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mc:AlternateContent xmlns:mc="http://schemas.openxmlformats.org/markup-compatibility/2006">
    <mc:Choice Requires="x15">
      <x15ac:absPath xmlns:x15ac="http://schemas.microsoft.com/office/spreadsheetml/2010/11/ac" url="G:\Mi unidad\PLANEACIÓN\BASE DE DATOS PLANEACIÓN\E_Previos\2026\MENOR HASTA 490.253.400\4.OBRA\4. CONSTRUCION VIA-CHUCHOGALLERO\fredy\"/>
    </mc:Choice>
  </mc:AlternateContent>
  <xr:revisionPtr revIDLastSave="0" documentId="13_ncr:1_{4D8ECF9F-BC9D-43A3-B47F-D0CDBB98D361}" xr6:coauthVersionLast="36" xr6:coauthVersionMax="47" xr10:uidLastSave="{00000000-0000-0000-0000-000000000000}"/>
  <bookViews>
    <workbookView xWindow="-120" yWindow="-120" windowWidth="20730" windowHeight="11040" firstSheet="6" activeTab="6" xr2:uid="{F07EFCF4-677A-4798-B879-5EFC292660B9}"/>
  </bookViews>
  <sheets>
    <sheet name="PMT" sheetId="350" r:id="rId1"/>
    <sheet name="Presupuesto PAGA" sheetId="349" r:id="rId2"/>
    <sheet name="FACTOR PRESTACIONAL" sheetId="348" r:id="rId3"/>
    <sheet name="A.I.U" sheetId="347" r:id="rId4"/>
    <sheet name="INFORMACION" sheetId="283" r:id="rId5"/>
    <sheet name="PROPUESTA ECONOMICA(Proponente)" sheetId="269" r:id="rId6"/>
    <sheet name="PRESUPUESTO OFICIAL (Entidad)" sheetId="265" r:id="rId7"/>
    <sheet name="1.01" sheetId="322" r:id="rId8"/>
    <sheet name="1.02" sheetId="291" r:id="rId9"/>
    <sheet name="1.03" sheetId="306" r:id="rId10"/>
    <sheet name="1.04" sheetId="325" r:id="rId11"/>
    <sheet name="1.05" sheetId="292" r:id="rId12"/>
    <sheet name="1.06" sheetId="313" r:id="rId13"/>
    <sheet name="2.01" sheetId="314" r:id="rId14"/>
    <sheet name="2.02" sheetId="326" r:id="rId15"/>
    <sheet name="2.03" sheetId="327" r:id="rId16"/>
    <sheet name="2.04" sheetId="328" r:id="rId17"/>
    <sheet name="2.05" sheetId="329" r:id="rId18"/>
    <sheet name="2.06" sheetId="330" r:id="rId19"/>
    <sheet name="2.07" sheetId="331" r:id="rId20"/>
    <sheet name="2.08" sheetId="332" r:id="rId21"/>
    <sheet name="2.09" sheetId="345" r:id="rId22"/>
    <sheet name="2.1" sheetId="346" r:id="rId23"/>
    <sheet name="3.01" sheetId="333" r:id="rId24"/>
    <sheet name="3.02" sheetId="334" r:id="rId25"/>
    <sheet name="3.03" sheetId="335" r:id="rId26"/>
    <sheet name="3.04" sheetId="336" r:id="rId27"/>
    <sheet name="3.05" sheetId="337" r:id="rId28"/>
    <sheet name="3.06" sheetId="338" r:id="rId29"/>
    <sheet name="3.07" sheetId="339" r:id="rId30"/>
    <sheet name="3.08" sheetId="340" r:id="rId31"/>
    <sheet name="3.09" sheetId="342" r:id="rId32"/>
    <sheet name="3.1" sheetId="343" r:id="rId33"/>
    <sheet name="3.11" sheetId="344" r:id="rId34"/>
    <sheet name="Hoja1" sheetId="323"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3">[0]!ERR</definedName>
    <definedName name="\X" localSheetId="2">'FACTOR PRESTACIONAL'!ERR</definedName>
    <definedName name="\X" localSheetId="0">PMT!ERR</definedName>
    <definedName name="\X" localSheetId="1">'Presupuesto PAGA'!ERR</definedName>
    <definedName name="\X">[0]!ERR</definedName>
    <definedName name="\Z" localSheetId="3">[0]!ERR</definedName>
    <definedName name="\Z" localSheetId="2">'FACTOR PRESTACIONAL'!ERR</definedName>
    <definedName name="\Z" localSheetId="0">PMT!ERR</definedName>
    <definedName name="\Z" localSheetId="1">'Presupuesto PAGA'!ERR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0" hidden="1">[7]INST!#REF!</definedName>
    <definedName name="_________key2" localSheetId="14" hidden="1">[7]INST!#REF!</definedName>
    <definedName name="_________key2" localSheetId="15" hidden="1">[7]INST!#REF!</definedName>
    <definedName name="_________key2" localSheetId="16" hidden="1">[7]INST!#REF!</definedName>
    <definedName name="_________key2" localSheetId="17" hidden="1">[7]INST!#REF!</definedName>
    <definedName name="_________key2" localSheetId="18" hidden="1">[7]INST!#REF!</definedName>
    <definedName name="_________key2" localSheetId="19" hidden="1">[7]INST!#REF!</definedName>
    <definedName name="_________key2" localSheetId="20" hidden="1">[7]INST!#REF!</definedName>
    <definedName name="_________key2" localSheetId="21" hidden="1">[7]INST!#REF!</definedName>
    <definedName name="_________key2" localSheetId="22" hidden="1">[7]INST!#REF!</definedName>
    <definedName name="_________key2" localSheetId="24" hidden="1">[7]INST!#REF!</definedName>
    <definedName name="_________key2" localSheetId="25" hidden="1">[7]INST!#REF!</definedName>
    <definedName name="_________key2" localSheetId="26" hidden="1">[7]INST!#REF!</definedName>
    <definedName name="_________key2" localSheetId="27" hidden="1">[7]INST!#REF!</definedName>
    <definedName name="_________key2" localSheetId="28" hidden="1">[7]INST!#REF!</definedName>
    <definedName name="_________key2" localSheetId="29" hidden="1">[7]INST!#REF!</definedName>
    <definedName name="_________key2" localSheetId="30" hidden="1">[7]INST!#REF!</definedName>
    <definedName name="_________key2" localSheetId="31" hidden="1">[7]INST!#REF!</definedName>
    <definedName name="_________key2" localSheetId="32" hidden="1">[7]INST!#REF!</definedName>
    <definedName name="_________key2" localSheetId="33" hidden="1">[7]INST!#REF!</definedName>
    <definedName name="_________key2" localSheetId="3" hidden="1">[7]INST!#REF!</definedName>
    <definedName name="_________key2" localSheetId="2" hidden="1">[7]INST!#REF!</definedName>
    <definedName name="_________key2" localSheetId="0" hidden="1">[7]INST!#REF!</definedName>
    <definedName name="_________key2" localSheetId="1" hidden="1">[7]INST!#REF!</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0" hidden="1">[8]INST!#REF!</definedName>
    <definedName name="________key2" localSheetId="14" hidden="1">[8]INST!#REF!</definedName>
    <definedName name="________key2" localSheetId="15" hidden="1">[8]INST!#REF!</definedName>
    <definedName name="________key2" localSheetId="16" hidden="1">[8]INST!#REF!</definedName>
    <definedName name="________key2" localSheetId="17" hidden="1">[8]INST!#REF!</definedName>
    <definedName name="________key2" localSheetId="18" hidden="1">[8]INST!#REF!</definedName>
    <definedName name="________key2" localSheetId="19" hidden="1">[8]INST!#REF!</definedName>
    <definedName name="________key2" localSheetId="20" hidden="1">[8]INST!#REF!</definedName>
    <definedName name="________key2" localSheetId="21" hidden="1">[8]INST!#REF!</definedName>
    <definedName name="________key2" localSheetId="22" hidden="1">[8]INST!#REF!</definedName>
    <definedName name="________key2" localSheetId="24" hidden="1">[8]INST!#REF!</definedName>
    <definedName name="________key2" localSheetId="25" hidden="1">[8]INST!#REF!</definedName>
    <definedName name="________key2" localSheetId="26" hidden="1">[8]INST!#REF!</definedName>
    <definedName name="________key2" localSheetId="27" hidden="1">[8]INST!#REF!</definedName>
    <definedName name="________key2" localSheetId="28" hidden="1">[8]INST!#REF!</definedName>
    <definedName name="________key2" localSheetId="29" hidden="1">[8]INST!#REF!</definedName>
    <definedName name="________key2" localSheetId="30" hidden="1">[8]INST!#REF!</definedName>
    <definedName name="________key2" localSheetId="31" hidden="1">[8]INST!#REF!</definedName>
    <definedName name="________key2" localSheetId="32" hidden="1">[8]INST!#REF!</definedName>
    <definedName name="________key2" localSheetId="33" hidden="1">[8]INST!#REF!</definedName>
    <definedName name="________key2" localSheetId="3" hidden="1">[8]INST!#REF!</definedName>
    <definedName name="________key2" localSheetId="2" hidden="1">[8]INST!#REF!</definedName>
    <definedName name="________key2" localSheetId="0" hidden="1">[8]INST!#REF!</definedName>
    <definedName name="________key2" localSheetId="1" hidden="1">[8]INST!#REF!</definedName>
    <definedName name="________key2" hidden="1">[8]INST!#REF!</definedName>
    <definedName name="________key3" localSheetId="10" hidden="1">#REF!</definedName>
    <definedName name="________key3" localSheetId="14" hidden="1">#REF!</definedName>
    <definedName name="________key3" localSheetId="15" hidden="1">#REF!</definedName>
    <definedName name="________key3" localSheetId="16" hidden="1">#REF!</definedName>
    <definedName name="________key3" localSheetId="17" hidden="1">#REF!</definedName>
    <definedName name="________key3" localSheetId="18" hidden="1">#REF!</definedName>
    <definedName name="________key3" localSheetId="19" hidden="1">#REF!</definedName>
    <definedName name="________key3" localSheetId="20" hidden="1">#REF!</definedName>
    <definedName name="________key3" localSheetId="21" hidden="1">#REF!</definedName>
    <definedName name="________key3" localSheetId="22" hidden="1">#REF!</definedName>
    <definedName name="________key3" localSheetId="24" hidden="1">#REF!</definedName>
    <definedName name="________key3" localSheetId="25" hidden="1">#REF!</definedName>
    <definedName name="________key3" localSheetId="26" hidden="1">#REF!</definedName>
    <definedName name="________key3" localSheetId="27" hidden="1">#REF!</definedName>
    <definedName name="________key3" localSheetId="28" hidden="1">#REF!</definedName>
    <definedName name="________key3" localSheetId="29" hidden="1">#REF!</definedName>
    <definedName name="________key3" localSheetId="30" hidden="1">#REF!</definedName>
    <definedName name="________key3" localSheetId="31" hidden="1">#REF!</definedName>
    <definedName name="________key3" localSheetId="32" hidden="1">#REF!</definedName>
    <definedName name="________key3" localSheetId="33" hidden="1">#REF!</definedName>
    <definedName name="________key3" localSheetId="3" hidden="1">#REF!</definedName>
    <definedName name="________key3" localSheetId="2" hidden="1">#REF!</definedName>
    <definedName name="________key3" localSheetId="0" hidden="1">#REF!</definedName>
    <definedName name="________key3" localSheetId="1" hidden="1">#REF!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localSheetId="10" hidden="1">[8]INST!#REF!</definedName>
    <definedName name="___key2" localSheetId="14" hidden="1">[8]INST!#REF!</definedName>
    <definedName name="___key2" localSheetId="15" hidden="1">[8]INST!#REF!</definedName>
    <definedName name="___key2" localSheetId="16" hidden="1">[8]INST!#REF!</definedName>
    <definedName name="___key2" localSheetId="17" hidden="1">[8]INST!#REF!</definedName>
    <definedName name="___key2" localSheetId="18" hidden="1">[8]INST!#REF!</definedName>
    <definedName name="___key2" localSheetId="19" hidden="1">[8]INST!#REF!</definedName>
    <definedName name="___key2" localSheetId="20" hidden="1">[8]INST!#REF!</definedName>
    <definedName name="___key2" localSheetId="21" hidden="1">[8]INST!#REF!</definedName>
    <definedName name="___key2" localSheetId="22" hidden="1">[8]INST!#REF!</definedName>
    <definedName name="___key2" localSheetId="24" hidden="1">[8]INST!#REF!</definedName>
    <definedName name="___key2" localSheetId="25" hidden="1">[8]INST!#REF!</definedName>
    <definedName name="___key2" localSheetId="26" hidden="1">[8]INST!#REF!</definedName>
    <definedName name="___key2" localSheetId="27" hidden="1">[8]INST!#REF!</definedName>
    <definedName name="___key2" localSheetId="28" hidden="1">[8]INST!#REF!</definedName>
    <definedName name="___key2" localSheetId="29" hidden="1">[8]INST!#REF!</definedName>
    <definedName name="___key2" localSheetId="30" hidden="1">[8]INST!#REF!</definedName>
    <definedName name="___key2" localSheetId="31" hidden="1">[8]INST!#REF!</definedName>
    <definedName name="___key2" localSheetId="32" hidden="1">[8]INST!#REF!</definedName>
    <definedName name="___key2" localSheetId="33" hidden="1">[8]INST!#REF!</definedName>
    <definedName name="___key2" hidden="1">[8]INST!#REF!</definedName>
    <definedName name="___key3" localSheetId="10" hidden="1">#REF!</definedName>
    <definedName name="___key3" localSheetId="14" hidden="1">#REF!</definedName>
    <definedName name="___key3" localSheetId="15" hidden="1">#REF!</definedName>
    <definedName name="___key3" localSheetId="16" hidden="1">#REF!</definedName>
    <definedName name="___key3" localSheetId="17" hidden="1">#REF!</definedName>
    <definedName name="___key3" localSheetId="18" hidden="1">#REF!</definedName>
    <definedName name="___key3" localSheetId="19" hidden="1">#REF!</definedName>
    <definedName name="___key3" localSheetId="20" hidden="1">#REF!</definedName>
    <definedName name="___key3" localSheetId="21" hidden="1">#REF!</definedName>
    <definedName name="___key3" localSheetId="22" hidden="1">#REF!</definedName>
    <definedName name="___key3" localSheetId="24" hidden="1">#REF!</definedName>
    <definedName name="___key3" localSheetId="25" hidden="1">#REF!</definedName>
    <definedName name="___key3" localSheetId="26" hidden="1">#REF!</definedName>
    <definedName name="___key3" localSheetId="27" hidden="1">#REF!</definedName>
    <definedName name="___key3" localSheetId="28" hidden="1">#REF!</definedName>
    <definedName name="___key3" localSheetId="29" hidden="1">#REF!</definedName>
    <definedName name="___key3" localSheetId="30" hidden="1">#REF!</definedName>
    <definedName name="___key3" localSheetId="31" hidden="1">#REF!</definedName>
    <definedName name="___key3" localSheetId="32" hidden="1">#REF!</definedName>
    <definedName name="___key3" localSheetId="33" hidden="1">#REF!</definedName>
    <definedName name="___key3" localSheetId="3" hidden="1">#REF!</definedName>
    <definedName name="___key3" localSheetId="2" hidden="1">#REF!</definedName>
    <definedName name="___key3" localSheetId="0" hidden="1">#REF!</definedName>
    <definedName name="___key3" localSheetId="1" hidden="1">#REF!</definedName>
    <definedName name="___key3" hidden="1">#REF!</definedName>
    <definedName name="___key31" localSheetId="10" hidden="1">#REF!</definedName>
    <definedName name="___key31" localSheetId="14" hidden="1">#REF!</definedName>
    <definedName name="___key31" localSheetId="15" hidden="1">#REF!</definedName>
    <definedName name="___key31" localSheetId="16" hidden="1">#REF!</definedName>
    <definedName name="___key31" localSheetId="17" hidden="1">#REF!</definedName>
    <definedName name="___key31" localSheetId="18" hidden="1">#REF!</definedName>
    <definedName name="___key31" localSheetId="19" hidden="1">#REF!</definedName>
    <definedName name="___key31" localSheetId="20" hidden="1">#REF!</definedName>
    <definedName name="___key31" localSheetId="21" hidden="1">#REF!</definedName>
    <definedName name="___key31" localSheetId="22" hidden="1">#REF!</definedName>
    <definedName name="___key31" localSheetId="24" hidden="1">#REF!</definedName>
    <definedName name="___key31" localSheetId="25" hidden="1">#REF!</definedName>
    <definedName name="___key31" localSheetId="26" hidden="1">#REF!</definedName>
    <definedName name="___key31" localSheetId="27" hidden="1">#REF!</definedName>
    <definedName name="___key31" localSheetId="28" hidden="1">#REF!</definedName>
    <definedName name="___key31" localSheetId="29" hidden="1">#REF!</definedName>
    <definedName name="___key31" localSheetId="30" hidden="1">#REF!</definedName>
    <definedName name="___key31" localSheetId="31" hidden="1">#REF!</definedName>
    <definedName name="___key31" localSheetId="32" hidden="1">#REF!</definedName>
    <definedName name="___key31" localSheetId="33" hidden="1">#REF!</definedName>
    <definedName name="___key31" localSheetId="3" hidden="1">#REF!</definedName>
    <definedName name="___key31" localSheetId="2" hidden="1">#REF!</definedName>
    <definedName name="___key31" localSheetId="0" hidden="1">#REF!</definedName>
    <definedName name="___key31" localSheetId="1"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10" hidden="1">#REF!</definedName>
    <definedName name="__123Graph_A" localSheetId="14" hidden="1">#REF!</definedName>
    <definedName name="__123Graph_A" localSheetId="15" hidden="1">#REF!</definedName>
    <definedName name="__123Graph_A" localSheetId="16" hidden="1">#REF!</definedName>
    <definedName name="__123Graph_A" localSheetId="17" hidden="1">#REF!</definedName>
    <definedName name="__123Graph_A" localSheetId="18" hidden="1">#REF!</definedName>
    <definedName name="__123Graph_A" localSheetId="19" hidden="1">#REF!</definedName>
    <definedName name="__123Graph_A" localSheetId="20" hidden="1">#REF!</definedName>
    <definedName name="__123Graph_A" localSheetId="21" hidden="1">#REF!</definedName>
    <definedName name="__123Graph_A" localSheetId="22" hidden="1">#REF!</definedName>
    <definedName name="__123Graph_A" localSheetId="24" hidden="1">#REF!</definedName>
    <definedName name="__123Graph_A" localSheetId="25" hidden="1">#REF!</definedName>
    <definedName name="__123Graph_A" localSheetId="26" hidden="1">#REF!</definedName>
    <definedName name="__123Graph_A" localSheetId="27" hidden="1">#REF!</definedName>
    <definedName name="__123Graph_A" localSheetId="28" hidden="1">#REF!</definedName>
    <definedName name="__123Graph_A" localSheetId="29" hidden="1">#REF!</definedName>
    <definedName name="__123Graph_A" localSheetId="30" hidden="1">#REF!</definedName>
    <definedName name="__123Graph_A" localSheetId="31" hidden="1">#REF!</definedName>
    <definedName name="__123Graph_A" localSheetId="32" hidden="1">#REF!</definedName>
    <definedName name="__123Graph_A" localSheetId="33" hidden="1">#REF!</definedName>
    <definedName name="__123Graph_A" localSheetId="3" hidden="1">#REF!</definedName>
    <definedName name="__123Graph_A" localSheetId="2" hidden="1">#REF!</definedName>
    <definedName name="__123Graph_A" localSheetId="0" hidden="1">#REF!</definedName>
    <definedName name="__123Graph_A" localSheetId="1" hidden="1">#REF!</definedName>
    <definedName name="__123Graph_A" hidden="1">#REF!</definedName>
    <definedName name="__123Graph_B" localSheetId="10" hidden="1">#REF!</definedName>
    <definedName name="__123Graph_B" localSheetId="14" hidden="1">#REF!</definedName>
    <definedName name="__123Graph_B" localSheetId="15" hidden="1">#REF!</definedName>
    <definedName name="__123Graph_B" localSheetId="16" hidden="1">#REF!</definedName>
    <definedName name="__123Graph_B" localSheetId="17" hidden="1">#REF!</definedName>
    <definedName name="__123Graph_B" localSheetId="18" hidden="1">#REF!</definedName>
    <definedName name="__123Graph_B" localSheetId="19" hidden="1">#REF!</definedName>
    <definedName name="__123Graph_B" localSheetId="20" hidden="1">#REF!</definedName>
    <definedName name="__123Graph_B" localSheetId="21" hidden="1">#REF!</definedName>
    <definedName name="__123Graph_B" localSheetId="22" hidden="1">#REF!</definedName>
    <definedName name="__123Graph_B" localSheetId="24" hidden="1">#REF!</definedName>
    <definedName name="__123Graph_B" localSheetId="25" hidden="1">#REF!</definedName>
    <definedName name="__123Graph_B" localSheetId="26" hidden="1">#REF!</definedName>
    <definedName name="__123Graph_B" localSheetId="27" hidden="1">#REF!</definedName>
    <definedName name="__123Graph_B" localSheetId="28" hidden="1">#REF!</definedName>
    <definedName name="__123Graph_B" localSheetId="29" hidden="1">#REF!</definedName>
    <definedName name="__123Graph_B" localSheetId="30" hidden="1">#REF!</definedName>
    <definedName name="__123Graph_B" localSheetId="31" hidden="1">#REF!</definedName>
    <definedName name="__123Graph_B" localSheetId="32" hidden="1">#REF!</definedName>
    <definedName name="__123Graph_B" localSheetId="33" hidden="1">#REF!</definedName>
    <definedName name="__123Graph_B" localSheetId="3" hidden="1">#REF!</definedName>
    <definedName name="__123Graph_B" localSheetId="2"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#N/A</definedName>
    <definedName name="__F" localSheetId="0">#N/A</definedName>
    <definedName name="__F" localSheetId="1">#N/A</definedName>
    <definedName name="__F">#N/A</definedName>
    <definedName name="__FS01" localSheetId="2">#N/A</definedName>
    <definedName name="__FS01" localSheetId="0">#N/A</definedName>
    <definedName name="__FS01" localSheetId="1">#N/A</definedName>
    <definedName name="__FS01">#N/A</definedName>
    <definedName name="__ICP1">[11]Tablas!#REF!</definedName>
    <definedName name="__key2" localSheetId="10" hidden="1">[18]INST!#REF!</definedName>
    <definedName name="__key2" localSheetId="14" hidden="1">[18]INST!#REF!</definedName>
    <definedName name="__key2" localSheetId="15" hidden="1">[18]INST!#REF!</definedName>
    <definedName name="__key2" localSheetId="16" hidden="1">[18]INST!#REF!</definedName>
    <definedName name="__key2" localSheetId="17" hidden="1">[18]INST!#REF!</definedName>
    <definedName name="__key2" localSheetId="18" hidden="1">[18]INST!#REF!</definedName>
    <definedName name="__key2" localSheetId="19" hidden="1">[18]INST!#REF!</definedName>
    <definedName name="__key2" localSheetId="20" hidden="1">[18]INST!#REF!</definedName>
    <definedName name="__key2" localSheetId="21" hidden="1">[18]INST!#REF!</definedName>
    <definedName name="__key2" localSheetId="22" hidden="1">[18]INST!#REF!</definedName>
    <definedName name="__key2" localSheetId="24" hidden="1">[18]INST!#REF!</definedName>
    <definedName name="__key2" localSheetId="25" hidden="1">[18]INST!#REF!</definedName>
    <definedName name="__key2" localSheetId="26" hidden="1">[18]INST!#REF!</definedName>
    <definedName name="__key2" localSheetId="27" hidden="1">[18]INST!#REF!</definedName>
    <definedName name="__key2" localSheetId="28" hidden="1">[18]INST!#REF!</definedName>
    <definedName name="__key2" localSheetId="29" hidden="1">[18]INST!#REF!</definedName>
    <definedName name="__key2" localSheetId="30" hidden="1">[18]INST!#REF!</definedName>
    <definedName name="__key2" localSheetId="31" hidden="1">[18]INST!#REF!</definedName>
    <definedName name="__key2" localSheetId="32" hidden="1">[18]INST!#REF!</definedName>
    <definedName name="__key2" localSheetId="33" hidden="1">[18]INST!#REF!</definedName>
    <definedName name="__key2" hidden="1">[18]INST!#REF!</definedName>
    <definedName name="__key21" localSheetId="10" hidden="1">[8]INST!#REF!</definedName>
    <definedName name="__key21" localSheetId="14" hidden="1">[8]INST!#REF!</definedName>
    <definedName name="__key21" localSheetId="15" hidden="1">[8]INST!#REF!</definedName>
    <definedName name="__key21" localSheetId="16" hidden="1">[8]INST!#REF!</definedName>
    <definedName name="__key21" localSheetId="17" hidden="1">[8]INST!#REF!</definedName>
    <definedName name="__key21" localSheetId="18" hidden="1">[8]INST!#REF!</definedName>
    <definedName name="__key21" localSheetId="19" hidden="1">[8]INST!#REF!</definedName>
    <definedName name="__key21" localSheetId="20" hidden="1">[8]INST!#REF!</definedName>
    <definedName name="__key21" localSheetId="21" hidden="1">[8]INST!#REF!</definedName>
    <definedName name="__key21" localSheetId="22" hidden="1">[8]INST!#REF!</definedName>
    <definedName name="__key21" localSheetId="24" hidden="1">[8]INST!#REF!</definedName>
    <definedName name="__key21" localSheetId="25" hidden="1">[8]INST!#REF!</definedName>
    <definedName name="__key21" localSheetId="26" hidden="1">[8]INST!#REF!</definedName>
    <definedName name="__key21" localSheetId="27" hidden="1">[8]INST!#REF!</definedName>
    <definedName name="__key21" localSheetId="28" hidden="1">[8]INST!#REF!</definedName>
    <definedName name="__key21" localSheetId="29" hidden="1">[8]INST!#REF!</definedName>
    <definedName name="__key21" localSheetId="30" hidden="1">[8]INST!#REF!</definedName>
    <definedName name="__key21" localSheetId="31" hidden="1">[8]INST!#REF!</definedName>
    <definedName name="__key21" localSheetId="32" hidden="1">[8]INST!#REF!</definedName>
    <definedName name="__key21" localSheetId="33" hidden="1">[8]INST!#REF!</definedName>
    <definedName name="__key21" hidden="1">[8]INST!#REF!</definedName>
    <definedName name="__key3" localSheetId="10" hidden="1">#REF!</definedName>
    <definedName name="__key3" localSheetId="14" hidden="1">#REF!</definedName>
    <definedName name="__key3" localSheetId="15" hidden="1">#REF!</definedName>
    <definedName name="__key3" localSheetId="16" hidden="1">#REF!</definedName>
    <definedName name="__key3" localSheetId="17" hidden="1">#REF!</definedName>
    <definedName name="__key3" localSheetId="18" hidden="1">#REF!</definedName>
    <definedName name="__key3" localSheetId="19" hidden="1">#REF!</definedName>
    <definedName name="__key3" localSheetId="20" hidden="1">#REF!</definedName>
    <definedName name="__key3" localSheetId="21" hidden="1">#REF!</definedName>
    <definedName name="__key3" localSheetId="22" hidden="1">#REF!</definedName>
    <definedName name="__key3" localSheetId="24" hidden="1">#REF!</definedName>
    <definedName name="__key3" localSheetId="25" hidden="1">#REF!</definedName>
    <definedName name="__key3" localSheetId="26" hidden="1">#REF!</definedName>
    <definedName name="__key3" localSheetId="27" hidden="1">#REF!</definedName>
    <definedName name="__key3" localSheetId="28" hidden="1">#REF!</definedName>
    <definedName name="__key3" localSheetId="29" hidden="1">#REF!</definedName>
    <definedName name="__key3" localSheetId="30" hidden="1">#REF!</definedName>
    <definedName name="__key3" localSheetId="31" hidden="1">#REF!</definedName>
    <definedName name="__key3" localSheetId="32" hidden="1">#REF!</definedName>
    <definedName name="__key3" localSheetId="33" hidden="1">#REF!</definedName>
    <definedName name="__key3" localSheetId="3" hidden="1">#REF!</definedName>
    <definedName name="__key3" localSheetId="2" hidden="1">#REF!</definedName>
    <definedName name="__key3" localSheetId="0" hidden="1">#REF!</definedName>
    <definedName name="__key3" localSheetId="1" hidden="1">#REF!</definedName>
    <definedName name="__key3" hidden="1">#REF!</definedName>
    <definedName name="__key31" localSheetId="10" hidden="1">#REF!</definedName>
    <definedName name="__key31" localSheetId="14" hidden="1">#REF!</definedName>
    <definedName name="__key31" localSheetId="15" hidden="1">#REF!</definedName>
    <definedName name="__key31" localSheetId="16" hidden="1">#REF!</definedName>
    <definedName name="__key31" localSheetId="17" hidden="1">#REF!</definedName>
    <definedName name="__key31" localSheetId="18" hidden="1">#REF!</definedName>
    <definedName name="__key31" localSheetId="19" hidden="1">#REF!</definedName>
    <definedName name="__key31" localSheetId="20" hidden="1">#REF!</definedName>
    <definedName name="__key31" localSheetId="21" hidden="1">#REF!</definedName>
    <definedName name="__key31" localSheetId="22" hidden="1">#REF!</definedName>
    <definedName name="__key31" localSheetId="24" hidden="1">#REF!</definedName>
    <definedName name="__key31" localSheetId="25" hidden="1">#REF!</definedName>
    <definedName name="__key31" localSheetId="26" hidden="1">#REF!</definedName>
    <definedName name="__key31" localSheetId="27" hidden="1">#REF!</definedName>
    <definedName name="__key31" localSheetId="28" hidden="1">#REF!</definedName>
    <definedName name="__key31" localSheetId="29" hidden="1">#REF!</definedName>
    <definedName name="__key31" localSheetId="30" hidden="1">#REF!</definedName>
    <definedName name="__key31" localSheetId="31" hidden="1">#REF!</definedName>
    <definedName name="__key31" localSheetId="32" hidden="1">#REF!</definedName>
    <definedName name="__key31" localSheetId="33" hidden="1">#REF!</definedName>
    <definedName name="__key31" localSheetId="3" hidden="1">#REF!</definedName>
    <definedName name="__key31" localSheetId="2" hidden="1">#REF!</definedName>
    <definedName name="__key31" localSheetId="0" hidden="1">#REF!</definedName>
    <definedName name="__key31" localSheetId="1"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2" hidden="1">{#N/A,#N/A,TRUE,"INGENIERIA";#N/A,#N/A,TRUE,"COMPRAS";#N/A,#N/A,TRUE,"DIRECCION";#N/A,#N/A,TRUE,"RESUMEN"}</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2" hidden="1">{#N/A,#N/A,TRUE,"1842CWN0"}</definedName>
    <definedName name="_ABC1" localSheetId="0" hidden="1">{#N/A,#N/A,TRUE,"1842CWN0"}</definedName>
    <definedName name="_ABC1" localSheetId="1" hidden="1">{#N/A,#N/A,TRUE,"1842CWN0"}</definedName>
    <definedName name="_ABC1" hidden="1">{#N/A,#N/A,TRUE,"1842CWN0"}</definedName>
    <definedName name="_abc2" localSheetId="3" hidden="1">{#N/A,#N/A,TRUE,"1842CWN0"}</definedName>
    <definedName name="_abc2" localSheetId="2"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[21]!absc</definedName>
    <definedName name="_Atp2">[17]EMPRESA!$F$22</definedName>
    <definedName name="_b2" localSheetId="3" hidden="1">{"TAB1",#N/A,TRUE,"GENERAL";"TAB2",#N/A,TRUE,"GENERAL";"TAB3",#N/A,TRUE,"GENERAL";"TAB4",#N/A,TRUE,"GENERAL";"TAB5",#N/A,TRUE,"GENERAL"}</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3">[0]!ERR</definedName>
    <definedName name="_F" localSheetId="2">'FACTOR PRESTACIONAL'!ERR</definedName>
    <definedName name="_F" localSheetId="0">PMT!ERR</definedName>
    <definedName name="_F" localSheetId="1">'Presupuesto PAGA'!ERR</definedName>
    <definedName name="_F">[0]!ERR</definedName>
    <definedName name="_F10">#REF!</definedName>
    <definedName name="_FC">#REF!</definedName>
    <definedName name="_ff2005" localSheetId="3">[0]!ERR</definedName>
    <definedName name="_ff2005" localSheetId="2">'FACTOR PRESTACIONAL'!ERR</definedName>
    <definedName name="_ff2005" localSheetId="0">PMT!ERR</definedName>
    <definedName name="_ff2005" localSheetId="1">'Presupuesto PAGA'!ERR</definedName>
    <definedName name="_ff2005">[0]!ERR</definedName>
    <definedName name="_Fill" localSheetId="10"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 hidden="1">#REF!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6" hidden="1">'PRESUPUESTO OFICIAL (Entidad)'!$I$12:$I$44</definedName>
    <definedName name="_xlnm._FilterDatabase" localSheetId="5" hidden="1">'PROPUESTA ECONOMICA(Proponente)'!$I$12:$I$41</definedName>
    <definedName name="_FS01" localSheetId="3">[0]!ERR</definedName>
    <definedName name="_FS01" localSheetId="2">'FACTOR PRESTACIONAL'!ERR</definedName>
    <definedName name="_FS01" localSheetId="0">PMT!ERR</definedName>
    <definedName name="_FS01" localSheetId="1">'Presupuesto PAGA'!ERR</definedName>
    <definedName name="_FS01">[0]!ERR</definedName>
    <definedName name="_g2" localSheetId="3" hidden="1">{"TAB1",#N/A,TRUE,"GENERAL";"TAB2",#N/A,TRUE,"GENERAL";"TAB3",#N/A,TRUE,"GENERAL";"TAB4",#N/A,TRUE,"GENERAL";"TAB5",#N/A,TRUE,"GENERAL"}</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3" hidden="1">{#N/A,#N/A,TRUE,"1842CWN0"}</definedName>
    <definedName name="_hhg1" localSheetId="2" hidden="1">{#N/A,#N/A,TRUE,"1842CWN0"}</definedName>
    <definedName name="_hhg1" localSheetId="0" hidden="1">{#N/A,#N/A,TRUE,"1842CWN0"}</definedName>
    <definedName name="_hhg1" localSheetId="1" hidden="1">{#N/A,#N/A,TRUE,"1842CWN0"}</definedName>
    <definedName name="_hhg1" hidden="1">{#N/A,#N/A,TRUE,"1842CWN0"}</definedName>
    <definedName name="_i4" localSheetId="3"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3"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 hidden="1">#REF!</definedName>
    <definedName name="_Key1" localSheetId="2" hidden="1">#REF!</definedName>
    <definedName name="_Key1" localSheetId="0" hidden="1">#REF!</definedName>
    <definedName name="_Key1" localSheetId="1" hidden="1">#REF!</definedName>
    <definedName name="_Key1" hidden="1">#REF!</definedName>
    <definedName name="_Key11" localSheetId="10" hidden="1">[22]INST!#REF!</definedName>
    <definedName name="_Key11" localSheetId="14" hidden="1">[22]INST!#REF!</definedName>
    <definedName name="_Key11" localSheetId="15" hidden="1">[22]INST!#REF!</definedName>
    <definedName name="_Key11" localSheetId="16" hidden="1">[22]INST!#REF!</definedName>
    <definedName name="_Key11" localSheetId="17" hidden="1">[22]INST!#REF!</definedName>
    <definedName name="_Key11" localSheetId="18" hidden="1">[22]INST!#REF!</definedName>
    <definedName name="_Key11" localSheetId="19" hidden="1">[22]INST!#REF!</definedName>
    <definedName name="_Key11" localSheetId="20" hidden="1">[22]INST!#REF!</definedName>
    <definedName name="_Key11" localSheetId="21" hidden="1">[22]INST!#REF!</definedName>
    <definedName name="_Key11" localSheetId="22" hidden="1">[22]INST!#REF!</definedName>
    <definedName name="_Key11" localSheetId="24" hidden="1">[22]INST!#REF!</definedName>
    <definedName name="_Key11" localSheetId="25" hidden="1">[22]INST!#REF!</definedName>
    <definedName name="_Key11" localSheetId="26" hidden="1">[22]INST!#REF!</definedName>
    <definedName name="_Key11" localSheetId="27" hidden="1">[22]INST!#REF!</definedName>
    <definedName name="_Key11" localSheetId="28" hidden="1">[22]INST!#REF!</definedName>
    <definedName name="_Key11" localSheetId="29" hidden="1">[22]INST!#REF!</definedName>
    <definedName name="_Key11" localSheetId="30" hidden="1">[22]INST!#REF!</definedName>
    <definedName name="_Key11" localSheetId="31" hidden="1">[22]INST!#REF!</definedName>
    <definedName name="_Key11" localSheetId="32" hidden="1">[22]INST!#REF!</definedName>
    <definedName name="_Key11" localSheetId="33" hidden="1">[22]INST!#REF!</definedName>
    <definedName name="_Key11" localSheetId="3" hidden="1">[22]INST!#REF!</definedName>
    <definedName name="_Key11" localSheetId="2" hidden="1">[22]INST!#REF!</definedName>
    <definedName name="_Key11" localSheetId="0" hidden="1">[22]INST!#REF!</definedName>
    <definedName name="_Key11" localSheetId="1" hidden="1">[22]INST!#REF!</definedName>
    <definedName name="_Key11" hidden="1">[22]INST!#REF!</definedName>
    <definedName name="_Key2" localSheetId="10" hidden="1">#REF!</definedName>
    <definedName name="_Key2" localSheetId="14" hidden="1">#REF!</definedName>
    <definedName name="_Key2" localSheetId="15" hidden="1">#REF!</definedName>
    <definedName name="_Key2" localSheetId="16" hidden="1">#REF!</definedName>
    <definedName name="_Key2" localSheetId="17" hidden="1">#REF!</definedName>
    <definedName name="_Key2" localSheetId="18" hidden="1">#REF!</definedName>
    <definedName name="_Key2" localSheetId="19" hidden="1">#REF!</definedName>
    <definedName name="_Key2" localSheetId="20" hidden="1">#REF!</definedName>
    <definedName name="_Key2" localSheetId="21" hidden="1">#REF!</definedName>
    <definedName name="_Key2" localSheetId="22" hidden="1">#REF!</definedName>
    <definedName name="_Key2" localSheetId="24" hidden="1">#REF!</definedName>
    <definedName name="_Key2" localSheetId="25" hidden="1">#REF!</definedName>
    <definedName name="_Key2" localSheetId="26" hidden="1">#REF!</definedName>
    <definedName name="_Key2" localSheetId="27" hidden="1">#REF!</definedName>
    <definedName name="_Key2" localSheetId="28" hidden="1">#REF!</definedName>
    <definedName name="_Key2" localSheetId="29" hidden="1">#REF!</definedName>
    <definedName name="_Key2" localSheetId="30" hidden="1">#REF!</definedName>
    <definedName name="_Key2" localSheetId="31" hidden="1">#REF!</definedName>
    <definedName name="_Key2" localSheetId="32" hidden="1">#REF!</definedName>
    <definedName name="_Key2" localSheetId="33" hidden="1">#REF!</definedName>
    <definedName name="_Key2" localSheetId="3" hidden="1">#REF!</definedName>
    <definedName name="_Key2" localSheetId="2" hidden="1">#REF!</definedName>
    <definedName name="_Key2" localSheetId="0" hidden="1">#REF!</definedName>
    <definedName name="_Key2" localSheetId="1" hidden="1">#REF!</definedName>
    <definedName name="_Key2" hidden="1">#REF!</definedName>
    <definedName name="_Key21" localSheetId="10" hidden="1">#REF!</definedName>
    <definedName name="_Key21" localSheetId="14" hidden="1">#REF!</definedName>
    <definedName name="_Key21" localSheetId="15" hidden="1">#REF!</definedName>
    <definedName name="_Key21" localSheetId="16" hidden="1">#REF!</definedName>
    <definedName name="_Key21" localSheetId="17" hidden="1">#REF!</definedName>
    <definedName name="_Key21" localSheetId="18" hidden="1">#REF!</definedName>
    <definedName name="_Key21" localSheetId="19" hidden="1">#REF!</definedName>
    <definedName name="_Key21" localSheetId="20" hidden="1">#REF!</definedName>
    <definedName name="_Key21" localSheetId="21" hidden="1">#REF!</definedName>
    <definedName name="_Key21" localSheetId="22" hidden="1">#REF!</definedName>
    <definedName name="_Key21" localSheetId="24" hidden="1">#REF!</definedName>
    <definedName name="_Key21" localSheetId="25" hidden="1">#REF!</definedName>
    <definedName name="_Key21" localSheetId="26" hidden="1">#REF!</definedName>
    <definedName name="_Key21" localSheetId="27" hidden="1">#REF!</definedName>
    <definedName name="_Key21" localSheetId="28" hidden="1">#REF!</definedName>
    <definedName name="_Key21" localSheetId="29" hidden="1">#REF!</definedName>
    <definedName name="_Key21" localSheetId="30" hidden="1">#REF!</definedName>
    <definedName name="_Key21" localSheetId="31" hidden="1">#REF!</definedName>
    <definedName name="_Key21" localSheetId="32" hidden="1">#REF!</definedName>
    <definedName name="_Key21" localSheetId="33" hidden="1">#REF!</definedName>
    <definedName name="_Key21" localSheetId="3" hidden="1">#REF!</definedName>
    <definedName name="_Key21" localSheetId="2" hidden="1">#REF!</definedName>
    <definedName name="_Key21" localSheetId="0" hidden="1">#REF!</definedName>
    <definedName name="_Key21" localSheetId="1" hidden="1">#REF!</definedName>
    <definedName name="_Key21" hidden="1">#REF!</definedName>
    <definedName name="_key3" localSheetId="10" hidden="1">#REF!</definedName>
    <definedName name="_key3" localSheetId="14" hidden="1">#REF!</definedName>
    <definedName name="_key3" localSheetId="15" hidden="1">#REF!</definedName>
    <definedName name="_key3" localSheetId="16" hidden="1">#REF!</definedName>
    <definedName name="_key3" localSheetId="17" hidden="1">#REF!</definedName>
    <definedName name="_key3" localSheetId="18" hidden="1">#REF!</definedName>
    <definedName name="_key3" localSheetId="19" hidden="1">#REF!</definedName>
    <definedName name="_key3" localSheetId="20" hidden="1">#REF!</definedName>
    <definedName name="_key3" localSheetId="21" hidden="1">#REF!</definedName>
    <definedName name="_key3" localSheetId="22" hidden="1">#REF!</definedName>
    <definedName name="_key3" localSheetId="24" hidden="1">#REF!</definedName>
    <definedName name="_key3" localSheetId="25" hidden="1">#REF!</definedName>
    <definedName name="_key3" localSheetId="26" hidden="1">#REF!</definedName>
    <definedName name="_key3" localSheetId="27" hidden="1">#REF!</definedName>
    <definedName name="_key3" localSheetId="28" hidden="1">#REF!</definedName>
    <definedName name="_key3" localSheetId="29" hidden="1">#REF!</definedName>
    <definedName name="_key3" localSheetId="30" hidden="1">#REF!</definedName>
    <definedName name="_key3" localSheetId="31" hidden="1">#REF!</definedName>
    <definedName name="_key3" localSheetId="32" hidden="1">#REF!</definedName>
    <definedName name="_key3" localSheetId="33" hidden="1">#REF!</definedName>
    <definedName name="_key3" localSheetId="3" hidden="1">#REF!</definedName>
    <definedName name="_key3" localSheetId="2" hidden="1">#REF!</definedName>
    <definedName name="_key3" localSheetId="0" hidden="1">#REF!</definedName>
    <definedName name="_key3" localSheetId="1" hidden="1">#REF!</definedName>
    <definedName name="_key3" hidden="1">#REF!</definedName>
    <definedName name="_key31" localSheetId="10" hidden="1">#REF!</definedName>
    <definedName name="_key31" localSheetId="14" hidden="1">#REF!</definedName>
    <definedName name="_key31" localSheetId="15" hidden="1">#REF!</definedName>
    <definedName name="_key31" localSheetId="16" hidden="1">#REF!</definedName>
    <definedName name="_key31" localSheetId="17" hidden="1">#REF!</definedName>
    <definedName name="_key31" localSheetId="18" hidden="1">#REF!</definedName>
    <definedName name="_key31" localSheetId="19" hidden="1">#REF!</definedName>
    <definedName name="_key31" localSheetId="20" hidden="1">#REF!</definedName>
    <definedName name="_key31" localSheetId="21" hidden="1">#REF!</definedName>
    <definedName name="_key31" localSheetId="22" hidden="1">#REF!</definedName>
    <definedName name="_key31" localSheetId="24" hidden="1">#REF!</definedName>
    <definedName name="_key31" localSheetId="25" hidden="1">#REF!</definedName>
    <definedName name="_key31" localSheetId="26" hidden="1">#REF!</definedName>
    <definedName name="_key31" localSheetId="27" hidden="1">#REF!</definedName>
    <definedName name="_key31" localSheetId="28" hidden="1">#REF!</definedName>
    <definedName name="_key31" localSheetId="29" hidden="1">#REF!</definedName>
    <definedName name="_key31" localSheetId="30" hidden="1">#REF!</definedName>
    <definedName name="_key31" localSheetId="31" hidden="1">#REF!</definedName>
    <definedName name="_key31" localSheetId="32" hidden="1">#REF!</definedName>
    <definedName name="_key31" localSheetId="33" hidden="1">#REF!</definedName>
    <definedName name="_key31" localSheetId="3" hidden="1">#REF!</definedName>
    <definedName name="_key31" localSheetId="2" hidden="1">#REF!</definedName>
    <definedName name="_key31" localSheetId="0" hidden="1">#REF!</definedName>
    <definedName name="_key31" localSheetId="1" hidden="1">#REF!</definedName>
    <definedName name="_key31" hidden="1">#REF!</definedName>
    <definedName name="_kjk6" localSheetId="3" hidden="1">{"TAB1",#N/A,TRUE,"GENERAL";"TAB2",#N/A,TRUE,"GENERAL";"TAB3",#N/A,TRUE,"GENERAL";"TAB4",#N/A,TRUE,"GENERAL";"TAB5",#N/A,TRUE,"GENERAL"}</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3" hidden="1">{"via1",#N/A,TRUE,"general";"via2",#N/A,TRUE,"general";"via3",#N/A,TRUE,"general"}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3" hidden="1">{"TAB1",#N/A,TRUE,"GENERAL";"TAB2",#N/A,TRUE,"GENERAL";"TAB3",#N/A,TRUE,"GENERAL";"TAB4",#N/A,TRUE,"GENERAL";"TAB5",#N/A,TRUE,"GENERAL"}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0" hidden="1">'[3]7422CW00'!#REF!</definedName>
    <definedName name="_Parse_Out" localSheetId="14" hidden="1">'[3]7422CW00'!#REF!</definedName>
    <definedName name="_Parse_Out" localSheetId="15" hidden="1">'[3]7422CW00'!#REF!</definedName>
    <definedName name="_Parse_Out" localSheetId="16" hidden="1">'[3]7422CW00'!#REF!</definedName>
    <definedName name="_Parse_Out" localSheetId="17" hidden="1">'[3]7422CW00'!#REF!</definedName>
    <definedName name="_Parse_Out" localSheetId="18" hidden="1">'[3]7422CW00'!#REF!</definedName>
    <definedName name="_Parse_Out" localSheetId="19" hidden="1">'[3]7422CW00'!#REF!</definedName>
    <definedName name="_Parse_Out" localSheetId="20" hidden="1">'[3]7422CW00'!#REF!</definedName>
    <definedName name="_Parse_Out" localSheetId="21" hidden="1">'[3]7422CW00'!#REF!</definedName>
    <definedName name="_Parse_Out" localSheetId="22" hidden="1">'[3]7422CW00'!#REF!</definedName>
    <definedName name="_Parse_Out" localSheetId="24" hidden="1">'[3]7422CW00'!#REF!</definedName>
    <definedName name="_Parse_Out" localSheetId="25" hidden="1">'[3]7422CW00'!#REF!</definedName>
    <definedName name="_Parse_Out" localSheetId="26" hidden="1">'[3]7422CW00'!#REF!</definedName>
    <definedName name="_Parse_Out" localSheetId="27" hidden="1">'[3]7422CW00'!#REF!</definedName>
    <definedName name="_Parse_Out" localSheetId="28" hidden="1">'[3]7422CW00'!#REF!</definedName>
    <definedName name="_Parse_Out" localSheetId="29" hidden="1">'[3]7422CW00'!#REF!</definedName>
    <definedName name="_Parse_Out" localSheetId="30" hidden="1">'[3]7422CW00'!#REF!</definedName>
    <definedName name="_Parse_Out" localSheetId="31" hidden="1">'[3]7422CW00'!#REF!</definedName>
    <definedName name="_Parse_Out" localSheetId="32" hidden="1">'[3]7422CW00'!#REF!</definedName>
    <definedName name="_Parse_Out" localSheetId="33" hidden="1">'[3]7422CW00'!#REF!</definedName>
    <definedName name="_Parse_Out" localSheetId="3" hidden="1">'[3]7422CW00'!#REF!</definedName>
    <definedName name="_Parse_Out" localSheetId="2" hidden="1">'[3]7422CW00'!#REF!</definedName>
    <definedName name="_Parse_Out" localSheetId="0" hidden="1">'[3]7422CW00'!#REF!</definedName>
    <definedName name="_Parse_Out" localSheetId="1" hidden="1">'[3]7422CW00'!#REF!</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0"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 hidden="1">#REF!</definedName>
    <definedName name="_Sort" localSheetId="2" hidden="1">#REF!</definedName>
    <definedName name="_Sort" localSheetId="0" hidden="1">#REF!</definedName>
    <definedName name="_Sort" localSheetId="1" hidden="1">#REF!</definedName>
    <definedName name="_Sort" hidden="1">#REF!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10" hidden="1">[8]INST!#REF!</definedName>
    <definedName name="_unj1" localSheetId="14" hidden="1">[8]INST!#REF!</definedName>
    <definedName name="_unj1" localSheetId="15" hidden="1">[8]INST!#REF!</definedName>
    <definedName name="_unj1" localSheetId="16" hidden="1">[8]INST!#REF!</definedName>
    <definedName name="_unj1" localSheetId="17" hidden="1">[8]INST!#REF!</definedName>
    <definedName name="_unj1" localSheetId="18" hidden="1">[8]INST!#REF!</definedName>
    <definedName name="_unj1" localSheetId="19" hidden="1">[8]INST!#REF!</definedName>
    <definedName name="_unj1" localSheetId="20" hidden="1">[8]INST!#REF!</definedName>
    <definedName name="_unj1" localSheetId="21" hidden="1">[8]INST!#REF!</definedName>
    <definedName name="_unj1" localSheetId="22" hidden="1">[8]INST!#REF!</definedName>
    <definedName name="_unj1" localSheetId="24" hidden="1">[8]INST!#REF!</definedName>
    <definedName name="_unj1" localSheetId="25" hidden="1">[8]INST!#REF!</definedName>
    <definedName name="_unj1" localSheetId="26" hidden="1">[8]INST!#REF!</definedName>
    <definedName name="_unj1" localSheetId="27" hidden="1">[8]INST!#REF!</definedName>
    <definedName name="_unj1" localSheetId="28" hidden="1">[8]INST!#REF!</definedName>
    <definedName name="_unj1" localSheetId="29" hidden="1">[8]INST!#REF!</definedName>
    <definedName name="_unj1" localSheetId="30" hidden="1">[8]INST!#REF!</definedName>
    <definedName name="_unj1" localSheetId="31" hidden="1">[8]INST!#REF!</definedName>
    <definedName name="_unj1" localSheetId="32" hidden="1">[8]INST!#REF!</definedName>
    <definedName name="_unj1" localSheetId="33" hidden="1">[8]INST!#REF!</definedName>
    <definedName name="_unj1" hidden="1">[8]INST!#REF!</definedName>
    <definedName name="_ur7" localSheetId="3"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'[23]BASE DATOS'!$B$7</definedName>
    <definedName name="A_1">#REF!</definedName>
    <definedName name="A_impresión_IM">#REF!</definedName>
    <definedName name="A18A200">[24]ESPEC!#REF!</definedName>
    <definedName name="a2a" localSheetId="3"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#N/A</definedName>
    <definedName name="aa" localSheetId="0">#N/A</definedName>
    <definedName name="aa" localSheetId="1">#N/A</definedName>
    <definedName name="aa">#N/A</definedName>
    <definedName name="AAA" localSheetId="3">[0]!ERR</definedName>
    <definedName name="AAA" localSheetId="2">'FACTOR PRESTACIONAL'!ERR</definedName>
    <definedName name="AAA" localSheetId="0">PMT!ERR</definedName>
    <definedName name="AAA" localSheetId="1">'Presupuesto PAGA'!ERR</definedName>
    <definedName name="AAA">[0]!ERR</definedName>
    <definedName name="AAAA">[25]Equipo!$A$7:$A$65536</definedName>
    <definedName name="AAAAA">[26]materiales!$A$7:$A$1317</definedName>
    <definedName name="aaaaaa">[27]otros!$C$5</definedName>
    <definedName name="AAAAAAAAAAAAA">[28]Equipo!$A$7:$A$65536</definedName>
    <definedName name="aaaaaaz">[29]Equipo!$A$7:$A$65536</definedName>
    <definedName name="aaaaas" localSheetId="3"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10" hidden="1">#REF!</definedName>
    <definedName name="ABCD" localSheetId="14" hidden="1">#REF!</definedName>
    <definedName name="ABCD" localSheetId="15" hidden="1">#REF!</definedName>
    <definedName name="ABCD" localSheetId="16" hidden="1">#REF!</definedName>
    <definedName name="ABCD" localSheetId="17" hidden="1">#REF!</definedName>
    <definedName name="ABCD" localSheetId="18" hidden="1">#REF!</definedName>
    <definedName name="ABCD" localSheetId="19" hidden="1">#REF!</definedName>
    <definedName name="ABCD" localSheetId="20" hidden="1">#REF!</definedName>
    <definedName name="ABCD" localSheetId="21" hidden="1">#REF!</definedName>
    <definedName name="ABCD" localSheetId="22" hidden="1">#REF!</definedName>
    <definedName name="ABCD" localSheetId="24" hidden="1">#REF!</definedName>
    <definedName name="ABCD" localSheetId="25" hidden="1">#REF!</definedName>
    <definedName name="ABCD" localSheetId="26" hidden="1">#REF!</definedName>
    <definedName name="ABCD" localSheetId="27" hidden="1">#REF!</definedName>
    <definedName name="ABCD" localSheetId="28" hidden="1">#REF!</definedName>
    <definedName name="ABCD" localSheetId="29" hidden="1">#REF!</definedName>
    <definedName name="ABCD" localSheetId="30" hidden="1">#REF!</definedName>
    <definedName name="ABCD" localSheetId="31" hidden="1">#REF!</definedName>
    <definedName name="ABCD" localSheetId="32" hidden="1">#REF!</definedName>
    <definedName name="ABCD" localSheetId="33" hidden="1">#REF!</definedName>
    <definedName name="ABCD" localSheetId="3" hidden="1">#REF!</definedName>
    <definedName name="ABCD" localSheetId="2" hidden="1">#REF!</definedName>
    <definedName name="ABCD" localSheetId="0" hidden="1">#REF!</definedName>
    <definedName name="ABCD" localSheetId="1" hidden="1">#REF!</definedName>
    <definedName name="ABCD" hidden="1">#REF!</definedName>
    <definedName name="ABCDE" localSheetId="10" hidden="1">#REF!</definedName>
    <definedName name="ABCDE" localSheetId="14" hidden="1">#REF!</definedName>
    <definedName name="ABCDE" localSheetId="15" hidden="1">#REF!</definedName>
    <definedName name="ABCDE" localSheetId="16" hidden="1">#REF!</definedName>
    <definedName name="ABCDE" localSheetId="17" hidden="1">#REF!</definedName>
    <definedName name="ABCDE" localSheetId="18" hidden="1">#REF!</definedName>
    <definedName name="ABCDE" localSheetId="19" hidden="1">#REF!</definedName>
    <definedName name="ABCDE" localSheetId="20" hidden="1">#REF!</definedName>
    <definedName name="ABCDE" localSheetId="21" hidden="1">#REF!</definedName>
    <definedName name="ABCDE" localSheetId="22" hidden="1">#REF!</definedName>
    <definedName name="ABCDE" localSheetId="24" hidden="1">#REF!</definedName>
    <definedName name="ABCDE" localSheetId="25" hidden="1">#REF!</definedName>
    <definedName name="ABCDE" localSheetId="26" hidden="1">#REF!</definedName>
    <definedName name="ABCDE" localSheetId="27" hidden="1">#REF!</definedName>
    <definedName name="ABCDE" localSheetId="28" hidden="1">#REF!</definedName>
    <definedName name="ABCDE" localSheetId="29" hidden="1">#REF!</definedName>
    <definedName name="ABCDE" localSheetId="30" hidden="1">#REF!</definedName>
    <definedName name="ABCDE" localSheetId="31" hidden="1">#REF!</definedName>
    <definedName name="ABCDE" localSheetId="32" hidden="1">#REF!</definedName>
    <definedName name="ABCDE" localSheetId="33" hidden="1">#REF!</definedName>
    <definedName name="ABCDE" localSheetId="3" hidden="1">#REF!</definedName>
    <definedName name="ABCDE" localSheetId="2" hidden="1">#REF!</definedName>
    <definedName name="ABCDE" localSheetId="0" hidden="1">#REF!</definedName>
    <definedName name="ABCDE" localSheetId="1" hidden="1">#REF!</definedName>
    <definedName name="ABCDE" hidden="1">#REF!</definedName>
    <definedName name="ABG">[6]AASHTO!$A$2:$F$5</definedName>
    <definedName name="absc1">[21]!absc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'[30]Reservas de Petróleo'!$A$2,'[30]Reservas de Petróleo'!$A$1,'[30]Reservas de Petróleo'!$D$4,'[30]Reservas de Petróleo'!$E$1:$E$65536</definedName>
    <definedName name="ad">#REF!</definedName>
    <definedName name="adasd">#REF!</definedName>
    <definedName name="ADFGSDB" localSheetId="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[31]PRESUPUESTO!$F$135</definedName>
    <definedName name="administrador">[32]Informacion!$B$15</definedName>
    <definedName name="ADMON">#REF!</definedName>
    <definedName name="ADMON1">#REF!</definedName>
    <definedName name="adoc1">[21]!absc</definedName>
    <definedName name="ADOC125">[21]!absc</definedName>
    <definedName name="adoq">[21]!absc</definedName>
    <definedName name="ADSAD" localSheetId="3" hidden="1">{"TAB1",#N/A,TRUE,"GENERAL";"TAB2",#N/A,TRUE,"GENERAL";"TAB3",#N/A,TRUE,"GENERAL";"TAB4",#N/A,TRUE,"GENERAL";"TAB5",#N/A,TRUE,"GENERAL"}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3" hidden="1">{"via1",#N/A,TRUE,"general";"via2",#N/A,TRUE,"general";"via3",#N/A,TRUE,"general"}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[33]!absc</definedName>
    <definedName name="AlcanceProyecto">#REF!</definedName>
    <definedName name="ALM">#REF!</definedName>
    <definedName name="ALTO">[34]Tabla!$A$1:$A$5</definedName>
    <definedName name="Amount">#REF!</definedName>
    <definedName name="ANCLAJE">'[35]MC SF GAVIONES'!#REF!</definedName>
    <definedName name="AND">#REF!</definedName>
    <definedName name="andres">#REF!</definedName>
    <definedName name="ANDRES2">#REF!</definedName>
    <definedName name="ANDRES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[40]!absc</definedName>
    <definedName name="APU_directos">#REF!</definedName>
    <definedName name="APU221.1">#REF!</definedName>
    <definedName name="APU221.2">#REF!</definedName>
    <definedName name="aq" localSheetId="2">#N/A</definedName>
    <definedName name="aq" localSheetId="0">#N/A</definedName>
    <definedName name="aq" localSheetId="1">#N/A</definedName>
    <definedName name="aq">#N/A</definedName>
    <definedName name="aqaq" localSheetId="3" hidden="1">{"TAB1",#N/A,TRUE,"GENERAL";"TAB2",#N/A,TRUE,"GENERAL";"TAB3",#N/A,TRUE,"GENERAL";"TAB4",#N/A,TRUE,"GENERAL";"TAB5",#N/A,TRUE,"GENERAL"}</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8">'1.02'!$A$1:$O$40</definedName>
    <definedName name="_xlnm.Print_Area" localSheetId="10">'1.04'!$A$1:$O$40</definedName>
    <definedName name="_xlnm.Print_Area" localSheetId="23">'3.01'!$A$1:$N$39</definedName>
    <definedName name="_xlnm.Print_Area" localSheetId="3">A.I.U!$C$1:$L$64</definedName>
    <definedName name="_xlnm.Print_Area" localSheetId="2">'FACTOR PRESTACIONAL'!$B$1:$M$36</definedName>
    <definedName name="_xlnm.Print_Area" localSheetId="0">PMT!$A$1:$H$446</definedName>
    <definedName name="_xlnm.Print_Area" localSheetId="6">'PRESUPUESTO OFICIAL (Entidad)'!$C$1:$M$60</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ENA">[42]MATERIALES!$D$2</definedName>
    <definedName name="armuve" localSheetId="2">#N/A</definedName>
    <definedName name="armuve" localSheetId="0">#N/A</definedName>
    <definedName name="armuve" localSheetId="1">#N/A</definedName>
    <definedName name="armuve">#N/A</definedName>
    <definedName name="ARP">#REF!</definedName>
    <definedName name="ARS">#REF!</definedName>
    <definedName name="as" localSheetId="2">#N/A</definedName>
    <definedName name="as" localSheetId="0">#N/A</definedName>
    <definedName name="as" localSheetId="1">#N/A</definedName>
    <definedName name="as">#N/A</definedName>
    <definedName name="ASB">[6]AASHTO!$A$8:$F$11</definedName>
    <definedName name="ASD" localSheetId="3" hidden="1">{"via1",#N/A,TRUE,"general";"via2",#N/A,TRUE,"general";"via3",#N/A,TRUE,"general"}</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#N/A</definedName>
    <definedName name="ASDFGHJKLÑ" localSheetId="0">#N/A</definedName>
    <definedName name="ASDFGHJKLÑ" localSheetId="1">#N/A</definedName>
    <definedName name="ASDFGHJKLÑ">#N/A</definedName>
    <definedName name="asfasd" localSheetId="3"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2" hidden="1">{#N/A,#N/A,TRUE,"INGENIERIA";#N/A,#N/A,TRUE,"COMPRAS";#N/A,#N/A,TRUE,"DIRECCION";#N/A,#N/A,TRUE,"RESUMEN"}</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0">MODULO10.auto_abrir</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3"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zzsss">#REF!</definedName>
    <definedName name="B" localSheetId="3" hidden="1">{"via1",#N/A,TRUE,"general";"via2",#N/A,TRUE,"general";"via3",#N/A,TRUE,"general"}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[34]Tabla!$A$1:$A$5</definedName>
    <definedName name="Base">#REF!</definedName>
    <definedName name="Base_datos_IM">#REF!</definedName>
    <definedName name="base1">#REF!</definedName>
    <definedName name="base2">#REF!</definedName>
    <definedName name="basedatos">[45]Hoja1!$A$4:$BZ$55</definedName>
    <definedName name="_xlnm.Database">#REF!</definedName>
    <definedName name="BaseDeDatos1">#REF!</definedName>
    <definedName name="basep">[46]PRESUPUESTAL!$A$4:$P$190</definedName>
    <definedName name="Basica_Centro_costo_2001">#REF!</definedName>
    <definedName name="Basica_Facturacion_2001">#REF!</definedName>
    <definedName name="Basica_Reserva_2001">#REF!</definedName>
    <definedName name="Básico">#REF!</definedName>
    <definedName name="BB" localSheetId="3">[0]!ERR</definedName>
    <definedName name="BB" localSheetId="2">'FACTOR PRESTACIONAL'!ERR</definedName>
    <definedName name="BB" localSheetId="0">PMT!ERR</definedName>
    <definedName name="BB" localSheetId="1">'Presupuesto PAGA'!ERR</definedName>
    <definedName name="BB">[0]!ERR</definedName>
    <definedName name="bbbbbb" localSheetId="3"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bbbb">#REF!</definedName>
    <definedName name="bbbbbh" localSheetId="3"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10" hidden="1">#REF!</definedName>
    <definedName name="BLPH1" localSheetId="14" hidden="1">#REF!</definedName>
    <definedName name="BLPH1" localSheetId="15" hidden="1">#REF!</definedName>
    <definedName name="BLPH1" localSheetId="16" hidden="1">#REF!</definedName>
    <definedName name="BLPH1" localSheetId="17" hidden="1">#REF!</definedName>
    <definedName name="BLPH1" localSheetId="18" hidden="1">#REF!</definedName>
    <definedName name="BLPH1" localSheetId="19" hidden="1">#REF!</definedName>
    <definedName name="BLPH1" localSheetId="20" hidden="1">#REF!</definedName>
    <definedName name="BLPH1" localSheetId="21" hidden="1">#REF!</definedName>
    <definedName name="BLPH1" localSheetId="22" hidden="1">#REF!</definedName>
    <definedName name="BLPH1" localSheetId="24" hidden="1">#REF!</definedName>
    <definedName name="BLPH1" localSheetId="25" hidden="1">#REF!</definedName>
    <definedName name="BLPH1" localSheetId="26" hidden="1">#REF!</definedName>
    <definedName name="BLPH1" localSheetId="27" hidden="1">#REF!</definedName>
    <definedName name="BLPH1" localSheetId="28" hidden="1">#REF!</definedName>
    <definedName name="BLPH1" localSheetId="29" hidden="1">#REF!</definedName>
    <definedName name="BLPH1" localSheetId="30" hidden="1">#REF!</definedName>
    <definedName name="BLPH1" localSheetId="31" hidden="1">#REF!</definedName>
    <definedName name="BLPH1" localSheetId="32" hidden="1">#REF!</definedName>
    <definedName name="BLPH1" localSheetId="33" hidden="1">#REF!</definedName>
    <definedName name="BLPH1" localSheetId="3" hidden="1">#REF!</definedName>
    <definedName name="BLPH1" localSheetId="2" hidden="1">#REF!</definedName>
    <definedName name="BLPH1" localSheetId="0" hidden="1">#REF!</definedName>
    <definedName name="BLPH1" localSheetId="1" hidden="1">#REF!</definedName>
    <definedName name="BLPH1" hidden="1">#REF!</definedName>
    <definedName name="blProgramadoPesos">'[47]Programado$'!$I$1:$CK$45</definedName>
    <definedName name="blReferenciaInforme">#REF!</definedName>
    <definedName name="bn">#REF!</definedName>
    <definedName name="Bombas">#REF!</definedName>
    <definedName name="BONO">#REF!</definedName>
    <definedName name="BORDER1">[48]steel!#REF!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[49]medelo!$D$37</definedName>
    <definedName name="bt" localSheetId="3" hidden="1">{"via1",#N/A,TRUE,"general";"via2",#N/A,TRUE,"general";"via3",#N/A,TRUE,"general"}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'[50]Form5 _Pág_ 1'!#REF!</definedName>
    <definedName name="BuiltIn_Print_Area___0">'[50]Form5 _Pág_ 2'!#REF!</definedName>
    <definedName name="BuscHSeguim">[51]SEGUIMIENTO!$P$27:$PS$57</definedName>
    <definedName name="BuscHSeguim2">[51]SEGUIMIENTO!$P$29:$PS$57</definedName>
    <definedName name="bvbc" localSheetId="3"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'[52]TRAMO 03'!$F:$F,'[52]TRAMO 03'!$I:$I,'[52]TRAMO 03'!$K:$K,'[52]TRAMO 03'!#REF!,'[52]TRAMO 03'!#REF!,'[52]TRAMO 03'!#REF!,'[52]TRAMO 03'!#REF!,'[52]TRAMO 03'!#REF!,'[52]TRAMO 03'!#REF!,'[52]TRAMO 03'!#REF!,'[52]TRAMO 03'!#REF!,'[52]TRAMO 03'!#REF!,'[52]TRAMO 03'!#REF!,'[52]TRAMO 03'!#REF!,'[52]TRAMO 03'!#REF!,'[52]TRAMO 03'!#REF!</definedName>
    <definedName name="CAP">#REF!</definedName>
    <definedName name="CAPAC._HSE">#REF!</definedName>
    <definedName name="CARGA">#REF!</definedName>
    <definedName name="CARGOS">#REF!</definedName>
    <definedName name="carlos" localSheetId="2">MODULO10.auto_abrir</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[53]SECTORIZACIÓN!$A$12:$G$20</definedName>
    <definedName name="CBWorkbookPriority" hidden="1">-1602700874</definedName>
    <definedName name="CC">[54]Personalizar!$G$22:$G$25</definedName>
    <definedName name="ccccc" localSheetId="3" hidden="1">{"TAB1",#N/A,TRUE,"GENERAL";"TAB2",#N/A,TRUE,"GENERAL";"TAB3",#N/A,TRUE,"GENERAL";"TAB4",#N/A,TRUE,"GENERAL";"TAB5",#N/A,TRUE,"GENERAL"}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'[55]A. P. U.'!#REF!</definedName>
    <definedName name="ccccccccccccccccc">[29]materiales!$A$7:$A$1317</definedName>
    <definedName name="CCT">#REF!</definedName>
    <definedName name="ccto210">#REF!</definedName>
    <definedName name="cd">[56]Hoja1!$C$81</definedName>
    <definedName name="cdcdc" localSheetId="3" hidden="1">{"via1",#N/A,TRUE,"general";"via2",#N/A,TRUE,"general";"via3",#N/A,TRUE,"general"}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[51]PRESUPUESTO!$A$2</definedName>
    <definedName name="CDctrl">[37]CDItem!$G$8</definedName>
    <definedName name="CDE">#REF!</definedName>
    <definedName name="cdfgrtfd" localSheetId="10" hidden="1">#REF!</definedName>
    <definedName name="cdfgrtfd" localSheetId="14" hidden="1">#REF!</definedName>
    <definedName name="cdfgrtfd" localSheetId="15" hidden="1">#REF!</definedName>
    <definedName name="cdfgrtfd" localSheetId="16" hidden="1">#REF!</definedName>
    <definedName name="cdfgrtfd" localSheetId="17" hidden="1">#REF!</definedName>
    <definedName name="cdfgrtfd" localSheetId="18" hidden="1">#REF!</definedName>
    <definedName name="cdfgrtfd" localSheetId="19" hidden="1">#REF!</definedName>
    <definedName name="cdfgrtfd" localSheetId="20" hidden="1">#REF!</definedName>
    <definedName name="cdfgrtfd" localSheetId="21" hidden="1">#REF!</definedName>
    <definedName name="cdfgrtfd" localSheetId="22" hidden="1">#REF!</definedName>
    <definedName name="cdfgrtfd" localSheetId="24" hidden="1">#REF!</definedName>
    <definedName name="cdfgrtfd" localSheetId="25" hidden="1">#REF!</definedName>
    <definedName name="cdfgrtfd" localSheetId="26" hidden="1">#REF!</definedName>
    <definedName name="cdfgrtfd" localSheetId="27" hidden="1">#REF!</definedName>
    <definedName name="cdfgrtfd" localSheetId="28" hidden="1">#REF!</definedName>
    <definedName name="cdfgrtfd" localSheetId="29" hidden="1">#REF!</definedName>
    <definedName name="cdfgrtfd" localSheetId="30" hidden="1">#REF!</definedName>
    <definedName name="cdfgrtfd" localSheetId="31" hidden="1">#REF!</definedName>
    <definedName name="cdfgrtfd" localSheetId="32" hidden="1">#REF!</definedName>
    <definedName name="cdfgrtfd" localSheetId="33" hidden="1">#REF!</definedName>
    <definedName name="cdfgrtfd" localSheetId="3" hidden="1">#REF!</definedName>
    <definedName name="cdfgrtfd" localSheetId="2" hidden="1">#REF!</definedName>
    <definedName name="cdfgrtfd" localSheetId="0" hidden="1">#REF!</definedName>
    <definedName name="cdfgrtfd" localSheetId="1" hidden="1">#REF!</definedName>
    <definedName name="cdfgrtfd" hidden="1">#REF!</definedName>
    <definedName name="CDSeguim">[51]SEGUIMIENTO!$G$30</definedName>
    <definedName name="ceerf" localSheetId="3" hidden="1">{"TAB1",#N/A,TRUE,"GENERAL";"TAB2",#N/A,TRUE,"GENERAL";"TAB3",#N/A,TRUE,"GENERAL";"TAB4",#N/A,TRUE,"GENERAL";"TAB5",#N/A,TRUE,"GENERAL"}</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[57]Insum!$A$3:$H$63</definedName>
    <definedName name="cesse" localSheetId="3">[0]!ERR</definedName>
    <definedName name="cesse" localSheetId="2">'FACTOR PRESTACIONAL'!ERR</definedName>
    <definedName name="cesse" localSheetId="0">PMT!ERR</definedName>
    <definedName name="cesse" localSheetId="1">'Presupuesto PAGA'!ERR</definedName>
    <definedName name="cesse">[0]!ERR</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localSheetId="10" hidden="1">#REF!</definedName>
    <definedName name="cjsa" localSheetId="14" hidden="1">#REF!</definedName>
    <definedName name="cjsa" localSheetId="15" hidden="1">#REF!</definedName>
    <definedName name="cjsa" localSheetId="16" hidden="1">#REF!</definedName>
    <definedName name="cjsa" localSheetId="17" hidden="1">#REF!</definedName>
    <definedName name="cjsa" localSheetId="18" hidden="1">#REF!</definedName>
    <definedName name="cjsa" localSheetId="19" hidden="1">#REF!</definedName>
    <definedName name="cjsa" localSheetId="20" hidden="1">#REF!</definedName>
    <definedName name="cjsa" localSheetId="21" hidden="1">#REF!</definedName>
    <definedName name="cjsa" localSheetId="22" hidden="1">#REF!</definedName>
    <definedName name="cjsa" localSheetId="24" hidden="1">#REF!</definedName>
    <definedName name="cjsa" localSheetId="25" hidden="1">#REF!</definedName>
    <definedName name="cjsa" localSheetId="26" hidden="1">#REF!</definedName>
    <definedName name="cjsa" localSheetId="27" hidden="1">#REF!</definedName>
    <definedName name="cjsa" localSheetId="28" hidden="1">#REF!</definedName>
    <definedName name="cjsa" localSheetId="29" hidden="1">#REF!</definedName>
    <definedName name="cjsa" localSheetId="30" hidden="1">#REF!</definedName>
    <definedName name="cjsa" localSheetId="31" hidden="1">#REF!</definedName>
    <definedName name="cjsa" localSheetId="32" hidden="1">#REF!</definedName>
    <definedName name="cjsa" localSheetId="33" hidden="1">#REF!</definedName>
    <definedName name="cjsa" localSheetId="3" hidden="1">#REF!</definedName>
    <definedName name="cjsa" localSheetId="2" hidden="1">#REF!</definedName>
    <definedName name="cjsa" localSheetId="0" hidden="1">#REF!</definedName>
    <definedName name="cjsa" localSheetId="1" hidden="1">#REF!</definedName>
    <definedName name="cjsa" hidden="1">#REF!</definedName>
    <definedName name="CL">#REF!</definedName>
    <definedName name="cmf">[58]Hoja1!$C$27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'[20]Coloc. e Interc. Tapones'!$E$1:$E$65536</definedName>
    <definedName name="Com">'[43]LIQUIDA-NOMINA'!$AL$4</definedName>
    <definedName name="COMIDA">#REF!</definedName>
    <definedName name="Compresores">#REF!</definedName>
    <definedName name="CON">[25]materiales!$A$7:$A$1317</definedName>
    <definedName name="CONC">[25]otros!$A$6:$A$1235</definedName>
    <definedName name="ConseqCat">0</definedName>
    <definedName name="ConseqForMitRisk">3</definedName>
    <definedName name="CONT">'[59]DATOS CONTRATO'!$G$13</definedName>
    <definedName name="Contratante">'[10]DATOS CONTRATO'!$E$6</definedName>
    <definedName name="CONTRATO">[43]CONTRATO!$E$8</definedName>
    <definedName name="COPIA" localSheetId="3">[0]!ERR</definedName>
    <definedName name="COPIA" localSheetId="2">'FACTOR PRESTACIONAL'!ERR</definedName>
    <definedName name="COPIA" localSheetId="0">PMT!ERR</definedName>
    <definedName name="COPIA" localSheetId="1">'Presupuesto PAGA'!ERR</definedName>
    <definedName name="COPIA">[0]!ERR</definedName>
    <definedName name="COPIA1">#REF!</definedName>
    <definedName name="COPIA2">#REF!</definedName>
    <definedName name="copiao4" localSheetId="2">#N/A</definedName>
    <definedName name="copiao4" localSheetId="0">#N/A</definedName>
    <definedName name="copiao4" localSheetId="1">#N/A</definedName>
    <definedName name="copiao4">#N/A</definedName>
    <definedName name="corri" localSheetId="2">#N/A</definedName>
    <definedName name="corri" localSheetId="0">#N/A</definedName>
    <definedName name="corri" localSheetId="1">#N/A</definedName>
    <definedName name="corri">#N/A</definedName>
    <definedName name="COSTO_FRENTE">[60]BITACORA!$E$1:$E$65536</definedName>
    <definedName name="costo2" localSheetId="10" hidden="1">#REF!</definedName>
    <definedName name="costo2" localSheetId="14" hidden="1">#REF!</definedName>
    <definedName name="costo2" localSheetId="15" hidden="1">#REF!</definedName>
    <definedName name="costo2" localSheetId="16" hidden="1">#REF!</definedName>
    <definedName name="costo2" localSheetId="17" hidden="1">#REF!</definedName>
    <definedName name="costo2" localSheetId="18" hidden="1">#REF!</definedName>
    <definedName name="costo2" localSheetId="19" hidden="1">#REF!</definedName>
    <definedName name="costo2" localSheetId="20" hidden="1">#REF!</definedName>
    <definedName name="costo2" localSheetId="21" hidden="1">#REF!</definedName>
    <definedName name="costo2" localSheetId="22" hidden="1">#REF!</definedName>
    <definedName name="costo2" localSheetId="24" hidden="1">#REF!</definedName>
    <definedName name="costo2" localSheetId="25" hidden="1">#REF!</definedName>
    <definedName name="costo2" localSheetId="26" hidden="1">#REF!</definedName>
    <definedName name="costo2" localSheetId="27" hidden="1">#REF!</definedName>
    <definedName name="costo2" localSheetId="28" hidden="1">#REF!</definedName>
    <definedName name="costo2" localSheetId="29" hidden="1">#REF!</definedName>
    <definedName name="costo2" localSheetId="30" hidden="1">#REF!</definedName>
    <definedName name="costo2" localSheetId="31" hidden="1">#REF!</definedName>
    <definedName name="costo2" localSheetId="32" hidden="1">#REF!</definedName>
    <definedName name="costo2" localSheetId="33" hidden="1">#REF!</definedName>
    <definedName name="costo2" localSheetId="3" hidden="1">#REF!</definedName>
    <definedName name="costo2" localSheetId="2" hidden="1">#REF!</definedName>
    <definedName name="costo2" localSheetId="0" hidden="1">#REF!</definedName>
    <definedName name="costo2" localSheetId="1" hidden="1">#REF!</definedName>
    <definedName name="costo2" hidden="1">#REF!</definedName>
    <definedName name="COSTODIRECTO">#REF!</definedName>
    <definedName name="COSTOS">[61]TARIFAS!$A$1:$F$52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'[62]AC2-AG96'!#REF!</definedName>
    <definedName name="Criteria_MI">[63]civ_roma!$C$803:$G$804</definedName>
    <definedName name="_xlnm.Criteria">#REF!</definedName>
    <definedName name="Criterios_IM">#REF!</definedName>
    <definedName name="Criticidad">[64]Tabla!$A$1:$A$5</definedName>
    <definedName name="CronogFechaFin">[51]CRONOGRAMA!$BN$11</definedName>
    <definedName name="CronogFechaInic">[51]CRONOGRAMA!$BN$10</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3">[0]!ERR</definedName>
    <definedName name="CUAL" localSheetId="2">'FACTOR PRESTACIONAL'!ERR</definedName>
    <definedName name="CUAL" localSheetId="0">PMT!ERR</definedName>
    <definedName name="CUAL" localSheetId="1">'Presupuesto PAGA'!ERR</definedName>
    <definedName name="CUAL">[0]!ERR</definedName>
    <definedName name="CUBS">#REF!</definedName>
    <definedName name="CUNET" localSheetId="3" hidden="1">{"via1",#N/A,TRUE,"general";"via2",#N/A,TRUE,"general";"via3",#N/A,TRUE,"general"}</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[54]!Customize</definedName>
    <definedName name="cv">#REF!</definedName>
    <definedName name="CVa">'[20]Cambio de Valv.'!$E$1:$E$65536</definedName>
    <definedName name="cvbcvbf" localSheetId="3" hidden="1">{#N/A,#N/A,TRUE,"INGENIERIA";#N/A,#N/A,TRUE,"COMPRAS";#N/A,#N/A,TRUE,"DIRECCION";#N/A,#N/A,TRUE,"RESUMEN"}</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'[65]GPI 526'!#REF!</definedName>
    <definedName name="DASD" localSheetId="3"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'[66]46'!$D$3:$CK$429</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'[67]Pta a tierra'!#REF!</definedName>
    <definedName name="DCSDCTV" localSheetId="3" hidden="1">{"via1",#N/A,TRUE,"general";"via2",#N/A,TRUE,"general";"via3",#N/A,TRUE,"general"}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3">[0]!ERR</definedName>
    <definedName name="dd" localSheetId="2">'FACTOR PRESTACIONAL'!ERR</definedName>
    <definedName name="dd" localSheetId="0">PMT!ERR</definedName>
    <definedName name="dd" localSheetId="1">'Presupuesto PAGA'!ERR</definedName>
    <definedName name="dd">[0]!ERR</definedName>
    <definedName name="ddd" localSheetId="3"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dd">[68]otros!$A$6:$A$1235</definedName>
    <definedName name="ddddt" localSheetId="3"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#REF!</definedName>
    <definedName name="DEMOLICIÓN">'[69]BASE-LISTAS'!$B$24:$B$29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'[30]Reservas de Petróleo'!$A$2,'[30]Reservas de Petróleo'!$A$1,'[30]Reservas de Petróleo'!$D$4,'[30]Reservas de Petróleo'!$F$1:$F$65536</definedName>
    <definedName name="DESCUNMI">#REF!</definedName>
    <definedName name="DEST_ART">[48]steel!#REF!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'[62]AC2-AG96'!#REF!</definedName>
    <definedName name="dfa" localSheetId="3" hidden="1">{"TAB1",#N/A,TRUE,"GENERAL";"TAB2",#N/A,TRUE,"GENERAL";"TAB3",#N/A,TRUE,"GENERAL";"TAB4",#N/A,TRUE,"GENERAL";"TAB5",#N/A,TRUE,"GENERAL"}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CC">'[62]AC2-AG96'!#REF!</definedName>
    <definedName name="dffffe" localSheetId="3"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[54]Personalizar!$E$22</definedName>
    <definedName name="dflt2">[54]Personalizar!$E$23</definedName>
    <definedName name="dflt3">[54]Personalizar!$D$24</definedName>
    <definedName name="dflt4">[54]Personalizar!$E$26</definedName>
    <definedName name="dflt5">[54]Personalizar!$E$27</definedName>
    <definedName name="dflt6">[54]Personalizar!$D$28</definedName>
    <definedName name="dflt7">[54]Personalizar!$G$27</definedName>
    <definedName name="DFRFRF" localSheetId="3"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'[70]MEDIA GEOMETRICA'!$J$8,'[70]MEDIA GEOMETRICA'!$N$8,'[70]MEDIA GEOMETRICA'!$R$8,'[70]MEDIA GEOMETRICA'!$V$8,'[70]MEDIA GEOMETRICA'!$Z$8,'[70]MEDIA GEOMETRICA'!$AD$8,'[70]MEDIA GEOMETRICA'!$AH$8,'[70]MEDIA GEOMETRICA'!$AL$8,'[70]MEDIA GEOMETRICA'!#REF!,'[70]MEDIA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localSheetId="3"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[72]Cronograma!#REF!</definedName>
    <definedName name="DSAD" localSheetId="3"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[73]EMPRESA!$I$25</definedName>
    <definedName name="DsctoPension">[73]EMPRESA!$I$23</definedName>
    <definedName name="DsctoSalud">[73]EMPRESA!$I$24</definedName>
    <definedName name="DSD" localSheetId="3" hidden="1">{"via1",#N/A,TRUE,"general";"via2",#N/A,TRUE,"general";"via3",#N/A,TRUE,"general"}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[25]otros!$A$6:$A$1235</definedName>
    <definedName name="e3e33" localSheetId="3"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#N/A</definedName>
    <definedName name="EE" localSheetId="0">#N/A</definedName>
    <definedName name="EE" localSheetId="1">#N/A</definedName>
    <definedName name="EE">#N/A</definedName>
    <definedName name="eeedfr" localSheetId="3"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fffffff">#REF!</definedName>
    <definedName name="eeeeer" localSheetId="3"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'[74]Info Ejec'!$A$1:$AV$153</definedName>
    <definedName name="ELIMINACIONPROYC">#REF!</definedName>
    <definedName name="emanto">#REF!</definedName>
    <definedName name="eme" localSheetId="2">#N/A</definedName>
    <definedName name="eme" localSheetId="0">#N/A</definedName>
    <definedName name="eme" localSheetId="1">#N/A</definedName>
    <definedName name="eme">#N/A</definedName>
    <definedName name="EMPLEADO">#REF!</definedName>
    <definedName name="Empresa">[43]EMPRESA!$F$6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[75]EQUIPO!$B$2:$B$36</definedName>
    <definedName name="equipo">[76]Equipo!$A$7:$A$65536</definedName>
    <definedName name="EQUIPO_1">[75]EQUIPO!$B$2:$D$36</definedName>
    <definedName name="EQUIPO1">#REF!</definedName>
    <definedName name="Equipos">#REF!</definedName>
    <definedName name="EQUIPOS1">#REF!</definedName>
    <definedName name="eqw" localSheetId="3" hidden="1">{"via1",#N/A,TRUE,"general";"via2",#N/A,TRUE,"general";"via3",#N/A,TRUE,"general"}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'[62]AC2-AG96'!#REF!</definedName>
    <definedName name="ERE_ART">[48]steel!$B$8:$B$47</definedName>
    <definedName name="erfg" localSheetId="3" hidden="1">{#N/A,#N/A,FALSE,"Hoja1";#N/A,#N/A,FALSE,"Hoja2"}</definedName>
    <definedName name="erfg" localSheetId="2" hidden="1">{#N/A,#N/A,FALSE,"Hoja1";#N/A,#N/A,FALSE,"Hoja2"}</definedName>
    <definedName name="erfg" localSheetId="0" hidden="1">{#N/A,#N/A,FALSE,"Hoja1";#N/A,#N/A,FALSE,"Hoja2"}</definedName>
    <definedName name="erfg" localSheetId="1"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3">[0]!ERR</definedName>
    <definedName name="ES" localSheetId="2">'FACTOR PRESTACIONAL'!ERR</definedName>
    <definedName name="ES" localSheetId="0">PMT!ERR</definedName>
    <definedName name="ES" localSheetId="1">'Presupuesto PAGA'!ERR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[77]Estructura!$C$7:$E$2570</definedName>
    <definedName name="ESTRUC">[25]otros!$A$6:$A$1235</definedName>
    <definedName name="ESTRUCTURA" localSheetId="3" hidden="1">{#N/A,#N/A,TRUE,"INGENIERIA";#N/A,#N/A,TRUE,"COMPRAS";#N/A,#N/A,TRUE,"DIRECCION";#N/A,#N/A,TRUE,"RESUMEN"}</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[78]Hoja3!$B$7:$B$15</definedName>
    <definedName name="ETAP">#REF!</definedName>
    <definedName name="ETAPA_PACC">#REF!</definedName>
    <definedName name="etertgg" localSheetId="3"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3" hidden="1">{#N/A,#N/A,TRUE,"1842CWN0"}</definedName>
    <definedName name="etertt" localSheetId="2" hidden="1">{#N/A,#N/A,TRUE,"1842CWN0"}</definedName>
    <definedName name="etertt" localSheetId="0" hidden="1">{#N/A,#N/A,TRUE,"1842CWN0"}</definedName>
    <definedName name="etertt" localSheetId="1" hidden="1">{#N/A,#N/A,TRUE,"1842CWN0"}</definedName>
    <definedName name="etertt" hidden="1">{#N/A,#N/A,TRUE,"1842CWN0"}</definedName>
    <definedName name="etewt" localSheetId="3" hidden="1">{"TAB1",#N/A,TRUE,"GENERAL";"TAB2",#N/A,TRUE,"GENERAL";"TAB3",#N/A,TRUE,"GENERAL";"TAB4",#N/A,TRUE,"GENERAL";"TAB5",#N/A,TRUE,"GENERAL"}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10" hidden="1">#REF!</definedName>
    <definedName name="EX" localSheetId="14" hidden="1">#REF!</definedName>
    <definedName name="EX" localSheetId="15" hidden="1">#REF!</definedName>
    <definedName name="EX" localSheetId="16" hidden="1">#REF!</definedName>
    <definedName name="EX" localSheetId="17" hidden="1">#REF!</definedName>
    <definedName name="EX" localSheetId="18" hidden="1">#REF!</definedName>
    <definedName name="EX" localSheetId="19" hidden="1">#REF!</definedName>
    <definedName name="EX" localSheetId="20" hidden="1">#REF!</definedName>
    <definedName name="EX" localSheetId="21" hidden="1">#REF!</definedName>
    <definedName name="EX" localSheetId="22" hidden="1">#REF!</definedName>
    <definedName name="EX" localSheetId="24" hidden="1">#REF!</definedName>
    <definedName name="EX" localSheetId="25" hidden="1">#REF!</definedName>
    <definedName name="EX" localSheetId="26" hidden="1">#REF!</definedName>
    <definedName name="EX" localSheetId="27" hidden="1">#REF!</definedName>
    <definedName name="EX" localSheetId="28" hidden="1">#REF!</definedName>
    <definedName name="EX" localSheetId="29" hidden="1">#REF!</definedName>
    <definedName name="EX" localSheetId="30" hidden="1">#REF!</definedName>
    <definedName name="EX" localSheetId="31" hidden="1">#REF!</definedName>
    <definedName name="EX" localSheetId="32" hidden="1">#REF!</definedName>
    <definedName name="EX" localSheetId="33" hidden="1">#REF!</definedName>
    <definedName name="EX" localSheetId="3" hidden="1">#REF!</definedName>
    <definedName name="EX" localSheetId="2" hidden="1">#REF!</definedName>
    <definedName name="EX" localSheetId="0" hidden="1">#REF!</definedName>
    <definedName name="EX" localSheetId="1" hidden="1">#REF!</definedName>
    <definedName name="EX" hidden="1">#REF!</definedName>
    <definedName name="EX_1" localSheetId="10" hidden="1">#REF!</definedName>
    <definedName name="EX_1" localSheetId="14" hidden="1">#REF!</definedName>
    <definedName name="EX_1" localSheetId="15" hidden="1">#REF!</definedName>
    <definedName name="EX_1" localSheetId="16" hidden="1">#REF!</definedName>
    <definedName name="EX_1" localSheetId="17" hidden="1">#REF!</definedName>
    <definedName name="EX_1" localSheetId="18" hidden="1">#REF!</definedName>
    <definedName name="EX_1" localSheetId="19" hidden="1">#REF!</definedName>
    <definedName name="EX_1" localSheetId="20" hidden="1">#REF!</definedName>
    <definedName name="EX_1" localSheetId="21" hidden="1">#REF!</definedName>
    <definedName name="EX_1" localSheetId="22" hidden="1">#REF!</definedName>
    <definedName name="EX_1" localSheetId="24" hidden="1">#REF!</definedName>
    <definedName name="EX_1" localSheetId="25" hidden="1">#REF!</definedName>
    <definedName name="EX_1" localSheetId="26" hidden="1">#REF!</definedName>
    <definedName name="EX_1" localSheetId="27" hidden="1">#REF!</definedName>
    <definedName name="EX_1" localSheetId="28" hidden="1">#REF!</definedName>
    <definedName name="EX_1" localSheetId="29" hidden="1">#REF!</definedName>
    <definedName name="EX_1" localSheetId="30" hidden="1">#REF!</definedName>
    <definedName name="EX_1" localSheetId="31" hidden="1">#REF!</definedName>
    <definedName name="EX_1" localSheetId="32" hidden="1">#REF!</definedName>
    <definedName name="EX_1" localSheetId="33" hidden="1">#REF!</definedName>
    <definedName name="EX_1" localSheetId="3" hidden="1">#REF!</definedName>
    <definedName name="EX_1" localSheetId="2" hidden="1">#REF!</definedName>
    <definedName name="EX_1" localSheetId="0" hidden="1">#REF!</definedName>
    <definedName name="EX_1" localSheetId="1"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[65]SKJ452!#REF!</definedName>
    <definedName name="Excel_BuiltIn_Print_Titles_11">[65]ITA878!#REF!</definedName>
    <definedName name="Excel_BuiltIn_Print_Titles_12">'[65]AEA-944'!#REF!</definedName>
    <definedName name="Excel_BuiltIn_Print_Titles_13">'[65]DUB-823'!#REF!</definedName>
    <definedName name="Excel_BuiltIn_Print_Titles_14">'[65]GPI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[65]XXJ617!#REF!</definedName>
    <definedName name="Excel_BuiltIn_Print_Titles_20">#REF!</definedName>
    <definedName name="Excel_BuiltIn_Print_Titles_21">[65]SNG_855!#REF!</definedName>
    <definedName name="Excel_BuiltIn_Print_Titles_23">#REF!</definedName>
    <definedName name="Excel_BuiltIn_Print_Titles_3">#REF!</definedName>
    <definedName name="Excel_BuiltIn_Print_Titles_5">'[65]VEA 374'!#REF!</definedName>
    <definedName name="Excel_BuiltIn_Print_Titles_5_XX">'[65]VEA 374'!#REF!</definedName>
    <definedName name="Excel_BuiltIn_Print_Titles_6">#REF!</definedName>
    <definedName name="Excel_BuiltIn_Print_Titles_7">[65]HFB024!#REF!</definedName>
    <definedName name="Excel_BuiltIn_Print_Titles_8">#REF!</definedName>
    <definedName name="Excel_BuiltIn_Print_Titles_9">[65]PAJ825!#REF!</definedName>
    <definedName name="EXCROC">'[79]Análisis de precios'!$H$52</definedName>
    <definedName name="ExtensionCoordinador">#REF!</definedName>
    <definedName name="Extra_Pay">#REF!</definedName>
    <definedName name="Extracción_IM">#REF!</definedName>
    <definedName name="Extract">'[62]AC2-AG96'!#REF!</definedName>
    <definedName name="Extras">'[43]LIQUIDA-NOMINA'!$AH$4</definedName>
    <definedName name="F._INGRESO">#REF!</definedName>
    <definedName name="F._RETIRO">#REF!</definedName>
    <definedName name="F.L">#REF!</definedName>
    <definedName name="Facilidades">#REF!</definedName>
    <definedName name="factor">#REF!</definedName>
    <definedName name="FACTURADO">'[80]Itemes Renovación'!#REF!</definedName>
    <definedName name="FareWellStmnt">[54]!FareWellStmnt</definedName>
    <definedName name="FaseProyecto">#REF!</definedName>
    <definedName name="FD">'[62]AC2-AG96'!#REF!</definedName>
    <definedName name="fda" localSheetId="3" hidden="1">{"TAB1",#N/A,TRUE,"GENERAL";"TAB2",#N/A,TRUE,"GENERAL";"TAB3",#N/A,TRUE,"GENERAL";"TAB4",#N/A,TRUE,"GENERAL";"TAB5",#N/A,TRUE,"GENERAL"}</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[81]Tablas!$B$1:$B$65536</definedName>
    <definedName name="FechaInicio">[43]CONTRATO!$E$10</definedName>
    <definedName name="FechaTermina">[43]CONTRATO!$E$11</definedName>
    <definedName name="FechaTerminacion">#REF!</definedName>
    <definedName name="fer">'[39]Res-Accide-10'!#REF!</definedName>
    <definedName name="ferfer" localSheetId="3" hidden="1">{"via1",#N/A,TRUE,"general";"via2",#N/A,TRUE,"general";"via3",#N/A,TRUE,"general"}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3">[0]!ERR</definedName>
    <definedName name="ff" localSheetId="2">'FACTOR PRESTACIONAL'!ERR</definedName>
    <definedName name="ff" localSheetId="0">PMT!ERR</definedName>
    <definedName name="ff" localSheetId="1">'Presupuesto PAGA'!ERR</definedName>
    <definedName name="ff">[0]!ERR</definedName>
    <definedName name="fff" localSheetId="3"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[26]materiales!$A$7:$A$1317</definedName>
    <definedName name="fffffft" localSheetId="3"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#N/A</definedName>
    <definedName name="fg" localSheetId="0">#N/A</definedName>
    <definedName name="fg" localSheetId="1">#N/A</definedName>
    <definedName name="fg">#N/A</definedName>
    <definedName name="fgdfg" localSheetId="3"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'[82]7422CW00'!#REF!</definedName>
    <definedName name="FGHFBC" localSheetId="3"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3" hidden="1">{#N/A,#N/A,TRUE,"1842CWN0"}</definedName>
    <definedName name="fhg" localSheetId="2" hidden="1">{#N/A,#N/A,TRUE,"1842CWN0"}</definedName>
    <definedName name="fhg" localSheetId="0" hidden="1">{#N/A,#N/A,TRUE,"1842CWN0"}</definedName>
    <definedName name="fhg" localSheetId="1" hidden="1">{#N/A,#N/A,TRUE,"1842CWN0"}</definedName>
    <definedName name="fhg" hidden="1">{#N/A,#N/A,TRUE,"1842CWN0"}</definedName>
    <definedName name="fhgh" localSheetId="3"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localSheetId="10" hidden="1">#REF!</definedName>
    <definedName name="fill1" localSheetId="14" hidden="1">#REF!</definedName>
    <definedName name="fill1" localSheetId="15" hidden="1">#REF!</definedName>
    <definedName name="fill1" localSheetId="16" hidden="1">#REF!</definedName>
    <definedName name="fill1" localSheetId="17" hidden="1">#REF!</definedName>
    <definedName name="fill1" localSheetId="18" hidden="1">#REF!</definedName>
    <definedName name="fill1" localSheetId="19" hidden="1">#REF!</definedName>
    <definedName name="fill1" localSheetId="20" hidden="1">#REF!</definedName>
    <definedName name="fill1" localSheetId="21" hidden="1">#REF!</definedName>
    <definedName name="fill1" localSheetId="22" hidden="1">#REF!</definedName>
    <definedName name="fill1" localSheetId="24" hidden="1">#REF!</definedName>
    <definedName name="fill1" localSheetId="25" hidden="1">#REF!</definedName>
    <definedName name="fill1" localSheetId="26" hidden="1">#REF!</definedName>
    <definedName name="fill1" localSheetId="27" hidden="1">#REF!</definedName>
    <definedName name="fill1" localSheetId="28" hidden="1">#REF!</definedName>
    <definedName name="fill1" localSheetId="29" hidden="1">#REF!</definedName>
    <definedName name="fill1" localSheetId="30" hidden="1">#REF!</definedName>
    <definedName name="fill1" localSheetId="31" hidden="1">#REF!</definedName>
    <definedName name="fill1" localSheetId="32" hidden="1">#REF!</definedName>
    <definedName name="fill1" localSheetId="33" hidden="1">#REF!</definedName>
    <definedName name="fill1" localSheetId="3" hidden="1">#REF!</definedName>
    <definedName name="fill1" localSheetId="2" hidden="1">#REF!</definedName>
    <definedName name="fill1" localSheetId="0" hidden="1">#REF!</definedName>
    <definedName name="fill1" localSheetId="1" hidden="1">#REF!</definedName>
    <definedName name="fill1" hidden="1">#REF!</definedName>
    <definedName name="FILTROS">#REF!</definedName>
    <definedName name="FINANCIACION" localSheetId="3">[0]!ERR</definedName>
    <definedName name="FINANCIACION" localSheetId="2">'FACTOR PRESTACIONAL'!ERR</definedName>
    <definedName name="FINANCIACION" localSheetId="0">PMT!ERR</definedName>
    <definedName name="FINANCIACION" localSheetId="1">'Presupuesto PAGA'!ERR</definedName>
    <definedName name="FINANCIACION">[0]!ERR</definedName>
    <definedName name="FinePrint">[54]!FinePrint</definedName>
    <definedName name="FM">1.18</definedName>
    <definedName name="fnic">[58]Hoja1!$C$13</definedName>
    <definedName name="FO">1.32</definedName>
    <definedName name="FORDESCR">'[3]7422CW00'!#REF!</definedName>
    <definedName name="FORM_C3">[83]Hoja1!$A$33:$N$51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'[62]AC2-AG96'!#REF!</definedName>
    <definedName name="fu" localSheetId="2">#N/A</definedName>
    <definedName name="fu" localSheetId="0">#N/A</definedName>
    <definedName name="fu" localSheetId="1">#N/A</definedName>
    <definedName name="fu">#N/A</definedName>
    <definedName name="Full_Print">#REF!</definedName>
    <definedName name="fwff" localSheetId="3" hidden="1">{"via1",#N/A,TRUE,"general";"via2",#N/A,TRUE,"general";"via3",#N/A,TRUE,"general"}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3"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'[62]AC2-AG96'!#REF!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localSheetId="3" hidden="1">{"TAB1",#N/A,TRUE,"GENERAL";"TAB2",#N/A,TRUE,"GENERAL";"TAB3",#N/A,TRUE,"GENERAL";"TAB4",#N/A,TRUE,"GENERAL";"TAB5",#N/A,TRUE,"GENERAL"}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3">[0]!ERR</definedName>
    <definedName name="GGG" localSheetId="2">'FACTOR PRESTACIONAL'!ERR</definedName>
    <definedName name="GGG" localSheetId="0">PMT!ERR</definedName>
    <definedName name="GGG" localSheetId="1">'Presupuesto PAGA'!ERR</definedName>
    <definedName name="GGG">[0]!ERR</definedName>
    <definedName name="gggb" localSheetId="3"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3" hidden="1">{#N/A,#N/A,TRUE,"1842CWN0"}</definedName>
    <definedName name="ggjgjkg" localSheetId="2" hidden="1">{#N/A,#N/A,TRUE,"1842CWN0"}</definedName>
    <definedName name="ggjgjkg" localSheetId="0" hidden="1">{#N/A,#N/A,TRUE,"1842CWN0"}</definedName>
    <definedName name="ggjgjkg" localSheetId="1" hidden="1">{#N/A,#N/A,TRUE,"1842CWN0"}</definedName>
    <definedName name="ggjgjkg" hidden="1">{#N/A,#N/A,TRUE,"1842CWN0"}</definedName>
    <definedName name="ggtgt" localSheetId="3"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'[82]7422CW00'!#REF!</definedName>
    <definedName name="ghfg" localSheetId="3"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2" hidden="1">{#N/A,#N/A,TRUE,"1842CWN0"}</definedName>
    <definedName name="ghnbbfr" localSheetId="0" hidden="1">{#N/A,#N/A,TRUE,"1842CWN0"}</definedName>
    <definedName name="ghnbbfr" localSheetId="1" hidden="1">{#N/A,#N/A,TRUE,"1842CWN0"}</definedName>
    <definedName name="ghnbbfr" hidden="1">{#N/A,#N/A,TRUE,"1842CWN0"}</definedName>
    <definedName name="GJHVCB" localSheetId="3"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QWRG">'[62]AC2-AG96'!#REF!</definedName>
    <definedName name="GRAF1ANO" localSheetId="3"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[58]Hoja1!$F$6</definedName>
    <definedName name="grupo4">[58]Hoja1!$F$7</definedName>
    <definedName name="grupo5">[58]Hoja1!$F$10</definedName>
    <definedName name="grupo6">[58]Hoja1!$F$11</definedName>
    <definedName name="grupo7">[58]Hoja1!$F$12</definedName>
    <definedName name="grupo8">[58]Hoja1!$F$13</definedName>
    <definedName name="grupo9">[58]Hoja1!$F$14</definedName>
    <definedName name="GRW">'[62]AC2-AG96'!#REF!</definedName>
    <definedName name="GSDG" localSheetId="3"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[84]BASE!$C$4:$H$255</definedName>
    <definedName name="GTC">[12]Tablas!#REF!</definedName>
    <definedName name="GTE">[12]Tablas!#REF!</definedName>
    <definedName name="gtgt" localSheetId="3"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3" hidden="1">{"via1",#N/A,TRUE,"general";"via2",#N/A,TRUE,"general";"via3",#N/A,TRUE,"general"}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[58]Datos!$D$8</definedName>
    <definedName name="hen">[58]Datos!$D$9</definedName>
    <definedName name="HERRERO">#REF!</definedName>
    <definedName name="hfgh" localSheetId="3" hidden="1">{"via1",#N/A,TRUE,"general";"via2",#N/A,TRUE,"general";"via3",#N/A,TRUE,"general"}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#N/A</definedName>
    <definedName name="hh" localSheetId="0">#N/A</definedName>
    <definedName name="hh" localSheetId="1">#N/A</definedName>
    <definedName name="hh">#N/A</definedName>
    <definedName name="hhg" localSheetId="3" hidden="1">{#N/A,#N/A,TRUE,"1842CWN0"}</definedName>
    <definedName name="hhg" localSheetId="2" hidden="1">{#N/A,#N/A,TRUE,"1842CWN0"}</definedName>
    <definedName name="hhg" localSheetId="0" hidden="1">{#N/A,#N/A,TRUE,"1842CWN0"}</definedName>
    <definedName name="hhg" localSheetId="1" hidden="1">{#N/A,#N/A,TRUE,"1842CWN0"}</definedName>
    <definedName name="hhg" hidden="1">{#N/A,#N/A,TRUE,"1842CWN0"}</definedName>
    <definedName name="hhh" localSheetId="3"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hhhhhhh">[68]otros!$A$6:$A$1235</definedName>
    <definedName name="hhhhhhhhhhl">[85]materiales!$A$7:$A$1317</definedName>
    <definedName name="hhhhhho" localSheetId="3"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[48]steel!$F$7:$J$7</definedName>
    <definedName name="hjfg" localSheetId="3"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JJJ">[26]otros!$A$6:$A$1235</definedName>
    <definedName name="HJKH" localSheetId="3" hidden="1">{"via1",#N/A,TRUE,"general";"via2",#N/A,TRUE,"general";"via3",#N/A,TRUE,"general"}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#N/A</definedName>
    <definedName name="HK" localSheetId="0">#N/A</definedName>
    <definedName name="HK" localSheetId="1">#N/A</definedName>
    <definedName name="HK">#N/A</definedName>
    <definedName name="HM">#REF!</definedName>
    <definedName name="hn" localSheetId="3" hidden="1">{"TAB1",#N/A,TRUE,"GENERAL";"TAB2",#N/A,TRUE,"GENERAL";"TAB3",#N/A,TRUE,"GENERAL";"TAB4",#N/A,TRUE,"GENERAL";"TAB5",#N/A,TRUE,"GENERAL"}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#REF!</definedName>
    <definedName name="HOJA11">#REF!</definedName>
    <definedName name="HOJAOIU">#REF!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[58]Datos!$D$7</definedName>
    <definedName name="hrthtrh" localSheetId="3"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0">#REF!</definedName>
    <definedName name="i8i" localSheetId="3" hidden="1">{"TAB1",#N/A,TRUE,"GENERAL";"TAB2",#N/A,TRUE,"GENERAL";"TAB3",#N/A,TRUE,"GENERAL";"TAB4",#N/A,TRUE,"GENERAL";"TAB5",#N/A,TRUE,"GENERAL"}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[58]Hoja1!$C$17</definedName>
    <definedName name="icbf">[58]Hoja1!$C$15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#N/A</definedName>
    <definedName name="ID" localSheetId="0">#N/A</definedName>
    <definedName name="ID" localSheetId="1">#N/A</definedName>
    <definedName name="ID">#N/A</definedName>
    <definedName name="IF">'[55]A. P. U.'!#REF!</definedName>
    <definedName name="Ig">#REF!</definedName>
    <definedName name="ii" localSheetId="3"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iiii">[68]Equipo!$A$7:$A$65536</definedName>
    <definedName name="iiiiiiiiiiiiiiiiiiiii">[68]Equipo!$A$7:$A$65536</definedName>
    <definedName name="iiiiiiik" localSheetId="3"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'[86]1'!$N$41</definedName>
    <definedName name="IMP">[27]otros!$C$3</definedName>
    <definedName name="IMPRESSION">#REF!</definedName>
    <definedName name="Imprev">[31]PRESUPUESTO!$F$136</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[87]TABLAS!$A$1:$A$65536</definedName>
    <definedName name="Informe_semanal">#REF!</definedName>
    <definedName name="INGENIERIA1" localSheetId="10" hidden="1">#REF!</definedName>
    <definedName name="INGENIERIA1" localSheetId="14" hidden="1">#REF!</definedName>
    <definedName name="INGENIERIA1" localSheetId="15" hidden="1">#REF!</definedName>
    <definedName name="INGENIERIA1" localSheetId="16" hidden="1">#REF!</definedName>
    <definedName name="INGENIERIA1" localSheetId="17" hidden="1">#REF!</definedName>
    <definedName name="INGENIERIA1" localSheetId="18" hidden="1">#REF!</definedName>
    <definedName name="INGENIERIA1" localSheetId="19" hidden="1">#REF!</definedName>
    <definedName name="INGENIERIA1" localSheetId="20" hidden="1">#REF!</definedName>
    <definedName name="INGENIERIA1" localSheetId="21" hidden="1">#REF!</definedName>
    <definedName name="INGENIERIA1" localSheetId="22" hidden="1">#REF!</definedName>
    <definedName name="INGENIERIA1" localSheetId="24" hidden="1">#REF!</definedName>
    <definedName name="INGENIERIA1" localSheetId="25" hidden="1">#REF!</definedName>
    <definedName name="INGENIERIA1" localSheetId="26" hidden="1">#REF!</definedName>
    <definedName name="INGENIERIA1" localSheetId="27" hidden="1">#REF!</definedName>
    <definedName name="INGENIERIA1" localSheetId="28" hidden="1">#REF!</definedName>
    <definedName name="INGENIERIA1" localSheetId="29" hidden="1">#REF!</definedName>
    <definedName name="INGENIERIA1" localSheetId="30" hidden="1">#REF!</definedName>
    <definedName name="INGENIERIA1" localSheetId="31" hidden="1">#REF!</definedName>
    <definedName name="INGENIERIA1" localSheetId="32" hidden="1">#REF!</definedName>
    <definedName name="INGENIERIA1" localSheetId="33" hidden="1">#REF!</definedName>
    <definedName name="INGENIERIA1" localSheetId="3" hidden="1">#REF!</definedName>
    <definedName name="INGENIERIA1" localSheetId="2" hidden="1">#REF!</definedName>
    <definedName name="INGENIERIA1" localSheetId="0" hidden="1">#REF!</definedName>
    <definedName name="INGENIERIA1" localSheetId="1" hidden="1">#REF!</definedName>
    <definedName name="INGENIERIA1" hidden="1">#REF!</definedName>
    <definedName name="INGENIERIA11" localSheetId="10" hidden="1">#REF!</definedName>
    <definedName name="INGENIERIA11" localSheetId="14" hidden="1">#REF!</definedName>
    <definedName name="INGENIERIA11" localSheetId="15" hidden="1">#REF!</definedName>
    <definedName name="INGENIERIA11" localSheetId="16" hidden="1">#REF!</definedName>
    <definedName name="INGENIERIA11" localSheetId="17" hidden="1">#REF!</definedName>
    <definedName name="INGENIERIA11" localSheetId="18" hidden="1">#REF!</definedName>
    <definedName name="INGENIERIA11" localSheetId="19" hidden="1">#REF!</definedName>
    <definedName name="INGENIERIA11" localSheetId="20" hidden="1">#REF!</definedName>
    <definedName name="INGENIERIA11" localSheetId="21" hidden="1">#REF!</definedName>
    <definedName name="INGENIERIA11" localSheetId="22" hidden="1">#REF!</definedName>
    <definedName name="INGENIERIA11" localSheetId="24" hidden="1">#REF!</definedName>
    <definedName name="INGENIERIA11" localSheetId="25" hidden="1">#REF!</definedName>
    <definedName name="INGENIERIA11" localSheetId="26" hidden="1">#REF!</definedName>
    <definedName name="INGENIERIA11" localSheetId="27" hidden="1">#REF!</definedName>
    <definedName name="INGENIERIA11" localSheetId="28" hidden="1">#REF!</definedName>
    <definedName name="INGENIERIA11" localSheetId="29" hidden="1">#REF!</definedName>
    <definedName name="INGENIERIA11" localSheetId="30" hidden="1">#REF!</definedName>
    <definedName name="INGENIERIA11" localSheetId="31" hidden="1">#REF!</definedName>
    <definedName name="INGENIERIA11" localSheetId="32" hidden="1">#REF!</definedName>
    <definedName name="INGENIERIA11" localSheetId="33" hidden="1">#REF!</definedName>
    <definedName name="INGENIERIA11" localSheetId="3" hidden="1">#REF!</definedName>
    <definedName name="INGENIERIA11" localSheetId="2" hidden="1">#REF!</definedName>
    <definedName name="INGENIERIA11" localSheetId="0" hidden="1">#REF!</definedName>
    <definedName name="INGENIERIA11" localSheetId="1" hidden="1">#REF!</definedName>
    <definedName name="INGENIERIA11" hidden="1">#REF!</definedName>
    <definedName name="iniciales">'[30]Reservas de Petróleo'!$A$2,'[30]Reservas de Petróleo'!$A$1,'[30]Reservas de Petróleo'!$D$4,'[30]Reservas de Petróleo'!$D$1:$D$65536</definedName>
    <definedName name="Inicio">[37]BASES!$E$26</definedName>
    <definedName name="INPU">#REF!</definedName>
    <definedName name="INPUT">'[3]7422CW00'!#REF!</definedName>
    <definedName name="INSU">[88]INSUMOS!$A$1:$E$65536</definedName>
    <definedName name="Insumos_auxiliares">[89]Insumos!#REF!</definedName>
    <definedName name="Insumos_basicos">#REF!</definedName>
    <definedName name="Int">#REF!</definedName>
    <definedName name="InTap">[20]Interc.tapones!$E$1:$E$65536</definedName>
    <definedName name="INTER">[78]Hoja3!$F$7:$F$9</definedName>
    <definedName name="Intercambiadores">#REF!</definedName>
    <definedName name="Interest_Rate">#REF!</definedName>
    <definedName name="INTERMEDIA_I">#REF!</definedName>
    <definedName name="Interventor">[43]CONTRATO!$E$12</definedName>
    <definedName name="IntVal">[20]Interc.válv.!$E$1:$E$65536</definedName>
    <definedName name="INV_11">'[90]PR 1'!$A$2:$N$655</definedName>
    <definedName name="INV_Payments">[54]!INV_Payments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[0]!ERR</definedName>
    <definedName name="IOUHH" localSheetId="2">'FACTOR PRESTACIONAL'!ERR</definedName>
    <definedName name="IOUHH" localSheetId="0">PMT!ERR</definedName>
    <definedName name="IOUHH" localSheetId="1">'Presupuesto PAGA'!ERR</definedName>
    <definedName name="IOUHH">[0]!ERR</definedName>
    <definedName name="IP">#REF!</definedName>
    <definedName name="irng" localSheetId="10" hidden="1">#REF!</definedName>
    <definedName name="irng" localSheetId="14" hidden="1">#REF!</definedName>
    <definedName name="irng" localSheetId="15" hidden="1">#REF!</definedName>
    <definedName name="irng" localSheetId="16" hidden="1">#REF!</definedName>
    <definedName name="irng" localSheetId="17" hidden="1">#REF!</definedName>
    <definedName name="irng" localSheetId="18" hidden="1">#REF!</definedName>
    <definedName name="irng" localSheetId="19" hidden="1">#REF!</definedName>
    <definedName name="irng" localSheetId="20" hidden="1">#REF!</definedName>
    <definedName name="irng" localSheetId="21" hidden="1">#REF!</definedName>
    <definedName name="irng" localSheetId="22" hidden="1">#REF!</definedName>
    <definedName name="irng" localSheetId="24" hidden="1">#REF!</definedName>
    <definedName name="irng" localSheetId="25" hidden="1">#REF!</definedName>
    <definedName name="irng" localSheetId="26" hidden="1">#REF!</definedName>
    <definedName name="irng" localSheetId="27" hidden="1">#REF!</definedName>
    <definedName name="irng" localSheetId="28" hidden="1">#REF!</definedName>
    <definedName name="irng" localSheetId="29" hidden="1">#REF!</definedName>
    <definedName name="irng" localSheetId="30" hidden="1">#REF!</definedName>
    <definedName name="irng" localSheetId="31" hidden="1">#REF!</definedName>
    <definedName name="irng" localSheetId="32" hidden="1">#REF!</definedName>
    <definedName name="irng" localSheetId="33" hidden="1">#REF!</definedName>
    <definedName name="irng" localSheetId="3" hidden="1">#REF!</definedName>
    <definedName name="irng" localSheetId="2" hidden="1">#REF!</definedName>
    <definedName name="irng" localSheetId="0" hidden="1">#REF!</definedName>
    <definedName name="irng" localSheetId="1" hidden="1">#REF!</definedName>
    <definedName name="irng" hidden="1">#REF!</definedName>
    <definedName name="Iss">'[43]LIQUIDA-NOMINA'!$AT$4</definedName>
    <definedName name="issafp">[58]Hoja1!$C$19</definedName>
    <definedName name="isscs">[58]Hoja1!$C$21</definedName>
    <definedName name="isseps">[58]Hoja1!$C$20</definedName>
    <definedName name="ITEM">[91]presupuesto!$B$15:$K$150</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3"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[31]PRESUPUESTO!$F$139</definedName>
    <definedName name="iwjer">#REF!</definedName>
    <definedName name="iyuiuyi" localSheetId="3" hidden="1">{"via1",#N/A,TRUE,"general";"via2",#N/A,TRUE,"general";"via3",#N/A,TRUE,"general"}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0" hidden="1">#REF!</definedName>
    <definedName name="jfç" localSheetId="14" hidden="1">#REF!</definedName>
    <definedName name="jfç" localSheetId="15" hidden="1">#REF!</definedName>
    <definedName name="jfç" localSheetId="16" hidden="1">#REF!</definedName>
    <definedName name="jfç" localSheetId="17" hidden="1">#REF!</definedName>
    <definedName name="jfç" localSheetId="18" hidden="1">#REF!</definedName>
    <definedName name="jfç" localSheetId="19" hidden="1">#REF!</definedName>
    <definedName name="jfç" localSheetId="20" hidden="1">#REF!</definedName>
    <definedName name="jfç" localSheetId="21" hidden="1">#REF!</definedName>
    <definedName name="jfç" localSheetId="22" hidden="1">#REF!</definedName>
    <definedName name="jfç" localSheetId="24" hidden="1">#REF!</definedName>
    <definedName name="jfç" localSheetId="25" hidden="1">#REF!</definedName>
    <definedName name="jfç" localSheetId="26" hidden="1">#REF!</definedName>
    <definedName name="jfç" localSheetId="27" hidden="1">#REF!</definedName>
    <definedName name="jfç" localSheetId="28" hidden="1">#REF!</definedName>
    <definedName name="jfç" localSheetId="29" hidden="1">#REF!</definedName>
    <definedName name="jfç" localSheetId="30" hidden="1">#REF!</definedName>
    <definedName name="jfç" localSheetId="31" hidden="1">#REF!</definedName>
    <definedName name="jfç" localSheetId="32" hidden="1">#REF!</definedName>
    <definedName name="jfç" localSheetId="33" hidden="1">#REF!</definedName>
    <definedName name="jfç" localSheetId="3" hidden="1">#REF!</definedName>
    <definedName name="jfç" localSheetId="2" hidden="1">#REF!</definedName>
    <definedName name="jfç" localSheetId="0" hidden="1">#REF!</definedName>
    <definedName name="jfç" localSheetId="1" hidden="1">#REF!</definedName>
    <definedName name="jfç" hidden="1">#REF!</definedName>
    <definedName name="jfhjfrt" localSheetId="3"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hon">'[62]AC2-AG96'!#REF!</definedName>
    <definedName name="JHON1">'[62]AC2-AG96'!#REF!</definedName>
    <definedName name="JHON44">'[62]AC2-AG96'!#REF!</definedName>
    <definedName name="JJ" localSheetId="3">[0]!ERR</definedName>
    <definedName name="JJ" localSheetId="2">'FACTOR PRESTACIONAL'!ERR</definedName>
    <definedName name="JJ" localSheetId="0">PMT!ERR</definedName>
    <definedName name="JJ" localSheetId="1">'Presupuesto PAGA'!ERR</definedName>
    <definedName name="JJ">[0]!ERR</definedName>
    <definedName name="jjfq" localSheetId="3"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3" hidden="1">{#N/A,#N/A,FALSE,"Hoja1";#N/A,#N/A,FALSE,"Hoja2"}</definedName>
    <definedName name="JJJ" localSheetId="2" hidden="1">{#N/A,#N/A,FALSE,"Hoja1";#N/A,#N/A,FALSE,"Hoja2"}</definedName>
    <definedName name="JJJ" localSheetId="0" hidden="1">{#N/A,#N/A,FALSE,"Hoja1";#N/A,#N/A,FALSE,"Hoja2"}</definedName>
    <definedName name="JJJ" localSheetId="1" hidden="1">{#N/A,#N/A,FALSE,"Hoja1";#N/A,#N/A,FALSE,"Hoja2"}</definedName>
    <definedName name="JJJ" hidden="1">{#N/A,#N/A,FALSE,"Hoja1";#N/A,#N/A,FALSE,"Hoja2"}</definedName>
    <definedName name="jjjhjddfg" localSheetId="3"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3">[0]!ERR</definedName>
    <definedName name="JOHNNY" localSheetId="2">'FACTOR PRESTACIONAL'!ERR</definedName>
    <definedName name="JOHNNY" localSheetId="0">PMT!ERR</definedName>
    <definedName name="JOHNNY" localSheetId="1">'Presupuesto PAGA'!ERR</definedName>
    <definedName name="JOHNNY">[0]!ERR</definedName>
    <definedName name="JRYJ" localSheetId="3" hidden="1">{"via1",#N/A,TRUE,"general";"via2",#N/A,TRUE,"general";"via3",#N/A,TRUE,"general"}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[25]otros!$A$6:$A$1235</definedName>
    <definedName name="juan">#REF!</definedName>
    <definedName name="juj" localSheetId="3" hidden="1">{"via1",#N/A,TRUE,"general";"via2",#N/A,TRUE,"general";"via3",#N/A,TRUE,"general"}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3" hidden="1">{"via1",#N/A,TRUE,"general";"via2",#N/A,TRUE,"general";"via3",#N/A,TRUE,"general"}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10" hidden="1">#REF!</definedName>
    <definedName name="kdmfm" localSheetId="14" hidden="1">#REF!</definedName>
    <definedName name="kdmfm" localSheetId="15" hidden="1">#REF!</definedName>
    <definedName name="kdmfm" localSheetId="16" hidden="1">#REF!</definedName>
    <definedName name="kdmfm" localSheetId="17" hidden="1">#REF!</definedName>
    <definedName name="kdmfm" localSheetId="18" hidden="1">#REF!</definedName>
    <definedName name="kdmfm" localSheetId="19" hidden="1">#REF!</definedName>
    <definedName name="kdmfm" localSheetId="20" hidden="1">#REF!</definedName>
    <definedName name="kdmfm" localSheetId="21" hidden="1">#REF!</definedName>
    <definedName name="kdmfm" localSheetId="22" hidden="1">#REF!</definedName>
    <definedName name="kdmfm" localSheetId="24" hidden="1">#REF!</definedName>
    <definedName name="kdmfm" localSheetId="25" hidden="1">#REF!</definedName>
    <definedName name="kdmfm" localSheetId="26" hidden="1">#REF!</definedName>
    <definedName name="kdmfm" localSheetId="27" hidden="1">#REF!</definedName>
    <definedName name="kdmfm" localSheetId="28" hidden="1">#REF!</definedName>
    <definedName name="kdmfm" localSheetId="29" hidden="1">#REF!</definedName>
    <definedName name="kdmfm" localSheetId="30" hidden="1">#REF!</definedName>
    <definedName name="kdmfm" localSheetId="31" hidden="1">#REF!</definedName>
    <definedName name="kdmfm" localSheetId="32" hidden="1">#REF!</definedName>
    <definedName name="kdmfm" localSheetId="33" hidden="1">#REF!</definedName>
    <definedName name="kdmfm" localSheetId="3" hidden="1">#REF!</definedName>
    <definedName name="kdmfm" localSheetId="2" hidden="1">#REF!</definedName>
    <definedName name="kdmfm" localSheetId="0" hidden="1">#REF!</definedName>
    <definedName name="kdmfm" localSheetId="1" hidden="1">#REF!</definedName>
    <definedName name="kdmfm" hidden="1">#REF!</definedName>
    <definedName name="kf">#REF!</definedName>
    <definedName name="kh">#REF!</definedName>
    <definedName name="KHGGH" localSheetId="3"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#REF!</definedName>
    <definedName name="kjhkd" localSheetId="3"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#N/A</definedName>
    <definedName name="kl" localSheetId="0">#N/A</definedName>
    <definedName name="kl" localSheetId="1">#N/A</definedName>
    <definedName name="kl">#N/A</definedName>
    <definedName name="klklk">#REF!</definedName>
    <definedName name="km">#REF!</definedName>
    <definedName name="krtrk" localSheetId="3" hidden="1">{"via1",#N/A,TRUE,"general";"via2",#N/A,TRUE,"general";"via3",#N/A,TRUE,"general"}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[92]otros!$A$6:$A$1235</definedName>
    <definedName name="la">#REF!</definedName>
    <definedName name="LAF">#REF!</definedName>
    <definedName name="lame" localSheetId="10" hidden="1">#REF!</definedName>
    <definedName name="lame" localSheetId="14" hidden="1">#REF!</definedName>
    <definedName name="lame" localSheetId="15" hidden="1">#REF!</definedName>
    <definedName name="lame" localSheetId="16" hidden="1">#REF!</definedName>
    <definedName name="lame" localSheetId="17" hidden="1">#REF!</definedName>
    <definedName name="lame" localSheetId="18" hidden="1">#REF!</definedName>
    <definedName name="lame" localSheetId="19" hidden="1">#REF!</definedName>
    <definedName name="lame" localSheetId="20" hidden="1">#REF!</definedName>
    <definedName name="lame" localSheetId="21" hidden="1">#REF!</definedName>
    <definedName name="lame" localSheetId="22" hidden="1">#REF!</definedName>
    <definedName name="lame" localSheetId="24" hidden="1">#REF!</definedName>
    <definedName name="lame" localSheetId="25" hidden="1">#REF!</definedName>
    <definedName name="lame" localSheetId="26" hidden="1">#REF!</definedName>
    <definedName name="lame" localSheetId="27" hidden="1">#REF!</definedName>
    <definedName name="lame" localSheetId="28" hidden="1">#REF!</definedName>
    <definedName name="lame" localSheetId="29" hidden="1">#REF!</definedName>
    <definedName name="lame" localSheetId="30" hidden="1">#REF!</definedName>
    <definedName name="lame" localSheetId="31" hidden="1">#REF!</definedName>
    <definedName name="lame" localSheetId="32" hidden="1">#REF!</definedName>
    <definedName name="lame" localSheetId="33" hidden="1">#REF!</definedName>
    <definedName name="lame" localSheetId="3" hidden="1">#REF!</definedName>
    <definedName name="lame" localSheetId="2" hidden="1">#REF!</definedName>
    <definedName name="lame" localSheetId="0" hidden="1">#REF!</definedName>
    <definedName name="lame" localSheetId="1" hidden="1">#REF!</definedName>
    <definedName name="lame" hidden="1">#REF!</definedName>
    <definedName name="LANODO">#REF!</definedName>
    <definedName name="LANODOFT">#REF!</definedName>
    <definedName name="Last_Row">#N/A</definedName>
    <definedName name="lb">#REF!</definedName>
    <definedName name="ld">#REF!</definedName>
    <definedName name="Libro1_Hoja1_Lista">[93]LISTADO!#REF!</definedName>
    <definedName name="LICITACION">#REF!</definedName>
    <definedName name="LINEA">[94]CONT_ADI!#REF!</definedName>
    <definedName name="LISTA">[95]Hoja2!$B$4:$B$10</definedName>
    <definedName name="LISTA1" localSheetId="3">[0]!ERR</definedName>
    <definedName name="LISTA1" localSheetId="2">'FACTOR PRESTACIONAL'!ERR</definedName>
    <definedName name="LISTA1" localSheetId="0">PMT!ERR</definedName>
    <definedName name="LISTA1" localSheetId="1">'Presupuesto PAGA'!ERR</definedName>
    <definedName name="LISTA1">[0]!ERR</definedName>
    <definedName name="LISTA2" localSheetId="3">[0]!ERR</definedName>
    <definedName name="LISTA2" localSheetId="2">'FACTOR PRESTACIONAL'!ERR</definedName>
    <definedName name="LISTA2" localSheetId="0">PMT!ERR</definedName>
    <definedName name="LISTA2" localSheetId="1">'Presupuesto PAGA'!ERR</definedName>
    <definedName name="LISTA2">[0]!ERR</definedName>
    <definedName name="LISTA3" localSheetId="3">[0]!ERR</definedName>
    <definedName name="LISTA3" localSheetId="2">'FACTOR PRESTACIONAL'!ERR</definedName>
    <definedName name="LISTA3" localSheetId="0">PMT!ERR</definedName>
    <definedName name="LISTA3" localSheetId="1">'Presupuesto PAGA'!ERR</definedName>
    <definedName name="LISTA3">[0]!ERR</definedName>
    <definedName name="LISTA4" localSheetId="3">[0]!ERR</definedName>
    <definedName name="LISTA4" localSheetId="2">'FACTOR PRESTACIONAL'!ERR</definedName>
    <definedName name="LISTA4" localSheetId="0">PMT!ERR</definedName>
    <definedName name="LISTA4" localSheetId="1">'Presupuesto PAGA'!ERR</definedName>
    <definedName name="LISTA4">[0]!ERR</definedName>
    <definedName name="LISTA5" localSheetId="3">[0]!ERR</definedName>
    <definedName name="LISTA5" localSheetId="2">'FACTOR PRESTACIONAL'!ERR</definedName>
    <definedName name="LISTA5" localSheetId="0">PMT!ERR</definedName>
    <definedName name="LISTA5" localSheetId="1">'Presupuesto PAGA'!ERR</definedName>
    <definedName name="LISTA5">[0]!ERR</definedName>
    <definedName name="ListaCantidad">#REF!</definedName>
    <definedName name="Listado">#REF!</definedName>
    <definedName name="Listado1">#REF!</definedName>
    <definedName name="ListaItem">#REF!</definedName>
    <definedName name="ListaUni">[96]TOTALES!$D$7:$D$654</definedName>
    <definedName name="listequi">[97]SUMINISTROS!$A$480:$A$647</definedName>
    <definedName name="listmat">[97]SUMINISTROS!$A$106:$A$466</definedName>
    <definedName name="liuoo" localSheetId="3"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h">#REF!</definedName>
    <definedName name="lkj" localSheetId="3" hidden="1">{"via1",#N/A,TRUE,"general";"via2",#N/A,TRUE,"general";"via3",#N/A,TRUE,"general"}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[98]tub!$C$1:$J$39</definedName>
    <definedName name="LLLLL">[99]otros!$A$6:$A$1235</definedName>
    <definedName name="lllllh" localSheetId="3" hidden="1">{"via1",#N/A,TRUE,"general";"via2",#N/A,TRUE,"general";"via3",#N/A,TRUE,"general"}</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LL">[28]materiales!$A$7:$A$1317</definedName>
    <definedName name="lllllllo" localSheetId="3"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lññññññññ">[85]Equipo!$A$7:$A$65536</definedName>
    <definedName name="Loan_Amount">#REF!</definedName>
    <definedName name="Loan_Start">#REF!</definedName>
    <definedName name="Loan_Years">#REF!</definedName>
    <definedName name="LOCA">[21]!absc</definedName>
    <definedName name="LOCA1">[40]!absc</definedName>
    <definedName name="LOCALIZACION_Y_REPLANTEO">#REF!</definedName>
    <definedName name="LOGO" localSheetId="3">[0]!ERR</definedName>
    <definedName name="LOGO" localSheetId="2">'FACTOR PRESTACIONAL'!ERR</definedName>
    <definedName name="LOGO" localSheetId="0">PMT!ERR</definedName>
    <definedName name="LOGO" localSheetId="1">'Presupuesto PAGA'!ERR</definedName>
    <definedName name="LOGO">[0]!ERR</definedName>
    <definedName name="lolol" localSheetId="3" hidden="1">{"TAB1",#N/A,TRUE,"GENERAL";"TAB2",#N/A,TRUE,"GENERAL";"TAB3",#N/A,TRUE,"GENERAL";"TAB4",#N/A,TRUE,"GENERAL";"TAB5",#N/A,TRUE,"GENERAL"}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is">[92]materiales!$A$7:$A$1317</definedName>
    <definedName name="lun">'[39]Res-Accide-10'!#REF!</definedName>
    <definedName name="lv">#REF!</definedName>
    <definedName name="m">#REF!</definedName>
    <definedName name="MA">'[39]Res-Accide-10'!#REF!</definedName>
    <definedName name="MACO">#REF!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[57]Insum!$A$68:$H$98</definedName>
    <definedName name="MAR">[25]otros!$A$6:$A$1235</definedName>
    <definedName name="MARCO_H">#REF!</definedName>
    <definedName name="marina">'[100]Informe Semanal 1'!#REF!</definedName>
    <definedName name="MART">[25]Equipo!$A$7:$A$65536</definedName>
    <definedName name="masor" localSheetId="3"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R">[75]MATERIAL!$B$3:$B$580</definedName>
    <definedName name="MATERIAL">'[101]BASE DATOS MATERIALES'!$A$3:$A$3102</definedName>
    <definedName name="MATERIALES">[75]MATERIAL!$B$2:$D$580</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'[102]CCP,LEYES, Y DEC.'!#REF!</definedName>
    <definedName name="meg" localSheetId="3" hidden="1">{"TAB1",#N/A,TRUE,"GENERAL";"TAB2",#N/A,TRUE,"GENERAL";"TAB3",#N/A,TRUE,"GENERAL";"TAB4",#N/A,TRUE,"GENERAL";"TAB5",#N/A,TRUE,"GENERAL"}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'[43]LIQUIDA-NOMINA'!$H$3</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mmmmmmm">[103]materiales!$A$7:$A$1317</definedName>
    <definedName name="MN" localSheetId="3"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3" hidden="1">{#N/A,#N/A,FALSE,"Hoja1";#N/A,#N/A,FALSE,"Hoja2"}</definedName>
    <definedName name="MOA" localSheetId="2" hidden="1">{#N/A,#N/A,FALSE,"Hoja1";#N/A,#N/A,FALSE,"Hoja2"}</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3" hidden="1">{#N/A,#N/A,FALSE,"Hoja1";#N/A,#N/A,FALSE,"Hoja2"}</definedName>
    <definedName name="MODIVejec" localSheetId="2"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3" hidden="1">{#N/A,#N/A,FALSE,"Hoja1";#N/A,#N/A,FALSE,"Hoja2"}</definedName>
    <definedName name="MOE" localSheetId="2"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MONEDA">[104]Tablas!$AO$6:$AO$7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[48]steel!#REF!</definedName>
    <definedName name="Mtz_Avance">#REF!</definedName>
    <definedName name="Mv">#REF!</definedName>
    <definedName name="n" localSheetId="3"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[54]!Nada</definedName>
    <definedName name="Nafta_2">'[105] ASR+Nafta'!$K$19:$AS$19</definedName>
    <definedName name="Nafta2">'[105] ASR+Nafta'!$K$19:$AS$19</definedName>
    <definedName name="Nafta3">'[105]Todos+Nafta'!$K$19:$AS$19</definedName>
    <definedName name="nbvnv" localSheetId="3"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[43]EMPRESA!$F$8</definedName>
    <definedName name="Nmax">#REF!</definedName>
    <definedName name="nmdlf">#REF!</definedName>
    <definedName name="nmmmm" localSheetId="3"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nnnno">[103]otros!$A$6:$A$1235</definedName>
    <definedName name="NO" localSheetId="3">[0]!ERR</definedName>
    <definedName name="NO" localSheetId="2">'FACTOR PRESTACIONAL'!ERR</definedName>
    <definedName name="NO" localSheetId="0">PMT!ERR</definedName>
    <definedName name="NO" localSheetId="1">'Presupuesto PAGA'!ERR</definedName>
    <definedName name="NO">[0]!ERR</definedName>
    <definedName name="No_desarrolladas">'[30]Reservas de Petróleo'!$A$2,'[30]Reservas de Petróleo'!$A$1,'[30]Reservas de Petróleo'!$D$4,'[30]Reservas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2">MATCH(0.01,End_Bal,-1)+1</definedName>
    <definedName name="Number_of_Payments" localSheetId="0">MATCH(0.01,End_Bal,-1)+1</definedName>
    <definedName name="Number_of_Payments" localSheetId="1">MATCH(0.01,End_Bal,-1)+1</definedName>
    <definedName name="Number_of_Payments">MATCH(0.01,End_Bal,-1)+1</definedName>
    <definedName name="NVOCD">[51]INSUMOS!$P$6</definedName>
    <definedName name="nxn" localSheetId="3"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ÑÑ">[99]materiales!$A$7:$A$1317</definedName>
    <definedName name="ñpñpñ" localSheetId="3"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#REF!</definedName>
    <definedName name="o9o9" localSheetId="3"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[27]PRESUPUESTO!$C$10</definedName>
    <definedName name="ObjetivoProyecto">#REF!</definedName>
    <definedName name="Obra">#REF!</definedName>
    <definedName name="obras" localSheetId="10" hidden="1">#REF!</definedName>
    <definedName name="obras" localSheetId="14" hidden="1">#REF!</definedName>
    <definedName name="obras" localSheetId="15" hidden="1">#REF!</definedName>
    <definedName name="obras" localSheetId="16" hidden="1">#REF!</definedName>
    <definedName name="obras" localSheetId="17" hidden="1">#REF!</definedName>
    <definedName name="obras" localSheetId="18" hidden="1">#REF!</definedName>
    <definedName name="obras" localSheetId="19" hidden="1">#REF!</definedName>
    <definedName name="obras" localSheetId="20" hidden="1">#REF!</definedName>
    <definedName name="obras" localSheetId="21" hidden="1">#REF!</definedName>
    <definedName name="obras" localSheetId="22" hidden="1">#REF!</definedName>
    <definedName name="obras" localSheetId="24" hidden="1">#REF!</definedName>
    <definedName name="obras" localSheetId="25" hidden="1">#REF!</definedName>
    <definedName name="obras" localSheetId="26" hidden="1">#REF!</definedName>
    <definedName name="obras" localSheetId="27" hidden="1">#REF!</definedName>
    <definedName name="obras" localSheetId="28" hidden="1">#REF!</definedName>
    <definedName name="obras" localSheetId="29" hidden="1">#REF!</definedName>
    <definedName name="obras" localSheetId="30" hidden="1">#REF!</definedName>
    <definedName name="obras" localSheetId="31" hidden="1">#REF!</definedName>
    <definedName name="obras" localSheetId="32" hidden="1">#REF!</definedName>
    <definedName name="obras" localSheetId="33" hidden="1">#REF!</definedName>
    <definedName name="obras" localSheetId="3" hidden="1">#REF!</definedName>
    <definedName name="obras" localSheetId="2" hidden="1">#REF!</definedName>
    <definedName name="obras" localSheetId="0" hidden="1">#REF!</definedName>
    <definedName name="obras" localSheetId="1" hidden="1">#REF!</definedName>
    <definedName name="obras" hidden="1">#REF!</definedName>
    <definedName name="obras1" localSheetId="2">DATE(YEAR([106]!Loan_Start),MONTH([106]!Loan_Start)+Payment_Number,DAY([106]!Loan_Start))</definedName>
    <definedName name="obras1" localSheetId="0">DATE(YEAR([106]!Loan_Start),MONTH([106]!Loan_Start)+Payment_Number,DAY([106]!Loan_Start))</definedName>
    <definedName name="obras1" localSheetId="1">DATE(YEAR([106]!Loan_Start),MONTH([106]!Loan_Start)+Payment_Number,DAY([106]!Loan_Start))</definedName>
    <definedName name="obras1">DATE(YEAR([106]!Loan_Start),MONTH([106]!Loan_Start)+Payment_Number,DAY([106]!Loan_Start))</definedName>
    <definedName name="obras11" localSheetId="10" hidden="1">#REF!</definedName>
    <definedName name="obras11" localSheetId="14" hidden="1">#REF!</definedName>
    <definedName name="obras11" localSheetId="15" hidden="1">#REF!</definedName>
    <definedName name="obras11" localSheetId="16" hidden="1">#REF!</definedName>
    <definedName name="obras11" localSheetId="17" hidden="1">#REF!</definedName>
    <definedName name="obras11" localSheetId="18" hidden="1">#REF!</definedName>
    <definedName name="obras11" localSheetId="19" hidden="1">#REF!</definedName>
    <definedName name="obras11" localSheetId="20" hidden="1">#REF!</definedName>
    <definedName name="obras11" localSheetId="21" hidden="1">#REF!</definedName>
    <definedName name="obras11" localSheetId="22" hidden="1">#REF!</definedName>
    <definedName name="obras11" localSheetId="24" hidden="1">#REF!</definedName>
    <definedName name="obras11" localSheetId="25" hidden="1">#REF!</definedName>
    <definedName name="obras11" localSheetId="26" hidden="1">#REF!</definedName>
    <definedName name="obras11" localSheetId="27" hidden="1">#REF!</definedName>
    <definedName name="obras11" localSheetId="28" hidden="1">#REF!</definedName>
    <definedName name="obras11" localSheetId="29" hidden="1">#REF!</definedName>
    <definedName name="obras11" localSheetId="30" hidden="1">#REF!</definedName>
    <definedName name="obras11" localSheetId="31" hidden="1">#REF!</definedName>
    <definedName name="obras11" localSheetId="32" hidden="1">#REF!</definedName>
    <definedName name="obras11" localSheetId="33" hidden="1">#REF!</definedName>
    <definedName name="obras11" localSheetId="3" hidden="1">#REF!</definedName>
    <definedName name="obras11" localSheetId="2" hidden="1">#REF!</definedName>
    <definedName name="obras11" localSheetId="0" hidden="1">#REF!</definedName>
    <definedName name="obras11" localSheetId="1" hidden="1">#REF!</definedName>
    <definedName name="obras11" hidden="1">#REF!</definedName>
    <definedName name="obras111" localSheetId="2">DATE(YEAR([107]!Loan_Start),MONTH([107]!Loan_Start)+Payment_Number,DAY([107]!Loan_Start))</definedName>
    <definedName name="obras111" localSheetId="0">DATE(YEAR([107]!Loan_Start),MONTH([107]!Loan_Start)+Payment_Number,DAY([107]!Loan_Start))</definedName>
    <definedName name="obras111" localSheetId="1">DATE(YEAR([107]!Loan_Start),MONTH([107]!Loan_Start)+Payment_Number,DAY([107]!Loan_Start))</definedName>
    <definedName name="obras111">DATE(YEAR([107]!Loan_Start),MONTH([107]!Loan_Start)+Payment_Number,DAY([107]!Loan_Start))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3"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ERTA">#REF!</definedName>
    <definedName name="oiret" localSheetId="3" hidden="1">{"TAB1",#N/A,TRUE,"GENERAL";"TAB2",#N/A,TRUE,"GENERAL";"TAB3",#N/A,TRUE,"GENERAL";"TAB4",#N/A,TRUE,"GENERAL";"TAB5",#N/A,TRUE,"GENERAL"}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OOOOPPP">[108]otros!$A$6:$A$1235</definedName>
    <definedName name="oooos" localSheetId="3" hidden="1">{"via1",#N/A,TRUE,"general";"via2",#N/A,TRUE,"general";"via3",#N/A,TRUE,"general"}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3"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0" hidden="1">[7]INST!#REF!</definedName>
    <definedName name="OROZCO" localSheetId="14" hidden="1">[7]INST!#REF!</definedName>
    <definedName name="OROZCO" localSheetId="15" hidden="1">[7]INST!#REF!</definedName>
    <definedName name="OROZCO" localSheetId="16" hidden="1">[7]INST!#REF!</definedName>
    <definedName name="OROZCO" localSheetId="17" hidden="1">[7]INST!#REF!</definedName>
    <definedName name="OROZCO" localSheetId="18" hidden="1">[7]INST!#REF!</definedName>
    <definedName name="OROZCO" localSheetId="19" hidden="1">[7]INST!#REF!</definedName>
    <definedName name="OROZCO" localSheetId="20" hidden="1">[7]INST!#REF!</definedName>
    <definedName name="OROZCO" localSheetId="21" hidden="1">[7]INST!#REF!</definedName>
    <definedName name="OROZCO" localSheetId="22" hidden="1">[7]INST!#REF!</definedName>
    <definedName name="OROZCO" localSheetId="24" hidden="1">[7]INST!#REF!</definedName>
    <definedName name="OROZCO" localSheetId="25" hidden="1">[7]INST!#REF!</definedName>
    <definedName name="OROZCO" localSheetId="26" hidden="1">[7]INST!#REF!</definedName>
    <definedName name="OROZCO" localSheetId="27" hidden="1">[7]INST!#REF!</definedName>
    <definedName name="OROZCO" localSheetId="28" hidden="1">[7]INST!#REF!</definedName>
    <definedName name="OROZCO" localSheetId="29" hidden="1">[7]INST!#REF!</definedName>
    <definedName name="OROZCO" localSheetId="30" hidden="1">[7]INST!#REF!</definedName>
    <definedName name="OROZCO" localSheetId="31" hidden="1">[7]INST!#REF!</definedName>
    <definedName name="OROZCO" localSheetId="32" hidden="1">[7]INST!#REF!</definedName>
    <definedName name="OROZCO" localSheetId="33" hidden="1">[7]INST!#REF!</definedName>
    <definedName name="OROZCO" hidden="1">[7]INST!#REF!</definedName>
    <definedName name="otros">[76]otros!$A$6:$A$1235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[60]Tablas!$A$1:$A$65536</definedName>
    <definedName name="Pay_Date">#REF!</definedName>
    <definedName name="Pay_Num">#REF!</definedName>
    <definedName name="Payment_Date" localSheetId="2">DATE(YEAR(Loan_Start),MONTH(Loan_Start)+Payment_Number,DAY(Loan_Start))</definedName>
    <definedName name="Payment_Date" localSheetId="0">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ayment_Date1" localSheetId="2">DATE(YEAR([107]!Loan_Start),MONTH([107]!Loan_Start)+Payment_Number,DAY([107]!Loan_Start))</definedName>
    <definedName name="Payment_Date1" localSheetId="0">DATE(YEAR([107]!Loan_Start),MONTH([107]!Loan_Start)+Payment_Number,DAY([107]!Loan_Start))</definedName>
    <definedName name="Payment_Date1" localSheetId="1">DATE(YEAR([107]!Loan_Start),MONTH([107]!Loan_Start)+Payment_Number,DAY([107]!Loan_Start))</definedName>
    <definedName name="Payment_Date1">DATE(YEAR([107]!Loan_Start),MONTH([107]!Loan_Start)+Payment_Number,DAY([107]!Loan_Start))</definedName>
    <definedName name="Payment_Needed">"Pago necesario"</definedName>
    <definedName name="Pb">#REF!</definedName>
    <definedName name="Pd">#REF!</definedName>
    <definedName name="PEDR">[25]materiales!$A$7:$A$1317</definedName>
    <definedName name="PEDRO">[25]otros!$A$6:$A$1235</definedName>
    <definedName name="PEPE" localSheetId="3">[0]!ERR</definedName>
    <definedName name="PEPE" localSheetId="2">'FACTOR PRESTACIONAL'!ERR</definedName>
    <definedName name="PEPE" localSheetId="0">PMT!ERR</definedName>
    <definedName name="PEPE" localSheetId="1">'Presupuesto PAGA'!ERR</definedName>
    <definedName name="PEPE">[0]!ERR</definedName>
    <definedName name="Periodo">[45]Hoja1!$C$1</definedName>
    <definedName name="PeriodoPago">'[43]LIQUIDA-NOMINA'!$C$4</definedName>
    <definedName name="PeriodoRepago">#REF!</definedName>
    <definedName name="PeriodoRepagoCCP">#REF!</definedName>
    <definedName name="phed">[58]Hoja1!$C$4</definedName>
    <definedName name="phen">[58]Hoja1!$C$5</definedName>
    <definedName name="Pindis">#REF!</definedName>
    <definedName name="pint">'[82]7422CW00'!#REF!</definedName>
    <definedName name="pintura">'[82]7422CW00'!#REF!</definedName>
    <definedName name="pintyura">[109]STRSUMM0!#REF!</definedName>
    <definedName name="PIP">#REF!</definedName>
    <definedName name="Piscinas">#REF!</definedName>
    <definedName name="PKHK" localSheetId="3" hidden="1">{"TAB1",#N/A,TRUE,"GENERAL";"TAB2",#N/A,TRUE,"GENERAL";"TAB3",#N/A,TRUE,"GENERAL";"TAB4",#N/A,TRUE,"GENERAL";"TAB5",#N/A,TRUE,"GENERAL"}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#REF!</definedName>
    <definedName name="PLPLUNN" localSheetId="3"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3" hidden="1">{"via1",#N/A,TRUE,"general";"via2",#N/A,TRUE,"general";"via3",#N/A,TRUE,"general"}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[38]BASES!$E$26</definedName>
    <definedName name="Porcentaje">#REF!</definedName>
    <definedName name="PORCENTAJE1">#REF!</definedName>
    <definedName name="PORTADA2">'[110]Hoja 1 '!#REF!</definedName>
    <definedName name="POSICION_PRESUP">[11]Tablas!#REF!</definedName>
    <definedName name="POSICIONES">#REF!</definedName>
    <definedName name="pouig" localSheetId="3" hidden="1">{"via1",#N/A,TRUE,"general";"via2",#N/A,TRUE,"general";"via3",#N/A,TRUE,"general"}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[60]Tablas!$C$1:$C$65536</definedName>
    <definedName name="PPPP" localSheetId="3"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[28]otros!$A$6:$A$1235</definedName>
    <definedName name="PPtoNorte">#REF!</definedName>
    <definedName name="pqroj" localSheetId="3" hidden="1">{"via1",#N/A,TRUE,"general";"via2",#N/A,TRUE,"general";"via3",#N/A,TRUE,"general"}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'[111]FICHA EBI 1 de 6 '!$A$14</definedName>
    <definedName name="PRE">#REF!</definedName>
    <definedName name="Precio">#REF!</definedName>
    <definedName name="precio2">#REF!</definedName>
    <definedName name="PrecioS">#REF!</definedName>
    <definedName name="PREST">#REF!</definedName>
    <definedName name="PRIMER" localSheetId="3"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'[100]Informe Semanal 1'!$V$43:$W$43</definedName>
    <definedName name="PRIMET" localSheetId="3"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2">OFFSET(Full_Print,0,0,Last_Row)</definedName>
    <definedName name="Print_Area_Reset" localSheetId="0">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[58]Hoja1!$C$3</definedName>
    <definedName name="prnf">[58]Hoja1!$C$6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3">[0]!ERR</definedName>
    <definedName name="programainv" localSheetId="2">'FACTOR PRESTACIONAL'!ERR</definedName>
    <definedName name="programainv" localSheetId="0">PMT!ERR</definedName>
    <definedName name="programainv" localSheetId="1">'Presupuesto PAGA'!ERR</definedName>
    <definedName name="programainv">[0]!ERR</definedName>
    <definedName name="Proponente">#REF!</definedName>
    <definedName name="PROY">#REF!</definedName>
    <definedName name="PRUEBA">[33]!absc</definedName>
    <definedName name="prueba1">[33]!absc</definedName>
    <definedName name="PRUEBA2">#REF!</definedName>
    <definedName name="ps">#REF!</definedName>
    <definedName name="PSTRESS_RELIEVI">#REF!</definedName>
    <definedName name="PTA">#REF!</definedName>
    <definedName name="PTAR" localSheetId="3"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'[112]ORITO 02 '!$A$12</definedName>
    <definedName name="Pwf_actual">'[112]ORITO 02 '!$E$6</definedName>
    <definedName name="Pwf_i">[49]medelo!$A$66:$A$83</definedName>
    <definedName name="Pwf_min">'[112]ORITO 02 '!$E$8</definedName>
    <definedName name="Pwfd">#REF!</definedName>
    <definedName name="Q">#REF!</definedName>
    <definedName name="Q_actual">'[112]ORITO 02 '!$E$7</definedName>
    <definedName name="Q_BRUTO">#REF!</definedName>
    <definedName name="q1q1q" localSheetId="3"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dcd" localSheetId="3"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[49]medelo!$B$63</definedName>
    <definedName name="qqq">#REF!</definedName>
    <definedName name="qqqqqw" localSheetId="3"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qqqzzzzzzzzzzz">[29]materiales!$A$7:$A$1317</definedName>
    <definedName name="QS">#REF!</definedName>
    <definedName name="Qt">'[112]ORITO 02 '!$E$9</definedName>
    <definedName name="QTIES">#REF!</definedName>
    <definedName name="QTY">#REF!</definedName>
    <definedName name="qw" localSheetId="3"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#N/A</definedName>
    <definedName name="QWERTY" localSheetId="0">#N/A</definedName>
    <definedName name="QWERTY" localSheetId="1">#N/A</definedName>
    <definedName name="QWERTY">#N/A</definedName>
    <definedName name="qwewertet" localSheetId="3" hidden="1">{#N/A,#N/A,TRUE,"1842CWN0"}</definedName>
    <definedName name="qwewertet" localSheetId="2" hidden="1">{#N/A,#N/A,TRUE,"1842CWN0"}</definedName>
    <definedName name="qwewertet" localSheetId="0" hidden="1">{#N/A,#N/A,TRUE,"1842CWN0"}</definedName>
    <definedName name="qwewertet" localSheetId="1" hidden="1">{#N/A,#N/A,TRUE,"1842CWN0"}</definedName>
    <definedName name="qwewertet" hidden="1">{#N/A,#N/A,TRUE,"1842CWN0"}</definedName>
    <definedName name="qwqwqwj" localSheetId="3"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'[105] ASR+Nafta'!$E$9:$E$21</definedName>
    <definedName name="Recall_3">'[105]Todos+Nafta'!$E$9:$E$21</definedName>
    <definedName name="Recorder">#REF!</definedName>
    <definedName name="recursos">[113]RECURSOS!$A$8:$A$204</definedName>
    <definedName name="rege" localSheetId="3"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[104]Tablas!$M$6:$M$8</definedName>
    <definedName name="REGIONAL">[104]Tablas!$I$6:$I$10</definedName>
    <definedName name="RegistroCoordinador">#REF!</definedName>
    <definedName name="regresd" localSheetId="3"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3">[0]!ERR</definedName>
    <definedName name="REICIO" localSheetId="2">'FACTOR PRESTACIONAL'!ERR</definedName>
    <definedName name="REICIO" localSheetId="0">PMT!ERR</definedName>
    <definedName name="REICIO" localSheetId="1">'Presupuesto PAGA'!ERR</definedName>
    <definedName name="REICIO">[0]!ERR</definedName>
    <definedName name="Reimbursement">"Reembolso"</definedName>
    <definedName name="reinicio" localSheetId="3">[0]!ERR</definedName>
    <definedName name="reinicio" localSheetId="2">'FACTOR PRESTACIONAL'!ERR</definedName>
    <definedName name="reinicio" localSheetId="0">PMT!ERR</definedName>
    <definedName name="reinicio" localSheetId="1">'Presupuesto PAGA'!ERR</definedName>
    <definedName name="reinicio">[0]!ERR</definedName>
    <definedName name="REJHE" localSheetId="3" hidden="1">{"via1",#N/A,TRUE,"general";"via2",#N/A,TRUE,"general";"via3",#N/A,TRUE,"general"}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LLENO">[25]Equipo!$A$7:$A$65536</definedName>
    <definedName name="remanentes">'[30]Reservas de Petróleo'!$A$2,'[30]Reservas de Petróleo'!$A$1,'[30]Reservas de Petróleo'!$D$4,'[30]Reservas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3" hidden="1">{"via1",#N/A,TRUE,"general";"via2",#N/A,TRUE,"general";"via3",#N/A,TRUE,"general"}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[114]Ingenieria!#REF!</definedName>
    <definedName name="RISP">'[3]7422CW00'!#REF!</definedName>
    <definedName name="rj" localSheetId="3"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[58]Datos!$D$12</definedName>
    <definedName name="Ro">#REF!,#REF!,#REF!</definedName>
    <definedName name="rr" localSheetId="3">[0]!ERR</definedName>
    <definedName name="rr" localSheetId="2">'FACTOR PRESTACIONAL'!ERR</definedName>
    <definedName name="rr" localSheetId="0">PMT!ERR</definedName>
    <definedName name="rr" localSheetId="1">'Presupuesto PAGA'!ERR</definedName>
    <definedName name="rr">[0]!ERR</definedName>
    <definedName name="rrr" localSheetId="3" hidden="1">{"via1",#N/A,TRUE,"general";"via2",#N/A,TRUE,"general";"via3",#N/A,TRUE,"general"}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'[115]Form5 _Pág_ 1'!#REF!</definedName>
    <definedName name="rrrrrb" localSheetId="3"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3">[0]!ERR</definedName>
    <definedName name="s" localSheetId="2">'FACTOR PRESTACIONAL'!ERR</definedName>
    <definedName name="s" localSheetId="0">PMT!ERR</definedName>
    <definedName name="s" localSheetId="1">'Presupuesto PAGA'!ERR</definedName>
    <definedName name="s">[0]!ERR</definedName>
    <definedName name="saa" localSheetId="3"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3">[0]!ERR</definedName>
    <definedName name="salarios" localSheetId="2">'FACTOR PRESTACIONAL'!ERR</definedName>
    <definedName name="salarios" localSheetId="0">PMT!ERR</definedName>
    <definedName name="salarios" localSheetId="1">'Presupuesto PAGA'!ERR</definedName>
    <definedName name="salarios">[0]!ERR</definedName>
    <definedName name="SalConv">'[10]DATOS CONTRATO'!$G$14</definedName>
    <definedName name="SALID1">#REF!</definedName>
    <definedName name="SalMinimo">[37]BASES!$E$41</definedName>
    <definedName name="sbgfbgdr" localSheetId="3" hidden="1">{"via1",#N/A,TRUE,"general";"via2",#N/A,TRUE,"general";"via3",#N/A,TRUE,"general"}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btPpto">[31]PRESUPUESTO!$G$106</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2" hidden="1">{#N/A,#N/A,TRUE,"1842CWN0"}</definedName>
    <definedName name="SDDSAFF" localSheetId="0" hidden="1">{#N/A,#N/A,TRUE,"1842CWN0"}</definedName>
    <definedName name="SDDSAFF" localSheetId="1" hidden="1">{#N/A,#N/A,TRUE,"1842CWN0"}</definedName>
    <definedName name="SDDSAFF" hidden="1">{#N/A,#N/A,TRUE,"1842CWN0"}</definedName>
    <definedName name="SDFCE" localSheetId="3"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3" hidden="1">{#N/A,#N/A,TRUE,"1842CWN0"}</definedName>
    <definedName name="SDFDG" localSheetId="2" hidden="1">{#N/A,#N/A,TRUE,"1842CWN0"}</definedName>
    <definedName name="SDFDG" localSheetId="0" hidden="1">{#N/A,#N/A,TRUE,"1842CWN0"}</definedName>
    <definedName name="SDFDG" localSheetId="1" hidden="1">{#N/A,#N/A,TRUE,"1842CWN0"}</definedName>
    <definedName name="SDFDG" hidden="1">{#N/A,#N/A,TRUE,"1842CWN0"}</definedName>
    <definedName name="sdfds" localSheetId="3"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3" hidden="1">{#N/A,#N/A,TRUE,"1842CWN0"}</definedName>
    <definedName name="sdsdfsdff" localSheetId="2" hidden="1">{#N/A,#N/A,TRUE,"1842CWN0"}</definedName>
    <definedName name="sdsdfsdff" localSheetId="0" hidden="1">{#N/A,#N/A,TRUE,"1842CWN0"}</definedName>
    <definedName name="sdsdfsdff" localSheetId="1" hidden="1">{#N/A,#N/A,TRUE,"1842CWN0"}</definedName>
    <definedName name="sdsdfsdff" hidden="1">{#N/A,#N/A,TRUE,"1842CWN0"}</definedName>
    <definedName name="SE">#REF!</definedName>
    <definedName name="SECTOR">#REF!</definedName>
    <definedName name="SEMANA_C3">#REF!</definedName>
    <definedName name="SEN">#REF!</definedName>
    <definedName name="sena">[58]Hoja1!$C$14</definedName>
    <definedName name="SERO" localSheetId="3">[0]!ERR</definedName>
    <definedName name="SERO" localSheetId="2">'FACTOR PRESTACIONAL'!ERR</definedName>
    <definedName name="SERO" localSheetId="0">PMT!ERR</definedName>
    <definedName name="SERO" localSheetId="1">'Presupuesto PAGA'!ERR</definedName>
    <definedName name="SERO">[0]!ERR</definedName>
    <definedName name="setrj" localSheetId="3"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[58]Hoja1!$C$12</definedName>
    <definedName name="sfasf" localSheetId="3" hidden="1">{"TAB1",#N/A,TRUE,"GENERAL";"TAB2",#N/A,TRUE,"GENERAL";"TAB3",#N/A,TRUE,"GENERAL";"TAB4",#N/A,TRUE,"GENERAL";"TAB5",#N/A,TRUE,"GENERAL"}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[48]steel!#REF!</definedName>
    <definedName name="SHEET">'[3]7422CW00'!#REF!</definedName>
    <definedName name="SHEET_KP">[48]steel!$C$7:$L$47</definedName>
    <definedName name="SHEET_MR">[48]steel!$C$7:$J$47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[0]!ERR</definedName>
    <definedName name="SI" localSheetId="2">'FACTOR PRESTACIONAL'!ERR</definedName>
    <definedName name="SI" localSheetId="0">PMT!ERR</definedName>
    <definedName name="SI" localSheetId="1">'Presupuesto PAGA'!ERR</definedName>
    <definedName name="SI">[0]!ERR</definedName>
    <definedName name="SINGOLO">'[3]7422CW00'!#REF!</definedName>
    <definedName name="SISISIS" localSheetId="3">[0]!ERR</definedName>
    <definedName name="SISISIS" localSheetId="2">'FACTOR PRESTACIONAL'!ERR</definedName>
    <definedName name="SISISIS" localSheetId="0">PMT!ERR</definedName>
    <definedName name="SISISIS" localSheetId="1">'Presupuesto PAGA'!ERR</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#REF!</definedName>
    <definedName name="SOLD._6_">#REF!</definedName>
    <definedName name="SOLD._8_">#REF!</definedName>
    <definedName name="solver_adj" localSheetId="6" hidden="1">'PRESUPUESTO OFICIAL (Entidad)'!#REF!</definedName>
    <definedName name="solver_adj" localSheetId="5" hidden="1">'PROPUESTA ECONOMICA(Proponente)'!$K$43</definedName>
    <definedName name="solver_cvg" localSheetId="6" hidden="1">0.0001</definedName>
    <definedName name="solver_cvg" localSheetId="5" hidden="1">0.0001</definedName>
    <definedName name="solver_drv" localSheetId="6" hidden="1">1</definedName>
    <definedName name="solver_drv" localSheetId="5" hidden="1">1</definedName>
    <definedName name="solver_est" localSheetId="6" hidden="1">1</definedName>
    <definedName name="solver_est" localSheetId="5" hidden="1">1</definedName>
    <definedName name="solver_itr" localSheetId="6" hidden="1">100</definedName>
    <definedName name="solver_itr" localSheetId="5" hidden="1">100</definedName>
    <definedName name="solver_lhs1" localSheetId="6" hidden="1">'PRESUPUESTO OFICIAL (Entidad)'!$L$57</definedName>
    <definedName name="solver_lhs1" localSheetId="5" hidden="1">'PROPUESTA ECONOMICA(Proponente)'!$K$55</definedName>
    <definedName name="solver_lin" localSheetId="6" hidden="1">2</definedName>
    <definedName name="solver_lin" localSheetId="5" hidden="1">2</definedName>
    <definedName name="solver_neg" localSheetId="6" hidden="1">2</definedName>
    <definedName name="solver_neg" localSheetId="5" hidden="1">2</definedName>
    <definedName name="solver_num" localSheetId="6" hidden="1">1</definedName>
    <definedName name="solver_num" localSheetId="5" hidden="1">1</definedName>
    <definedName name="solver_nwt" localSheetId="6" hidden="1">1</definedName>
    <definedName name="solver_nwt" localSheetId="5" hidden="1">1</definedName>
    <definedName name="solver_opt" localSheetId="6" hidden="1">'PRESUPUESTO OFICIAL (Entidad)'!$L$57</definedName>
    <definedName name="solver_opt" localSheetId="5" hidden="1">'PROPUESTA ECONOMICA(Proponente)'!$K$55</definedName>
    <definedName name="solver_pre" localSheetId="6" hidden="1">0.000001</definedName>
    <definedName name="solver_pre" localSheetId="5" hidden="1">0.000001</definedName>
    <definedName name="solver_rel1" localSheetId="6" hidden="1">2</definedName>
    <definedName name="solver_rel1" localSheetId="5" hidden="1">2</definedName>
    <definedName name="solver_rhs1" localSheetId="6" hidden="1">'PRESUPUESTO OFICIAL (Entidad)'!$L$58</definedName>
    <definedName name="solver_rhs1" localSheetId="5" hidden="1">'PROPUESTA ECONOMICA(Proponente)'!$K$56</definedName>
    <definedName name="solver_scl" localSheetId="6" hidden="1">2</definedName>
    <definedName name="solver_scl" localSheetId="5" hidden="1">2</definedName>
    <definedName name="solver_sho" localSheetId="6" hidden="1">2</definedName>
    <definedName name="solver_sho" localSheetId="5" hidden="1">2</definedName>
    <definedName name="solver_tim" localSheetId="6" hidden="1">100</definedName>
    <definedName name="solver_tim" localSheetId="5" hidden="1">100</definedName>
    <definedName name="solver_tol" localSheetId="6" hidden="1">0.05</definedName>
    <definedName name="solver_tol" localSheetId="5" hidden="1">0.05</definedName>
    <definedName name="solver_typ" localSheetId="6" hidden="1">3</definedName>
    <definedName name="solver_typ" localSheetId="5" hidden="1">3</definedName>
    <definedName name="solver_val" localSheetId="6" hidden="1">63899000000</definedName>
    <definedName name="solver_val" localSheetId="5" hidden="1">63899000000</definedName>
    <definedName name="srwrwr" localSheetId="3"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[58]Hoja1!$C$25</definedName>
    <definedName name="ssh">[58]Hoja1!$C$24</definedName>
    <definedName name="sss" localSheetId="2">MODULO10.auto_abrir</definedName>
    <definedName name="sss" localSheetId="0">MODULO10.auto_abrir</definedName>
    <definedName name="sss" localSheetId="1">MODULO10.auto_abrir</definedName>
    <definedName name="sss">MODULO10.auto_abrir</definedName>
    <definedName name="SSSS" localSheetId="3">[0]!ERR</definedName>
    <definedName name="SSSS" localSheetId="2">'FACTOR PRESTACIONAL'!ERR</definedName>
    <definedName name="SSSS" localSheetId="0">PMT!ERR</definedName>
    <definedName name="SSSS" localSheetId="1">'Presupuesto PAGA'!ERR</definedName>
    <definedName name="SSSS">[0]!ERR</definedName>
    <definedName name="sssss7" localSheetId="3" hidden="1">{"via1",#N/A,TRUE,"general";"via2",#N/A,TRUE,"general";"via3",#N/A,TRUE,"general"}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'[116]PxQ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[56]Hoja1!$F$60</definedName>
    <definedName name="Summary">#REF!</definedName>
    <definedName name="SUP_ART">[48]steel!#REF!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[60]Tablas!$H$1:$H$65536</definedName>
    <definedName name="SUPERFICIE">#REF!</definedName>
    <definedName name="sw" localSheetId="2">#N/A</definedName>
    <definedName name="sw" localSheetId="0">#N/A</definedName>
    <definedName name="sw" localSheetId="1">#N/A</definedName>
    <definedName name="sw">#N/A</definedName>
    <definedName name="swsw" localSheetId="3"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[60]Tablas!$B$1:$B$65536</definedName>
    <definedName name="TABLA">#REF!</definedName>
    <definedName name="tabla1">[117]Hoja3!$B$4:$F$28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[118]TARIFAS!$A$1:$F$52</definedName>
    <definedName name="TarifaSalud">[43]EMPRESA!$F$26</definedName>
    <definedName name="Tasa">#REF!</definedName>
    <definedName name="TASA_DE_CAMBIO">#REF!</definedName>
    <definedName name="Tasa1">'[119]Bases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[0]!ERR</definedName>
    <definedName name="TER" localSheetId="2">'FACTOR PRESTACIONAL'!ERR</definedName>
    <definedName name="TER" localSheetId="0">PMT!ERR</definedName>
    <definedName name="TER" localSheetId="1">'Presupuesto PAGA'!ERR</definedName>
    <definedName name="TER">[0]!ERR</definedName>
    <definedName name="TERM" localSheetId="3">[0]!ERR</definedName>
    <definedName name="TERM" localSheetId="2">'FACTOR PRESTACIONAL'!ERR</definedName>
    <definedName name="TERM" localSheetId="0">PMT!ERR</definedName>
    <definedName name="TERM" localSheetId="1">'Presupuesto PAGA'!ERR</definedName>
    <definedName name="TERM">[0]!ERR</definedName>
    <definedName name="TÉRMINOS" localSheetId="3">[0]!ERR</definedName>
    <definedName name="TÉRMINOS" localSheetId="2">'FACTOR PRESTACIONAL'!ERR</definedName>
    <definedName name="TÉRMINOS" localSheetId="0">PMT!ERR</definedName>
    <definedName name="TÉRMINOS" localSheetId="1">'Presupuesto PAGA'!ERR</definedName>
    <definedName name="TÉRMINOS">[0]!ERR</definedName>
    <definedName name="TERR">[27]PRESUPUESTO!$I$7</definedName>
    <definedName name="tewst" localSheetId="3"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ggg">[29]otros!$A$6:$A$1235</definedName>
    <definedName name="TH">#REF!</definedName>
    <definedName name="thdh" localSheetId="3" hidden="1">{"TAB1",#N/A,TRUE,"GENERAL";"TAB2",#N/A,TRUE,"GENERAL";"TAB3",#N/A,TRUE,"GENERAL";"TAB4",#N/A,TRUE,"GENERAL";"TAB5",#N/A,TRUE,"GENERAL"}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[104]Tablas!$U$6:$U$15</definedName>
    <definedName name="TipoNeces">[104]Tablas!$Q$6:$Q$8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3">A.I.U!$2:$8</definedName>
    <definedName name="_xlnm.Print_Titles" localSheetId="2">'FACTOR PRESTACIONAL'!#REF!</definedName>
    <definedName name="_xlnm.Print_Titles" localSheetId="0">PMT!$1:$5</definedName>
    <definedName name="_xlnm.Print_Titles">#N/A</definedName>
    <definedName name="Títulos_a_imprimir_IM">#REF!</definedName>
    <definedName name="tk">'[10]DATOS CONTRATO'!$E$18</definedName>
    <definedName name="TK_1" localSheetId="10" hidden="1">[22]INST!#REF!</definedName>
    <definedName name="TK_1" localSheetId="14" hidden="1">[22]INST!#REF!</definedName>
    <definedName name="TK_1" localSheetId="15" hidden="1">[22]INST!#REF!</definedName>
    <definedName name="TK_1" localSheetId="16" hidden="1">[22]INST!#REF!</definedName>
    <definedName name="TK_1" localSheetId="17" hidden="1">[22]INST!#REF!</definedName>
    <definedName name="TK_1" localSheetId="18" hidden="1">[22]INST!#REF!</definedName>
    <definedName name="TK_1" localSheetId="19" hidden="1">[22]INST!#REF!</definedName>
    <definedName name="TK_1" localSheetId="20" hidden="1">[22]INST!#REF!</definedName>
    <definedName name="TK_1" localSheetId="21" hidden="1">[22]INST!#REF!</definedName>
    <definedName name="TK_1" localSheetId="22" hidden="1">[22]INST!#REF!</definedName>
    <definedName name="TK_1" localSheetId="24" hidden="1">[22]INST!#REF!</definedName>
    <definedName name="TK_1" localSheetId="25" hidden="1">[22]INST!#REF!</definedName>
    <definedName name="TK_1" localSheetId="26" hidden="1">[22]INST!#REF!</definedName>
    <definedName name="TK_1" localSheetId="27" hidden="1">[22]INST!#REF!</definedName>
    <definedName name="TK_1" localSheetId="28" hidden="1">[22]INST!#REF!</definedName>
    <definedName name="TK_1" localSheetId="29" hidden="1">[22]INST!#REF!</definedName>
    <definedName name="TK_1" localSheetId="30" hidden="1">[22]INST!#REF!</definedName>
    <definedName name="TK_1" localSheetId="31" hidden="1">[22]INST!#REF!</definedName>
    <definedName name="TK_1" localSheetId="32" hidden="1">[22]INST!#REF!</definedName>
    <definedName name="TK_1" localSheetId="33" hidden="1">[22]INST!#REF!</definedName>
    <definedName name="TK_1" localSheetId="3" hidden="1">[22]INST!#REF!</definedName>
    <definedName name="TK_1" localSheetId="2" hidden="1">[22]INST!#REF!</definedName>
    <definedName name="TK_1" localSheetId="0" hidden="1">[22]INST!#REF!</definedName>
    <definedName name="TK_1" localSheetId="1" hidden="1">[22]INST!#REF!</definedName>
    <definedName name="TK_1" hidden="1">[22]INST!#REF!</definedName>
    <definedName name="TKSLCI07">[10]EMPRESA!$F$22</definedName>
    <definedName name="tld">[58]Datos!$D$14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AIU">[51]PRESUPUESTO!$F$50</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[120]desmonte!$E$48</definedName>
    <definedName name="TREM">#REF!</definedName>
    <definedName name="Trenes">#REF!</definedName>
    <definedName name="trest" localSheetId="3"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[121]Tablas!$B$2</definedName>
    <definedName name="tru" localSheetId="3"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lCD">[31]PRESUPUESTO!$G$134</definedName>
    <definedName name="TtlCDCronog">[51]CRONOGRAMA!$H$27</definedName>
    <definedName name="TTR" localSheetId="3" hidden="1">{"via1",#N/A,TRUE,"general";"via2",#N/A,TRUE,"general";"via3",#N/A,TRUE,"general"}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localSheetId="10" hidden="1">#REF!</definedName>
    <definedName name="TUBERIA" localSheetId="14" hidden="1">#REF!</definedName>
    <definedName name="TUBERIA" localSheetId="15" hidden="1">#REF!</definedName>
    <definedName name="TUBERIA" localSheetId="16" hidden="1">#REF!</definedName>
    <definedName name="TUBERIA" localSheetId="17" hidden="1">#REF!</definedName>
    <definedName name="TUBERIA" localSheetId="18" hidden="1">#REF!</definedName>
    <definedName name="TUBERIA" localSheetId="19" hidden="1">#REF!</definedName>
    <definedName name="TUBERIA" localSheetId="20" hidden="1">#REF!</definedName>
    <definedName name="TUBERIA" localSheetId="21" hidden="1">#REF!</definedName>
    <definedName name="TUBERIA" localSheetId="22" hidden="1">#REF!</definedName>
    <definedName name="TUBERIA" localSheetId="24" hidden="1">#REF!</definedName>
    <definedName name="TUBERIA" localSheetId="25" hidden="1">#REF!</definedName>
    <definedName name="TUBERIA" localSheetId="26" hidden="1">#REF!</definedName>
    <definedName name="TUBERIA" localSheetId="27" hidden="1">#REF!</definedName>
    <definedName name="TUBERIA" localSheetId="28" hidden="1">#REF!</definedName>
    <definedName name="TUBERIA" localSheetId="29" hidden="1">#REF!</definedName>
    <definedName name="TUBERIA" localSheetId="30" hidden="1">#REF!</definedName>
    <definedName name="TUBERIA" localSheetId="31" hidden="1">#REF!</definedName>
    <definedName name="TUBERIA" localSheetId="32" hidden="1">#REF!</definedName>
    <definedName name="TUBERIA" localSheetId="33" hidden="1">#REF!</definedName>
    <definedName name="tuberia" localSheetId="3">[92]otros!$A$6:$A$1235</definedName>
    <definedName name="tuberia" localSheetId="2">[92]otros!$A$6:$A$1235</definedName>
    <definedName name="tuberia" localSheetId="0">[92]otros!$A$6:$A$1235</definedName>
    <definedName name="tuberia" localSheetId="1">[92]otros!$A$6:$A$1235</definedName>
    <definedName name="TUBERIA" hidden="1">#REF!</definedName>
    <definedName name="Tubería">#REF!</definedName>
    <definedName name="TUBERIA1" localSheetId="10" hidden="1">#REF!</definedName>
    <definedName name="TUBERIA1" localSheetId="14" hidden="1">#REF!</definedName>
    <definedName name="TUBERIA1" localSheetId="15" hidden="1">#REF!</definedName>
    <definedName name="TUBERIA1" localSheetId="16" hidden="1">#REF!</definedName>
    <definedName name="TUBERIA1" localSheetId="17" hidden="1">#REF!</definedName>
    <definedName name="TUBERIA1" localSheetId="18" hidden="1">#REF!</definedName>
    <definedName name="TUBERIA1" localSheetId="19" hidden="1">#REF!</definedName>
    <definedName name="TUBERIA1" localSheetId="20" hidden="1">#REF!</definedName>
    <definedName name="TUBERIA1" localSheetId="21" hidden="1">#REF!</definedName>
    <definedName name="TUBERIA1" localSheetId="22" hidden="1">#REF!</definedName>
    <definedName name="TUBERIA1" localSheetId="24" hidden="1">#REF!</definedName>
    <definedName name="TUBERIA1" localSheetId="25" hidden="1">#REF!</definedName>
    <definedName name="TUBERIA1" localSheetId="26" hidden="1">#REF!</definedName>
    <definedName name="TUBERIA1" localSheetId="27" hidden="1">#REF!</definedName>
    <definedName name="TUBERIA1" localSheetId="28" hidden="1">#REF!</definedName>
    <definedName name="TUBERIA1" localSheetId="29" hidden="1">#REF!</definedName>
    <definedName name="TUBERIA1" localSheetId="30" hidden="1">#REF!</definedName>
    <definedName name="TUBERIA1" localSheetId="31" hidden="1">#REF!</definedName>
    <definedName name="TUBERIA1" localSheetId="32" hidden="1">#REF!</definedName>
    <definedName name="TUBERIA1" localSheetId="33" hidden="1">#REF!</definedName>
    <definedName name="TUBERIA1" localSheetId="3" hidden="1">#REF!</definedName>
    <definedName name="TUBERIA1" localSheetId="2" hidden="1">#REF!</definedName>
    <definedName name="TUBERIA1" localSheetId="0" hidden="1">#REF!</definedName>
    <definedName name="TUBERIA1" localSheetId="1" hidden="1">#REF!</definedName>
    <definedName name="TUBERIA1" hidden="1">#REF!</definedName>
    <definedName name="tuberia36">[92]otros!$A$6:$A$1235</definedName>
    <definedName name="tur" localSheetId="3" hidden="1">{"TAB1",#N/A,TRUE,"GENERAL";"TAB2",#N/A,TRUE,"GENERAL";"TAB3",#N/A,TRUE,"GENERAL";"TAB4",#N/A,TRUE,"GENERAL";"TAB5",#N/A,TRUE,"GENERAL"}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'[102]CCP,LEYES, Y DEC.'!#REF!</definedName>
    <definedName name="twer" localSheetId="3"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3" hidden="1">{"TAB1",#N/A,TRUE,"GENERAL";"TAB2",#N/A,TRUE,"GENERAL";"TAB3",#N/A,TRUE,"GENERAL";"TAB4",#N/A,TRUE,"GENERAL";"TAB5",#N/A,TRUE,"GENERAL"}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3" hidden="1">{"via1",#N/A,TRUE,"general";"via2",#N/A,TRUE,"general";"via3",#N/A,TRUE,"general"}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[122]Presup_Cancha!$J$13:$J$17</definedName>
    <definedName name="UNIT">'[123]Lista APU'!$A$3:$D$479</definedName>
    <definedName name="UNITARIO">[124]Unitarios!$A$3:$D$13</definedName>
    <definedName name="Unitarios">#REF!</definedName>
    <definedName name="unj" localSheetId="10" hidden="1">[18]INST!#REF!</definedName>
    <definedName name="unj" localSheetId="14" hidden="1">[18]INST!#REF!</definedName>
    <definedName name="unj" localSheetId="15" hidden="1">[18]INST!#REF!</definedName>
    <definedName name="unj" localSheetId="16" hidden="1">[18]INST!#REF!</definedName>
    <definedName name="unj" localSheetId="17" hidden="1">[18]INST!#REF!</definedName>
    <definedName name="unj" localSheetId="18" hidden="1">[18]INST!#REF!</definedName>
    <definedName name="unj" localSheetId="19" hidden="1">[18]INST!#REF!</definedName>
    <definedName name="unj" localSheetId="20" hidden="1">[18]INST!#REF!</definedName>
    <definedName name="unj" localSheetId="21" hidden="1">[18]INST!#REF!</definedName>
    <definedName name="unj" localSheetId="22" hidden="1">[18]INST!#REF!</definedName>
    <definedName name="unj" localSheetId="24" hidden="1">[18]INST!#REF!</definedName>
    <definedName name="unj" localSheetId="25" hidden="1">[18]INST!#REF!</definedName>
    <definedName name="unj" localSheetId="26" hidden="1">[18]INST!#REF!</definedName>
    <definedName name="unj" localSheetId="27" hidden="1">[18]INST!#REF!</definedName>
    <definedName name="unj" localSheetId="28" hidden="1">[18]INST!#REF!</definedName>
    <definedName name="unj" localSheetId="29" hidden="1">[18]INST!#REF!</definedName>
    <definedName name="unj" localSheetId="30" hidden="1">[18]INST!#REF!</definedName>
    <definedName name="unj" localSheetId="31" hidden="1">[18]INST!#REF!</definedName>
    <definedName name="unj" localSheetId="32" hidden="1">[18]INST!#REF!</definedName>
    <definedName name="unj" localSheetId="33" hidden="1">[18]INST!#REF!</definedName>
    <definedName name="unj" localSheetId="3" hidden="1">[18]INST!#REF!</definedName>
    <definedName name="unj" localSheetId="2" hidden="1">[18]INST!#REF!</definedName>
    <definedName name="unj" localSheetId="0" hidden="1">[18]INST!#REF!</definedName>
    <definedName name="unj" localSheetId="1" hidden="1">[18]INST!#REF!</definedName>
    <definedName name="unj" hidden="1">[18]INST!#REF!</definedName>
    <definedName name="uno" localSheetId="2">#N/A</definedName>
    <definedName name="uno" localSheetId="0">#N/A</definedName>
    <definedName name="uno" localSheetId="1">#N/A</definedName>
    <definedName name="uno">#N/A</definedName>
    <definedName name="UOUIV" localSheetId="3"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3">[0]!ERR</definedName>
    <definedName name="uriel" localSheetId="2">'FACTOR PRESTACIONAL'!ERR</definedName>
    <definedName name="uriel" localSheetId="0">PMT!ERR</definedName>
    <definedName name="uriel" localSheetId="1">'Presupuesto PAGA'!ERR</definedName>
    <definedName name="uriel">[0]!ERR</definedName>
    <definedName name="uryur" localSheetId="3"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'[86]1'!$N$42</definedName>
    <definedName name="Utilidad">[31]PRESUPUESTO!$F$137</definedName>
    <definedName name="UTL">[27]otros!$C$4</definedName>
    <definedName name="uu" localSheetId="3"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 localSheetId="0">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'[82]7422CW00'!#REF!</definedName>
    <definedName name="VFR">#REF!</definedName>
    <definedName name="vfvdv" localSheetId="3" hidden="1">{"TAB1",#N/A,TRUE,"GENERAL";"TAB2",#N/A,TRUE,"GENERAL";"TAB3",#N/A,TRUE,"GENERAL";"TAB4",#N/A,TRUE,"GENERAL";"TAB5",#N/A,TRUE,"GENERAL"}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[104]Tablas!$A$6:$A$26</definedName>
    <definedName name="VigenciaDolares">#REF!</definedName>
    <definedName name="VigenciaPesos">#REF!</definedName>
    <definedName name="VIGFUTURA">[104]Tablas!$J$6:$J$8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[54]Personalizar!$E$15</definedName>
    <definedName name="vk" localSheetId="3"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3" hidden="1">{"via1",#N/A,TRUE,"general";"via2",#N/A,TRUE,"general";"via3",#N/A,TRUE,"general"}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localSheetId="3"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'[39]Res-Accide-10'!#REF!</definedName>
    <definedName name="wedw">#REF!</definedName>
    <definedName name="WEFWE">'[39]Res-Accide-10'!#REF!</definedName>
    <definedName name="WER">'[39]Res-Accide-10'!$S$2:$S$7</definedName>
    <definedName name="werew" localSheetId="3" hidden="1">{"TAB1",#N/A,TRUE,"GENERAL";"TAB2",#N/A,TRUE,"GENERAL";"TAB3",#N/A,TRUE,"GENERAL";"TAB4",#N/A,TRUE,"GENERAL";"TAB5",#N/A,TRUE,"GENERAL"}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'[39]Res-Accide-10'!#REF!</definedName>
    <definedName name="WQ">#REF!</definedName>
    <definedName name="WQEEWQ" localSheetId="3"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2" hidden="1">{#N/A,#N/A,TRUE,"1842CWN0"}</definedName>
    <definedName name="wrn.civil._.works." localSheetId="0" hidden="1">{#N/A,#N/A,TRUE,"1842CWN0"}</definedName>
    <definedName name="wrn.civil._.works." localSheetId="1"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2" hidden="1">{#N/A,#N/A,TRUE,"T1"}</definedName>
    <definedName name="wrn.OPERADORES." localSheetId="0" hidden="1">{#N/A,#N/A,TRUE,"T1"}</definedName>
    <definedName name="wrn.OPERADORES." localSheetId="1" hidden="1">{#N/A,#N/A,TRUE,"T1"}</definedName>
    <definedName name="wrn.OPERADORES." hidden="1">{#N/A,#N/A,TRUE,"T1"}</definedName>
    <definedName name="wrn.res7" localSheetId="3" hidden="1">{#N/A,#N/A,FALSE,"Hoja1";#N/A,#N/A,FALSE,"Hoja2"}</definedName>
    <definedName name="wrn.res7" localSheetId="2" hidden="1">{#N/A,#N/A,FALSE,"Hoja1";#N/A,#N/A,FALSE,"Hoja2"}</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3" hidden="1">{#N/A,#N/A,FALSE,"Hoja1";#N/A,#N/A,FALSE,"Hoja2"}</definedName>
    <definedName name="wrn.Resumen." localSheetId="2"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[29]otros!$A$6:$A$1235</definedName>
    <definedName name="wwwwe" localSheetId="3" hidden="1">{"TAB1",#N/A,TRUE,"GENERAL";"TAB2",#N/A,TRUE,"GENERAL";"TAB3",#N/A,TRUE,"GENERAL";"TAB4",#N/A,TRUE,"GENERAL";"TAB5",#N/A,TRUE,"GENERAL"}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 hidden="1">{#N/A,#N/A,TRUE,"1842CWN0"}</definedName>
    <definedName name="XSW" localSheetId="2" hidden="1">{#N/A,#N/A,TRUE,"1842CWN0"}</definedName>
    <definedName name="XSW" localSheetId="0" hidden="1">{#N/A,#N/A,TRUE,"1842CWN0"}</definedName>
    <definedName name="XSW" localSheetId="1" hidden="1">{#N/A,#N/A,TRUE,"1842CWN0"}</definedName>
    <definedName name="XSW" hidden="1">{#N/A,#N/A,TRUE,"1842CWN0"}</definedName>
    <definedName name="xsxs" localSheetId="3"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3" hidden="1">{"via1",#N/A,TRUE,"general";"via2",#N/A,TRUE,"general";"via3",#N/A,TRUE,"general"}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 localSheetId="10" hidden="1">#REF!</definedName>
    <definedName name="XXXX" localSheetId="14" hidden="1">#REF!</definedName>
    <definedName name="XXXX" localSheetId="15" hidden="1">#REF!</definedName>
    <definedName name="XXXX" localSheetId="16" hidden="1">#REF!</definedName>
    <definedName name="XXXX" localSheetId="17" hidden="1">#REF!</definedName>
    <definedName name="XXXX" localSheetId="18" hidden="1">#REF!</definedName>
    <definedName name="XXXX" localSheetId="19" hidden="1">#REF!</definedName>
    <definedName name="XXXX" localSheetId="20" hidden="1">#REF!</definedName>
    <definedName name="XXXX" localSheetId="21" hidden="1">#REF!</definedName>
    <definedName name="XXXX" localSheetId="22" hidden="1">#REF!</definedName>
    <definedName name="XXXX" localSheetId="24" hidden="1">#REF!</definedName>
    <definedName name="XXXX" localSheetId="25" hidden="1">#REF!</definedName>
    <definedName name="XXXX" localSheetId="26" hidden="1">#REF!</definedName>
    <definedName name="XXXX" localSheetId="27" hidden="1">#REF!</definedName>
    <definedName name="XXXX" localSheetId="28" hidden="1">#REF!</definedName>
    <definedName name="XXXX" localSheetId="29" hidden="1">#REF!</definedName>
    <definedName name="XXXX" localSheetId="30" hidden="1">#REF!</definedName>
    <definedName name="XXXX" localSheetId="31" hidden="1">#REF!</definedName>
    <definedName name="XXXX" localSheetId="32" hidden="1">#REF!</definedName>
    <definedName name="XXXX" localSheetId="33" hidden="1">#REF!</definedName>
    <definedName name="XXXX" localSheetId="3" hidden="1">#REF!</definedName>
    <definedName name="XXXX" localSheetId="2" hidden="1">#REF!</definedName>
    <definedName name="XXXX" localSheetId="0" hidden="1">#REF!</definedName>
    <definedName name="XXXX" localSheetId="1" hidden="1">#REF!</definedName>
    <definedName name="XXXX" hidden="1">#REF!</definedName>
    <definedName name="xxxxx">[127]!absc</definedName>
    <definedName name="xxxxxds" localSheetId="3"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3"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xxxxxxxxxxxxxxxxx">[29]Equipo!$A$7:$A$65536</definedName>
    <definedName name="XZS" localSheetId="10" hidden="1">#REF!</definedName>
    <definedName name="XZS" localSheetId="14" hidden="1">#REF!</definedName>
    <definedName name="XZS" localSheetId="15" hidden="1">#REF!</definedName>
    <definedName name="XZS" localSheetId="16" hidden="1">#REF!</definedName>
    <definedName name="XZS" localSheetId="17" hidden="1">#REF!</definedName>
    <definedName name="XZS" localSheetId="18" hidden="1">#REF!</definedName>
    <definedName name="XZS" localSheetId="19" hidden="1">#REF!</definedName>
    <definedName name="XZS" localSheetId="20" hidden="1">#REF!</definedName>
    <definedName name="XZS" localSheetId="21" hidden="1">#REF!</definedName>
    <definedName name="XZS" localSheetId="22" hidden="1">#REF!</definedName>
    <definedName name="XZS" localSheetId="24" hidden="1">#REF!</definedName>
    <definedName name="XZS" localSheetId="25" hidden="1">#REF!</definedName>
    <definedName name="XZS" localSheetId="26" hidden="1">#REF!</definedName>
    <definedName name="XZS" localSheetId="27" hidden="1">#REF!</definedName>
    <definedName name="XZS" localSheetId="28" hidden="1">#REF!</definedName>
    <definedName name="XZS" localSheetId="29" hidden="1">#REF!</definedName>
    <definedName name="XZS" localSheetId="30" hidden="1">#REF!</definedName>
    <definedName name="XZS" localSheetId="31" hidden="1">#REF!</definedName>
    <definedName name="XZS" localSheetId="32" hidden="1">#REF!</definedName>
    <definedName name="XZS" localSheetId="33" hidden="1">#REF!</definedName>
    <definedName name="XZS" localSheetId="3" hidden="1">#REF!</definedName>
    <definedName name="XZS" localSheetId="2" hidden="1">#REF!</definedName>
    <definedName name="XZS" localSheetId="0" hidden="1">#REF!</definedName>
    <definedName name="XZS" localSheetId="1" hidden="1">#REF!</definedName>
    <definedName name="XZS" hidden="1">#REF!</definedName>
    <definedName name="XZXZV" localSheetId="3"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[21]!absc</definedName>
    <definedName name="y6y6" localSheetId="3"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#REF!</definedName>
    <definedName name="yery" localSheetId="3"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[25]Equipo!$A$7:$A$65536</definedName>
    <definedName name="YOYO">'[128]AISLAMIENTO CATEGORIAS II Y III'!$G$1:$I$65536</definedName>
    <definedName name="yrey" localSheetId="3" hidden="1">{"via1",#N/A,TRUE,"general";"via2",#N/A,TRUE,"general";"via3",#N/A,TRUE,"general"}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2" hidden="1">{#N/A,#N/A,TRUE,"INGENIERIA";#N/A,#N/A,TRUE,"COMPRAS";#N/A,#N/A,TRUE,"DIRECCION";#N/A,#N/A,TRUE,"RESUMEN"}</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3" hidden="1">{"via1",#N/A,TRUE,"general";"via2",#N/A,TRUE,"general";"via3",#N/A,TRUE,"general"}</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2">#N/A</definedName>
    <definedName name="zx" localSheetId="0">#N/A</definedName>
    <definedName name="zx" localSheetId="1">#N/A</definedName>
    <definedName name="zx">#N/A</definedName>
    <definedName name="zxczds" localSheetId="3"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XX">[26]otros!$A$6:$A$1235</definedName>
    <definedName name="zzz">#REF!</definedName>
    <definedName name="zzzzzzzzz">[85]otros!$A$6:$A$1235</definedName>
    <definedName name="ZZZZZZZZZZZ">'[55]A. P. U.'!#REF!</definedName>
  </definedNames>
  <calcPr calcId="179021"/>
</workbook>
</file>

<file path=xl/calcChain.xml><?xml version="1.0" encoding="utf-8"?>
<calcChain xmlns="http://schemas.openxmlformats.org/spreadsheetml/2006/main">
  <c r="Q8" i="265" l="1"/>
  <c r="Q9" i="265" s="1"/>
  <c r="Q10" i="265" s="1"/>
  <c r="Q11" i="265" s="1"/>
  <c r="Q12" i="265" s="1"/>
  <c r="O16" i="265"/>
  <c r="O17" i="265"/>
  <c r="O18" i="265"/>
  <c r="O19" i="265"/>
  <c r="O20" i="265"/>
  <c r="O21" i="265"/>
  <c r="O22" i="265"/>
  <c r="O23" i="265"/>
  <c r="O24" i="265"/>
  <c r="O25" i="265"/>
  <c r="O26" i="265"/>
  <c r="O27" i="265"/>
  <c r="O28" i="265"/>
  <c r="O29" i="265"/>
  <c r="O30" i="265"/>
  <c r="O31" i="265"/>
  <c r="O32" i="265"/>
  <c r="O33" i="265"/>
  <c r="O34" i="265"/>
  <c r="O35" i="265"/>
  <c r="O36" i="265"/>
  <c r="O37" i="265"/>
  <c r="O38" i="265"/>
  <c r="O39" i="265"/>
  <c r="O40" i="265"/>
  <c r="O41" i="265"/>
  <c r="O42" i="265"/>
  <c r="O43" i="265"/>
  <c r="O44" i="265"/>
  <c r="O15" i="265"/>
  <c r="D10" i="340" l="1"/>
  <c r="D11" i="339"/>
  <c r="D10" i="339"/>
  <c r="D10" i="338"/>
  <c r="D11" i="337"/>
  <c r="D10" i="337"/>
  <c r="D10" i="335"/>
  <c r="D10" i="334"/>
  <c r="S53" i="265" l="1"/>
  <c r="S52" i="265"/>
  <c r="S51" i="265"/>
  <c r="S50" i="265"/>
  <c r="T52" i="265"/>
  <c r="T51" i="265"/>
  <c r="T50" i="265"/>
  <c r="Q51" i="265"/>
  <c r="Q50" i="265"/>
  <c r="K48" i="265" l="1"/>
  <c r="K47" i="265"/>
  <c r="L58" i="265" l="1"/>
  <c r="D7" i="347"/>
  <c r="B4" i="350" s="1"/>
  <c r="F346" i="350"/>
  <c r="I13" i="349"/>
  <c r="I23" i="349" s="1"/>
  <c r="L50" i="265" s="1"/>
  <c r="E13" i="349"/>
  <c r="A444" i="350"/>
  <c r="E441" i="350"/>
  <c r="G438" i="350"/>
  <c r="G437" i="350"/>
  <c r="H437" i="350" s="1"/>
  <c r="G436" i="350"/>
  <c r="H436" i="350" s="1"/>
  <c r="A436" i="350"/>
  <c r="A437" i="350" s="1"/>
  <c r="A438" i="350" s="1"/>
  <c r="A433" i="350"/>
  <c r="E430" i="350"/>
  <c r="G427" i="350"/>
  <c r="H427" i="350" s="1"/>
  <c r="G426" i="350"/>
  <c r="H426" i="350" s="1"/>
  <c r="G425" i="350"/>
  <c r="H425" i="350" s="1"/>
  <c r="A425" i="350"/>
  <c r="A426" i="350" s="1"/>
  <c r="A427" i="350" s="1"/>
  <c r="A422" i="350"/>
  <c r="E419" i="350"/>
  <c r="G416" i="350"/>
  <c r="H416" i="350" s="1"/>
  <c r="A414" i="350"/>
  <c r="E411" i="350"/>
  <c r="G408" i="350"/>
  <c r="H408" i="350" s="1"/>
  <c r="G407" i="350"/>
  <c r="H407" i="350" s="1"/>
  <c r="G406" i="350"/>
  <c r="H406" i="350" s="1"/>
  <c r="G405" i="350"/>
  <c r="H405" i="350" s="1"/>
  <c r="G404" i="350"/>
  <c r="H404" i="350" s="1"/>
  <c r="G403" i="350"/>
  <c r="H403" i="350" s="1"/>
  <c r="G402" i="350"/>
  <c r="H402" i="350" s="1"/>
  <c r="H401" i="350"/>
  <c r="G401" i="350"/>
  <c r="H400" i="350"/>
  <c r="G400" i="350"/>
  <c r="H399" i="350"/>
  <c r="G399" i="350"/>
  <c r="G398" i="350"/>
  <c r="G397" i="350"/>
  <c r="H397" i="350" s="1"/>
  <c r="G396" i="350"/>
  <c r="H396" i="350" s="1"/>
  <c r="G395" i="350"/>
  <c r="H395" i="350" s="1"/>
  <c r="G394" i="350"/>
  <c r="H394" i="350" s="1"/>
  <c r="H393" i="350"/>
  <c r="G393" i="350"/>
  <c r="G392" i="350"/>
  <c r="H392" i="350" s="1"/>
  <c r="G391" i="350"/>
  <c r="H391" i="350" s="1"/>
  <c r="G390" i="350"/>
  <c r="H390" i="350" s="1"/>
  <c r="G389" i="350"/>
  <c r="H389" i="350" s="1"/>
  <c r="G388" i="350"/>
  <c r="H388" i="350" s="1"/>
  <c r="A388" i="350"/>
  <c r="A389" i="350" s="1"/>
  <c r="A390" i="350" s="1"/>
  <c r="A391" i="350" s="1"/>
  <c r="A392" i="350" s="1"/>
  <c r="A393" i="350" s="1"/>
  <c r="A394" i="350" s="1"/>
  <c r="A395" i="350" s="1"/>
  <c r="A396" i="350" s="1"/>
  <c r="A397" i="350" s="1"/>
  <c r="A398" i="350" s="1"/>
  <c r="A399" i="350" s="1"/>
  <c r="A400" i="350" s="1"/>
  <c r="A401" i="350" s="1"/>
  <c r="A402" i="350" s="1"/>
  <c r="A403" i="350" s="1"/>
  <c r="A385" i="350"/>
  <c r="E382" i="350"/>
  <c r="G379" i="350"/>
  <c r="H379" i="350" s="1"/>
  <c r="G378" i="350"/>
  <c r="H378" i="350" s="1"/>
  <c r="G377" i="350"/>
  <c r="H377" i="350" s="1"/>
  <c r="G376" i="350"/>
  <c r="H376" i="350" s="1"/>
  <c r="G375" i="350"/>
  <c r="H375" i="350" s="1"/>
  <c r="G374" i="350"/>
  <c r="H374" i="350" s="1"/>
  <c r="H373" i="350"/>
  <c r="G373" i="350"/>
  <c r="G372" i="350"/>
  <c r="H372" i="350" s="1"/>
  <c r="G371" i="350"/>
  <c r="H371" i="350" s="1"/>
  <c r="G370" i="350"/>
  <c r="H370" i="350" s="1"/>
  <c r="G369" i="350"/>
  <c r="G368" i="350"/>
  <c r="H368" i="350" s="1"/>
  <c r="A368" i="350"/>
  <c r="A369" i="350" s="1"/>
  <c r="A370" i="350" s="1"/>
  <c r="A371" i="350" s="1"/>
  <c r="A372" i="350" s="1"/>
  <c r="A373" i="350" s="1"/>
  <c r="A374" i="350" s="1"/>
  <c r="A375" i="350" s="1"/>
  <c r="A376" i="350" s="1"/>
  <c r="A377" i="350" s="1"/>
  <c r="AI361" i="350"/>
  <c r="AH361" i="350"/>
  <c r="H360" i="350"/>
  <c r="H359" i="350"/>
  <c r="H358" i="350"/>
  <c r="H357" i="350"/>
  <c r="H356" i="350"/>
  <c r="H355" i="350"/>
  <c r="H354" i="350"/>
  <c r="H353" i="350"/>
  <c r="H352" i="350"/>
  <c r="H349" i="350"/>
  <c r="H347" i="350"/>
  <c r="H346" i="350"/>
  <c r="H344" i="350"/>
  <c r="H343" i="350"/>
  <c r="H342" i="350"/>
  <c r="G341" i="350"/>
  <c r="A339" i="350"/>
  <c r="E336" i="350"/>
  <c r="AI334" i="350"/>
  <c r="AH334" i="350"/>
  <c r="G333" i="350"/>
  <c r="H333" i="350" s="1"/>
  <c r="G332" i="350"/>
  <c r="H332" i="350" s="1"/>
  <c r="H331" i="350"/>
  <c r="G331" i="350"/>
  <c r="G330" i="350"/>
  <c r="H330" i="350" s="1"/>
  <c r="G329" i="350"/>
  <c r="H329" i="350" s="1"/>
  <c r="G328" i="350"/>
  <c r="H328" i="350" s="1"/>
  <c r="G327" i="350"/>
  <c r="H327" i="350" s="1"/>
  <c r="G326" i="350"/>
  <c r="H326" i="350" s="1"/>
  <c r="A326" i="350"/>
  <c r="A327" i="350" s="1"/>
  <c r="A328" i="350" s="1"/>
  <c r="A329" i="350" s="1"/>
  <c r="A330" i="350" s="1"/>
  <c r="A331" i="350" s="1"/>
  <c r="A332" i="350" s="1"/>
  <c r="A333" i="350" s="1"/>
  <c r="A323" i="350"/>
  <c r="E320" i="350"/>
  <c r="AI318" i="350"/>
  <c r="AH318" i="350"/>
  <c r="G316" i="350"/>
  <c r="H316" i="350" s="1"/>
  <c r="G315" i="350"/>
  <c r="H315" i="350" s="1"/>
  <c r="G314" i="350"/>
  <c r="H314" i="350" s="1"/>
  <c r="A314" i="350"/>
  <c r="A315" i="350" s="1"/>
  <c r="A316" i="350" s="1"/>
  <c r="A311" i="350"/>
  <c r="E308" i="350"/>
  <c r="G305" i="350"/>
  <c r="H305" i="350" s="1"/>
  <c r="G304" i="350"/>
  <c r="H304" i="350" s="1"/>
  <c r="G303" i="350"/>
  <c r="G306" i="350" s="1"/>
  <c r="A303" i="350"/>
  <c r="A304" i="350" s="1"/>
  <c r="A305" i="350" s="1"/>
  <c r="A300" i="350"/>
  <c r="E297" i="350"/>
  <c r="H294" i="350"/>
  <c r="G294" i="350"/>
  <c r="G293" i="350"/>
  <c r="H293" i="350" s="1"/>
  <c r="G292" i="350"/>
  <c r="H292" i="350" s="1"/>
  <c r="G291" i="350"/>
  <c r="H291" i="350" s="1"/>
  <c r="G290" i="350"/>
  <c r="H290" i="350" s="1"/>
  <c r="G289" i="350"/>
  <c r="H289" i="350" s="1"/>
  <c r="G288" i="350"/>
  <c r="H288" i="350" s="1"/>
  <c r="H287" i="350"/>
  <c r="G287" i="350"/>
  <c r="G286" i="350"/>
  <c r="H286" i="350" s="1"/>
  <c r="G285" i="350"/>
  <c r="G284" i="350"/>
  <c r="H284" i="350" s="1"/>
  <c r="A284" i="350"/>
  <c r="A285" i="350" s="1"/>
  <c r="A286" i="350" s="1"/>
  <c r="A287" i="350" s="1"/>
  <c r="A288" i="350" s="1"/>
  <c r="A289" i="350" s="1"/>
  <c r="A290" i="350" s="1"/>
  <c r="A291" i="350" s="1"/>
  <c r="A292" i="350" s="1"/>
  <c r="A293" i="350" s="1"/>
  <c r="A294" i="350" s="1"/>
  <c r="A281" i="350"/>
  <c r="E278" i="350"/>
  <c r="G275" i="350"/>
  <c r="H275" i="350" s="1"/>
  <c r="G274" i="350"/>
  <c r="H274" i="350" s="1"/>
  <c r="G273" i="350"/>
  <c r="H273" i="350" s="1"/>
  <c r="A273" i="350"/>
  <c r="A274" i="350" s="1"/>
  <c r="A275" i="350" s="1"/>
  <c r="A270" i="350"/>
  <c r="E267" i="350"/>
  <c r="G264" i="350"/>
  <c r="H264" i="350" s="1"/>
  <c r="G263" i="350"/>
  <c r="H263" i="350" s="1"/>
  <c r="G262" i="350"/>
  <c r="A262" i="350"/>
  <c r="A263" i="350" s="1"/>
  <c r="A264" i="350" s="1"/>
  <c r="A259" i="350"/>
  <c r="E256" i="350"/>
  <c r="H253" i="350"/>
  <c r="G253" i="350"/>
  <c r="G252" i="350"/>
  <c r="H252" i="350" s="1"/>
  <c r="G251" i="350"/>
  <c r="H251" i="350" s="1"/>
  <c r="G250" i="350"/>
  <c r="G249" i="350"/>
  <c r="H249" i="350" s="1"/>
  <c r="G248" i="350"/>
  <c r="H248" i="350" s="1"/>
  <c r="G247" i="350"/>
  <c r="H247" i="350" s="1"/>
  <c r="G246" i="350"/>
  <c r="H246" i="350" s="1"/>
  <c r="A246" i="350"/>
  <c r="A247" i="350" s="1"/>
  <c r="A248" i="350" s="1"/>
  <c r="A249" i="350" s="1"/>
  <c r="A250" i="350" s="1"/>
  <c r="A251" i="350" s="1"/>
  <c r="A252" i="350" s="1"/>
  <c r="A253" i="350" s="1"/>
  <c r="A242" i="350"/>
  <c r="E239" i="350"/>
  <c r="H236" i="350"/>
  <c r="G236" i="350"/>
  <c r="G235" i="350"/>
  <c r="H235" i="350" s="1"/>
  <c r="G234" i="350"/>
  <c r="H234" i="350" s="1"/>
  <c r="G233" i="350"/>
  <c r="G232" i="350"/>
  <c r="H232" i="350" s="1"/>
  <c r="G231" i="350"/>
  <c r="H231" i="350" s="1"/>
  <c r="G230" i="350"/>
  <c r="H230" i="350" s="1"/>
  <c r="G229" i="350"/>
  <c r="H229" i="350" s="1"/>
  <c r="A229" i="350"/>
  <c r="A230" i="350" s="1"/>
  <c r="A231" i="350" s="1"/>
  <c r="A232" i="350" s="1"/>
  <c r="A233" i="350" s="1"/>
  <c r="A234" i="350" s="1"/>
  <c r="A235" i="350" s="1"/>
  <c r="A236" i="350" s="1"/>
  <c r="A226" i="350"/>
  <c r="E223" i="350"/>
  <c r="H220" i="350"/>
  <c r="G220" i="350"/>
  <c r="G221" i="350" s="1"/>
  <c r="A220" i="350"/>
  <c r="A217" i="350"/>
  <c r="E214" i="350"/>
  <c r="H211" i="350"/>
  <c r="G211" i="350"/>
  <c r="A211" i="350"/>
  <c r="G210" i="350"/>
  <c r="H210" i="350" s="1"/>
  <c r="H209" i="350"/>
  <c r="G209" i="350"/>
  <c r="G208" i="350"/>
  <c r="H208" i="350" s="1"/>
  <c r="G207" i="350"/>
  <c r="H207" i="350" s="1"/>
  <c r="G206" i="350"/>
  <c r="H206" i="350" s="1"/>
  <c r="H205" i="350"/>
  <c r="G205" i="350"/>
  <c r="G204" i="350"/>
  <c r="H204" i="350" s="1"/>
  <c r="G203" i="350"/>
  <c r="H203" i="350" s="1"/>
  <c r="G202" i="350"/>
  <c r="H202" i="350" s="1"/>
  <c r="G201" i="350"/>
  <c r="H201" i="350" s="1"/>
  <c r="G200" i="350"/>
  <c r="H200" i="350" s="1"/>
  <c r="G199" i="350"/>
  <c r="A195" i="350"/>
  <c r="E192" i="350"/>
  <c r="AI190" i="350"/>
  <c r="AH190" i="350"/>
  <c r="G189" i="350"/>
  <c r="H189" i="350" s="1"/>
  <c r="G188" i="350"/>
  <c r="H188" i="350" s="1"/>
  <c r="A188" i="350"/>
  <c r="A189" i="350" s="1"/>
  <c r="H187" i="350"/>
  <c r="G187" i="350"/>
  <c r="A187" i="350"/>
  <c r="G186" i="350"/>
  <c r="H186" i="350" s="1"/>
  <c r="G185" i="350"/>
  <c r="H185" i="350" s="1"/>
  <c r="G184" i="350"/>
  <c r="H184" i="350" s="1"/>
  <c r="G183" i="350"/>
  <c r="H183" i="350" s="1"/>
  <c r="A183" i="350"/>
  <c r="G182" i="350"/>
  <c r="H182" i="350" s="1"/>
  <c r="G181" i="350"/>
  <c r="H181" i="350" s="1"/>
  <c r="G180" i="350"/>
  <c r="H180" i="350" s="1"/>
  <c r="H179" i="350"/>
  <c r="G179" i="350"/>
  <c r="G178" i="350"/>
  <c r="H178" i="350" s="1"/>
  <c r="G177" i="350"/>
  <c r="H177" i="350" s="1"/>
  <c r="G176" i="350"/>
  <c r="H176" i="350" s="1"/>
  <c r="G175" i="350"/>
  <c r="H175" i="350" s="1"/>
  <c r="G174" i="350"/>
  <c r="H174" i="350" s="1"/>
  <c r="A174" i="350"/>
  <c r="A175" i="350" s="1"/>
  <c r="A176" i="350" s="1"/>
  <c r="A177" i="350" s="1"/>
  <c r="A178" i="350" s="1"/>
  <c r="H173" i="350"/>
  <c r="G173" i="350"/>
  <c r="A170" i="350"/>
  <c r="E167" i="350"/>
  <c r="AI165" i="350"/>
  <c r="AH165" i="350"/>
  <c r="H164" i="350"/>
  <c r="F163" i="350"/>
  <c r="G163" i="350" s="1"/>
  <c r="H163" i="350" s="1"/>
  <c r="F162" i="350"/>
  <c r="G162" i="350" s="1"/>
  <c r="H162" i="350" s="1"/>
  <c r="F161" i="350"/>
  <c r="E161" i="350"/>
  <c r="F160" i="350"/>
  <c r="E160" i="350"/>
  <c r="E159" i="350"/>
  <c r="G159" i="350" s="1"/>
  <c r="H159" i="350" s="1"/>
  <c r="G158" i="350"/>
  <c r="H158" i="350" s="1"/>
  <c r="E157" i="350"/>
  <c r="G157" i="350" s="1"/>
  <c r="H157" i="350" s="1"/>
  <c r="A157" i="350"/>
  <c r="A158" i="350" s="1"/>
  <c r="A159" i="350" s="1"/>
  <c r="A160" i="350" s="1"/>
  <c r="A161" i="350" s="1"/>
  <c r="A162" i="350" s="1"/>
  <c r="A163" i="350" s="1"/>
  <c r="F156" i="350"/>
  <c r="E156" i="350"/>
  <c r="G156" i="350" s="1"/>
  <c r="H156" i="350" s="1"/>
  <c r="G155" i="350"/>
  <c r="H155" i="350" s="1"/>
  <c r="G154" i="350"/>
  <c r="H154" i="350" s="1"/>
  <c r="A151" i="350"/>
  <c r="E148" i="350"/>
  <c r="AI146" i="350"/>
  <c r="AH146" i="350"/>
  <c r="G145" i="350"/>
  <c r="G144" i="350"/>
  <c r="H144" i="350" s="1"/>
  <c r="G143" i="350"/>
  <c r="H143" i="350" s="1"/>
  <c r="G142" i="350"/>
  <c r="H142" i="350" s="1"/>
  <c r="A142" i="350"/>
  <c r="A143" i="350" s="1"/>
  <c r="A139" i="350"/>
  <c r="E136" i="350"/>
  <c r="AI134" i="350"/>
  <c r="AH134" i="350"/>
  <c r="G133" i="350"/>
  <c r="H133" i="350" s="1"/>
  <c r="G132" i="350"/>
  <c r="H132" i="350" s="1"/>
  <c r="G131" i="350"/>
  <c r="H131" i="350" s="1"/>
  <c r="G130" i="350"/>
  <c r="H130" i="350" s="1"/>
  <c r="H129" i="350"/>
  <c r="G129" i="350"/>
  <c r="A129" i="350"/>
  <c r="A130" i="350" s="1"/>
  <c r="A131" i="350" s="1"/>
  <c r="A132" i="350" s="1"/>
  <c r="A133" i="350" s="1"/>
  <c r="A126" i="350"/>
  <c r="E123" i="350"/>
  <c r="AI121" i="350"/>
  <c r="AH121" i="350"/>
  <c r="G120" i="350"/>
  <c r="H120" i="350" s="1"/>
  <c r="G119" i="350"/>
  <c r="H119" i="350" s="1"/>
  <c r="A119" i="350"/>
  <c r="A120" i="350" s="1"/>
  <c r="G118" i="350"/>
  <c r="H118" i="350" s="1"/>
  <c r="G117" i="350"/>
  <c r="H117" i="350" s="1"/>
  <c r="G116" i="350"/>
  <c r="H116" i="350" s="1"/>
  <c r="G115" i="350"/>
  <c r="H115" i="350" s="1"/>
  <c r="G114" i="350"/>
  <c r="H114" i="350" s="1"/>
  <c r="G113" i="350"/>
  <c r="H113" i="350" s="1"/>
  <c r="F113" i="350"/>
  <c r="F112" i="350"/>
  <c r="G112" i="350" s="1"/>
  <c r="H112" i="350" s="1"/>
  <c r="F111" i="350"/>
  <c r="G111" i="350" s="1"/>
  <c r="H111" i="350" s="1"/>
  <c r="G110" i="350"/>
  <c r="H110" i="350" s="1"/>
  <c r="F110" i="350"/>
  <c r="F109" i="350"/>
  <c r="G109" i="350" s="1"/>
  <c r="A109" i="350"/>
  <c r="A110" i="350" s="1"/>
  <c r="A111" i="350" s="1"/>
  <c r="A112" i="350" s="1"/>
  <c r="A113" i="350" s="1"/>
  <c r="A106" i="350"/>
  <c r="E103" i="350"/>
  <c r="G100" i="350"/>
  <c r="H100" i="350" s="1"/>
  <c r="G99" i="350"/>
  <c r="H99" i="350" s="1"/>
  <c r="G98" i="350"/>
  <c r="G97" i="350"/>
  <c r="G96" i="350"/>
  <c r="H96" i="350" s="1"/>
  <c r="F95" i="350"/>
  <c r="G95" i="350" s="1"/>
  <c r="H95" i="350" s="1"/>
  <c r="F94" i="350"/>
  <c r="G94" i="350" s="1"/>
  <c r="H94" i="350" s="1"/>
  <c r="F93" i="350"/>
  <c r="G93" i="350" s="1"/>
  <c r="H93" i="350" s="1"/>
  <c r="F92" i="350"/>
  <c r="G92" i="350" s="1"/>
  <c r="H92" i="350" s="1"/>
  <c r="G91" i="350"/>
  <c r="H91" i="350" s="1"/>
  <c r="G90" i="350"/>
  <c r="H90" i="350" s="1"/>
  <c r="A90" i="350"/>
  <c r="A91" i="350" s="1"/>
  <c r="A92" i="350" s="1"/>
  <c r="A93" i="350" s="1"/>
  <c r="A94" i="350" s="1"/>
  <c r="A95" i="350" s="1"/>
  <c r="A96" i="350" s="1"/>
  <c r="A97" i="350" s="1"/>
  <c r="A98" i="350" s="1"/>
  <c r="A99" i="350" s="1"/>
  <c r="A100" i="350" s="1"/>
  <c r="A87" i="350"/>
  <c r="E84" i="350"/>
  <c r="AI82" i="350"/>
  <c r="AH82" i="350"/>
  <c r="F81" i="350"/>
  <c r="G81" i="350" s="1"/>
  <c r="H81" i="350" s="1"/>
  <c r="F80" i="350"/>
  <c r="G80" i="350" s="1"/>
  <c r="H80" i="350" s="1"/>
  <c r="F79" i="350"/>
  <c r="G79" i="350" s="1"/>
  <c r="H79" i="350" s="1"/>
  <c r="A79" i="350"/>
  <c r="A81" i="350" s="1"/>
  <c r="F78" i="350"/>
  <c r="G78" i="350" s="1"/>
  <c r="H78" i="350" s="1"/>
  <c r="A75" i="350"/>
  <c r="E72" i="350"/>
  <c r="AI70" i="350"/>
  <c r="AH70" i="350"/>
  <c r="G69" i="350"/>
  <c r="H69" i="350" s="1"/>
  <c r="G68" i="350"/>
  <c r="H68" i="350" s="1"/>
  <c r="G67" i="350"/>
  <c r="H67" i="350" s="1"/>
  <c r="A67" i="350"/>
  <c r="H66" i="350"/>
  <c r="G66" i="350"/>
  <c r="A63" i="350"/>
  <c r="E60" i="350"/>
  <c r="AI58" i="350"/>
  <c r="AH58" i="350"/>
  <c r="G57" i="350"/>
  <c r="H57" i="350" s="1"/>
  <c r="H56" i="350"/>
  <c r="G56" i="350"/>
  <c r="G55" i="350"/>
  <c r="H55" i="350" s="1"/>
  <c r="G54" i="350"/>
  <c r="H54" i="350" s="1"/>
  <c r="H53" i="350"/>
  <c r="G53" i="350"/>
  <c r="H52" i="350"/>
  <c r="G52" i="350"/>
  <c r="G51" i="350"/>
  <c r="H51" i="350" s="1"/>
  <c r="G50" i="350"/>
  <c r="H50" i="350" s="1"/>
  <c r="A50" i="350"/>
  <c r="A51" i="350" s="1"/>
  <c r="A52" i="350" s="1"/>
  <c r="A53" i="350" s="1"/>
  <c r="A54" i="350" s="1"/>
  <c r="A55" i="350" s="1"/>
  <c r="A56" i="350" s="1"/>
  <c r="A57" i="350" s="1"/>
  <c r="A46" i="350"/>
  <c r="E43" i="350"/>
  <c r="AI41" i="350"/>
  <c r="AH41" i="350"/>
  <c r="G40" i="350"/>
  <c r="H40" i="350" s="1"/>
  <c r="G39" i="350"/>
  <c r="H39" i="350" s="1"/>
  <c r="G38" i="350"/>
  <c r="H38" i="350" s="1"/>
  <c r="G37" i="350"/>
  <c r="H37" i="350" s="1"/>
  <c r="G36" i="350"/>
  <c r="H36" i="350" s="1"/>
  <c r="G35" i="350"/>
  <c r="H35" i="350" s="1"/>
  <c r="G34" i="350"/>
  <c r="H34" i="350" s="1"/>
  <c r="A34" i="350"/>
  <c r="A35" i="350" s="1"/>
  <c r="A36" i="350" s="1"/>
  <c r="A37" i="350" s="1"/>
  <c r="A38" i="350" s="1"/>
  <c r="A39" i="350" s="1"/>
  <c r="A40" i="350" s="1"/>
  <c r="G33" i="350"/>
  <c r="H33" i="350" s="1"/>
  <c r="G32" i="350"/>
  <c r="A29" i="350"/>
  <c r="E26" i="350"/>
  <c r="AI24" i="350"/>
  <c r="AH24" i="350"/>
  <c r="G23" i="350"/>
  <c r="H23" i="350" s="1"/>
  <c r="G22" i="350"/>
  <c r="H22" i="350" s="1"/>
  <c r="G21" i="350"/>
  <c r="H21" i="350" s="1"/>
  <c r="H20" i="350"/>
  <c r="G20" i="350"/>
  <c r="G19" i="350"/>
  <c r="H19" i="350" s="1"/>
  <c r="G18" i="350"/>
  <c r="H18" i="350" s="1"/>
  <c r="A18" i="350"/>
  <c r="A19" i="350" s="1"/>
  <c r="A20" i="350" s="1"/>
  <c r="A21" i="350" s="1"/>
  <c r="A22" i="350" s="1"/>
  <c r="A23" i="350" s="1"/>
  <c r="G17" i="350"/>
  <c r="H17" i="350" s="1"/>
  <c r="G16" i="350"/>
  <c r="H16" i="350" s="1"/>
  <c r="H15" i="350"/>
  <c r="G15" i="350"/>
  <c r="G14" i="350"/>
  <c r="H14" i="350" s="1"/>
  <c r="G13" i="350"/>
  <c r="H13" i="350" s="1"/>
  <c r="G12" i="350"/>
  <c r="H12" i="350" s="1"/>
  <c r="F11" i="350"/>
  <c r="G11" i="350" s="1"/>
  <c r="A11" i="350"/>
  <c r="A12" i="350" s="1"/>
  <c r="A13" i="350" s="1"/>
  <c r="A14" i="350" s="1"/>
  <c r="AO9" i="350"/>
  <c r="AR439" i="350" s="1"/>
  <c r="AJ9" i="350"/>
  <c r="AJ174" i="350" s="1"/>
  <c r="I10" i="349"/>
  <c r="I9" i="349"/>
  <c r="I8" i="349"/>
  <c r="I7" i="349"/>
  <c r="I6" i="349"/>
  <c r="I5" i="349"/>
  <c r="I4" i="349"/>
  <c r="I11" i="349" s="1"/>
  <c r="J18" i="348"/>
  <c r="J17" i="348"/>
  <c r="J16" i="348"/>
  <c r="J15" i="348"/>
  <c r="C55" i="347"/>
  <c r="C54" i="347"/>
  <c r="C53" i="347"/>
  <c r="C52" i="347"/>
  <c r="K39" i="347"/>
  <c r="L39" i="347" s="1"/>
  <c r="K38" i="347"/>
  <c r="L38" i="347" s="1"/>
  <c r="K37" i="347"/>
  <c r="L37" i="347" s="1"/>
  <c r="K36" i="347"/>
  <c r="L36" i="347" s="1"/>
  <c r="K35" i="347"/>
  <c r="L35" i="347" s="1"/>
  <c r="K34" i="347"/>
  <c r="L34" i="347" s="1"/>
  <c r="K33" i="347"/>
  <c r="L33" i="347" s="1"/>
  <c r="K32" i="347"/>
  <c r="L32" i="347" s="1"/>
  <c r="K31" i="347"/>
  <c r="L31" i="347" s="1"/>
  <c r="K30" i="347"/>
  <c r="L30" i="347" s="1"/>
  <c r="K29" i="347"/>
  <c r="K28" i="347"/>
  <c r="I27" i="347"/>
  <c r="K27" i="347" s="1"/>
  <c r="I21" i="347"/>
  <c r="K21" i="347" s="1"/>
  <c r="G17" i="347"/>
  <c r="G16" i="347"/>
  <c r="G15" i="347"/>
  <c r="G14" i="347"/>
  <c r="G318" i="350" l="1"/>
  <c r="AO15" i="350"/>
  <c r="AO20" i="350"/>
  <c r="AO291" i="350"/>
  <c r="AO54" i="350"/>
  <c r="AO78" i="350"/>
  <c r="AO33" i="350"/>
  <c r="G70" i="350"/>
  <c r="G24" i="350"/>
  <c r="G26" i="350" s="1"/>
  <c r="H26" i="350" s="1"/>
  <c r="H11" i="350"/>
  <c r="AJ15" i="350"/>
  <c r="AO66" i="350"/>
  <c r="AO92" i="350"/>
  <c r="AP100" i="350"/>
  <c r="G265" i="350"/>
  <c r="G269" i="350" s="1"/>
  <c r="H269" i="350" s="1"/>
  <c r="AJ55" i="350"/>
  <c r="A80" i="350"/>
  <c r="H262" i="350"/>
  <c r="AO284" i="350"/>
  <c r="H341" i="350"/>
  <c r="AJ21" i="350"/>
  <c r="AJ92" i="350"/>
  <c r="AJ206" i="350"/>
  <c r="AJ327" i="350"/>
  <c r="AO55" i="350"/>
  <c r="AO68" i="350"/>
  <c r="AJ115" i="350"/>
  <c r="AN190" i="350"/>
  <c r="AO369" i="350"/>
  <c r="AJ39" i="350"/>
  <c r="AJ16" i="350"/>
  <c r="AJ23" i="350"/>
  <c r="AJ35" i="350"/>
  <c r="AJ11" i="350"/>
  <c r="AO23" i="350"/>
  <c r="AO35" i="350"/>
  <c r="G295" i="350"/>
  <c r="G296" i="350" s="1"/>
  <c r="H296" i="350" s="1"/>
  <c r="AO316" i="350"/>
  <c r="G439" i="350"/>
  <c r="H439" i="350" s="1"/>
  <c r="AJ100" i="350"/>
  <c r="AO17" i="350"/>
  <c r="AO94" i="350"/>
  <c r="AJ81" i="350"/>
  <c r="G146" i="350"/>
  <c r="H146" i="350" s="1"/>
  <c r="AL265" i="350"/>
  <c r="AJ12" i="350"/>
  <c r="AO36" i="350"/>
  <c r="AK70" i="350"/>
  <c r="AL70" i="350"/>
  <c r="AJ131" i="350"/>
  <c r="AO12" i="350"/>
  <c r="AK24" i="350"/>
  <c r="G160" i="350"/>
  <c r="H160" i="350" s="1"/>
  <c r="AR212" i="350"/>
  <c r="H303" i="350"/>
  <c r="AK58" i="350"/>
  <c r="AO19" i="350"/>
  <c r="AL58" i="350"/>
  <c r="AJ111" i="350"/>
  <c r="AJ51" i="350"/>
  <c r="AN82" i="350"/>
  <c r="AJ96" i="350"/>
  <c r="AO37" i="350"/>
  <c r="AO51" i="350"/>
  <c r="AO96" i="350"/>
  <c r="AO13" i="350"/>
  <c r="G41" i="350"/>
  <c r="H41" i="350" s="1"/>
  <c r="AS100" i="350"/>
  <c r="AO111" i="350"/>
  <c r="AO119" i="350"/>
  <c r="AJ176" i="350"/>
  <c r="AO252" i="350"/>
  <c r="AJ37" i="350"/>
  <c r="AM70" i="350"/>
  <c r="AJ13" i="350"/>
  <c r="AO32" i="350"/>
  <c r="AJ20" i="350"/>
  <c r="AJ78" i="350"/>
  <c r="AO427" i="350"/>
  <c r="H351" i="350"/>
  <c r="K14" i="348"/>
  <c r="K21" i="348" s="1"/>
  <c r="K24" i="348" s="1"/>
  <c r="H16" i="347"/>
  <c r="K16" i="347" s="1"/>
  <c r="K23" i="347"/>
  <c r="F53" i="347" s="1"/>
  <c r="A404" i="350"/>
  <c r="A405" i="350" s="1"/>
  <c r="A406" i="350"/>
  <c r="A407" i="350" s="1"/>
  <c r="A408" i="350" s="1"/>
  <c r="G73" i="350"/>
  <c r="H73" i="350" s="1"/>
  <c r="H70" i="350"/>
  <c r="G74" i="350"/>
  <c r="G72" i="350"/>
  <c r="H72" i="350" s="1"/>
  <c r="G71" i="350"/>
  <c r="G298" i="350"/>
  <c r="G297" i="350"/>
  <c r="H297" i="350" s="1"/>
  <c r="G43" i="350"/>
  <c r="G149" i="350"/>
  <c r="H149" i="350" s="1"/>
  <c r="G150" i="350"/>
  <c r="H150" i="350" s="1"/>
  <c r="G148" i="350"/>
  <c r="H148" i="350" s="1"/>
  <c r="G147" i="350"/>
  <c r="H147" i="350" s="1"/>
  <c r="G28" i="350"/>
  <c r="AJ184" i="350"/>
  <c r="AM265" i="350"/>
  <c r="AJ291" i="350"/>
  <c r="G310" i="350"/>
  <c r="G309" i="350"/>
  <c r="H306" i="350"/>
  <c r="G308" i="350"/>
  <c r="H308" i="350" s="1"/>
  <c r="G307" i="350"/>
  <c r="H307" i="350" s="1"/>
  <c r="G380" i="350"/>
  <c r="AJ132" i="350"/>
  <c r="H145" i="350"/>
  <c r="AO177" i="350"/>
  <c r="AO206" i="350"/>
  <c r="AR254" i="350"/>
  <c r="AO317" i="350"/>
  <c r="AJ355" i="350"/>
  <c r="AS420" i="350"/>
  <c r="AM58" i="350"/>
  <c r="AN70" i="350"/>
  <c r="AJ93" i="350"/>
  <c r="AQ100" i="350"/>
  <c r="AJ120" i="350"/>
  <c r="AO132" i="350"/>
  <c r="AO145" i="350"/>
  <c r="AO155" i="350"/>
  <c r="AO160" i="350"/>
  <c r="G319" i="350"/>
  <c r="H319" i="350" s="1"/>
  <c r="G322" i="350"/>
  <c r="H322" i="350" s="1"/>
  <c r="G321" i="350"/>
  <c r="H321" i="350" s="1"/>
  <c r="H318" i="350"/>
  <c r="H24" i="350"/>
  <c r="AO93" i="350"/>
  <c r="H97" i="350"/>
  <c r="AR100" i="350"/>
  <c r="AJ116" i="350"/>
  <c r="AO120" i="350"/>
  <c r="G161" i="350"/>
  <c r="H161" i="350" s="1"/>
  <c r="G225" i="350"/>
  <c r="G224" i="350"/>
  <c r="H221" i="350"/>
  <c r="G223" i="350"/>
  <c r="H223" i="350" s="1"/>
  <c r="AJ232" i="350"/>
  <c r="AO246" i="350"/>
  <c r="H285" i="350"/>
  <c r="AJ356" i="350"/>
  <c r="AJ402" i="350"/>
  <c r="H32" i="350"/>
  <c r="AO97" i="350"/>
  <c r="AJ112" i="350"/>
  <c r="AO116" i="350"/>
  <c r="G212" i="350"/>
  <c r="AJ304" i="350"/>
  <c r="AJ330" i="350"/>
  <c r="G82" i="350"/>
  <c r="AN24" i="350"/>
  <c r="AJ52" i="350"/>
  <c r="AJ67" i="350"/>
  <c r="AK82" i="350"/>
  <c r="G101" i="350"/>
  <c r="G121" i="350"/>
  <c r="AO112" i="350"/>
  <c r="G134" i="350"/>
  <c r="AJ161" i="350"/>
  <c r="G190" i="350"/>
  <c r="AR221" i="350"/>
  <c r="G237" i="350"/>
  <c r="H233" i="350"/>
  <c r="AO330" i="350"/>
  <c r="AJ417" i="350"/>
  <c r="AO52" i="350"/>
  <c r="AO67" i="350"/>
  <c r="AL82" i="350"/>
  <c r="AO90" i="350"/>
  <c r="AR101" i="350"/>
  <c r="AQ101" i="350"/>
  <c r="AP101" i="350"/>
  <c r="H109" i="350"/>
  <c r="AK121" i="350"/>
  <c r="AJ133" i="350"/>
  <c r="AQ146" i="350"/>
  <c r="AJ180" i="350"/>
  <c r="AJ187" i="350"/>
  <c r="G222" i="350"/>
  <c r="H222" i="350" s="1"/>
  <c r="AM306" i="350"/>
  <c r="AJ396" i="350"/>
  <c r="AJ40" i="350"/>
  <c r="AO40" i="350"/>
  <c r="AJ56" i="350"/>
  <c r="AJ17" i="350"/>
  <c r="AQ24" i="350"/>
  <c r="AJ33" i="350"/>
  <c r="AO79" i="350"/>
  <c r="AM82" i="350"/>
  <c r="H98" i="350"/>
  <c r="AS101" i="350"/>
  <c r="AJ109" i="350"/>
  <c r="AL121" i="350"/>
  <c r="AJ129" i="350"/>
  <c r="AO173" i="350"/>
  <c r="AO180" i="350"/>
  <c r="AJ210" i="350"/>
  <c r="G268" i="350"/>
  <c r="H265" i="350"/>
  <c r="G267" i="350"/>
  <c r="H267" i="350" s="1"/>
  <c r="G266" i="350"/>
  <c r="AO294" i="350"/>
  <c r="AP306" i="350"/>
  <c r="G320" i="350"/>
  <c r="H320" i="350" s="1"/>
  <c r="AJ342" i="350"/>
  <c r="AN121" i="350"/>
  <c r="AO129" i="350"/>
  <c r="AO210" i="350"/>
  <c r="AO235" i="350"/>
  <c r="AJ275" i="350"/>
  <c r="AQ306" i="350"/>
  <c r="AO405" i="350"/>
  <c r="AO437" i="350"/>
  <c r="G25" i="350"/>
  <c r="H25" i="350" s="1"/>
  <c r="AO53" i="350"/>
  <c r="AJ91" i="350"/>
  <c r="AO98" i="350"/>
  <c r="AJ118" i="350"/>
  <c r="AK134" i="350"/>
  <c r="AJ163" i="350"/>
  <c r="AJ202" i="350"/>
  <c r="AJ249" i="350"/>
  <c r="AO262" i="350"/>
  <c r="AO275" i="350"/>
  <c r="H361" i="350"/>
  <c r="H362" i="350" s="1"/>
  <c r="H363" i="350"/>
  <c r="H364" i="350" s="1"/>
  <c r="L51" i="265" s="1"/>
  <c r="AR416" i="350"/>
  <c r="AT417" i="350"/>
  <c r="G443" i="350"/>
  <c r="G442" i="350"/>
  <c r="G441" i="350"/>
  <c r="H441" i="350" s="1"/>
  <c r="AO118" i="350"/>
  <c r="AO163" i="350"/>
  <c r="AO202" i="350"/>
  <c r="AP361" i="350"/>
  <c r="AS417" i="350"/>
  <c r="AP439" i="350"/>
  <c r="AN439" i="350"/>
  <c r="AJ427" i="350"/>
  <c r="AJ405" i="350"/>
  <c r="AJ389" i="350"/>
  <c r="AJ369" i="350"/>
  <c r="AN361" i="350"/>
  <c r="AJ316" i="350"/>
  <c r="AL306" i="350"/>
  <c r="AJ284" i="350"/>
  <c r="AJ252" i="350"/>
  <c r="AJ235" i="350"/>
  <c r="AM212" i="350"/>
  <c r="AJ183" i="350"/>
  <c r="AJ160" i="350"/>
  <c r="AM439" i="350"/>
  <c r="AJ408" i="350"/>
  <c r="AJ392" i="350"/>
  <c r="AJ372" i="350"/>
  <c r="AM361" i="350"/>
  <c r="AJ326" i="350"/>
  <c r="AK306" i="350"/>
  <c r="AJ303" i="350"/>
  <c r="AJ287" i="350"/>
  <c r="AL212" i="350"/>
  <c r="AJ209" i="350"/>
  <c r="AJ205" i="350"/>
  <c r="AJ201" i="350"/>
  <c r="AJ179" i="350"/>
  <c r="AN165" i="350"/>
  <c r="AL134" i="350"/>
  <c r="AM121" i="350"/>
  <c r="AJ69" i="350"/>
  <c r="AN58" i="350"/>
  <c r="AN41" i="350"/>
  <c r="AJ32" i="350"/>
  <c r="AJ19" i="350"/>
  <c r="AL439" i="350"/>
  <c r="AJ395" i="350"/>
  <c r="AJ379" i="350"/>
  <c r="AJ375" i="350"/>
  <c r="AL361" i="350"/>
  <c r="AJ341" i="350"/>
  <c r="AJ329" i="350"/>
  <c r="AJ290" i="350"/>
  <c r="AJ274" i="350"/>
  <c r="AN254" i="350"/>
  <c r="AN237" i="350"/>
  <c r="AN221" i="350"/>
  <c r="AK212" i="350"/>
  <c r="AM165" i="350"/>
  <c r="AJ157" i="350"/>
  <c r="AJ154" i="350"/>
  <c r="AJ144" i="350"/>
  <c r="AK439" i="350"/>
  <c r="AJ436" i="350"/>
  <c r="AJ398" i="350"/>
  <c r="AK361" i="350"/>
  <c r="AJ353" i="350"/>
  <c r="AJ332" i="350"/>
  <c r="AJ293" i="350"/>
  <c r="AM254" i="350"/>
  <c r="AM237" i="350"/>
  <c r="AM221" i="350"/>
  <c r="AL165" i="350"/>
  <c r="AJ162" i="350"/>
  <c r="AJ401" i="350"/>
  <c r="AN276" i="350"/>
  <c r="AJ264" i="350"/>
  <c r="AL254" i="350"/>
  <c r="AJ248" i="350"/>
  <c r="AL237" i="350"/>
  <c r="AJ231" i="350"/>
  <c r="AL221" i="350"/>
  <c r="AJ186" i="350"/>
  <c r="AJ175" i="350"/>
  <c r="AK165" i="350"/>
  <c r="AJ426" i="350"/>
  <c r="AJ416" i="350"/>
  <c r="AJ404" i="350"/>
  <c r="AJ388" i="350"/>
  <c r="AJ368" i="350"/>
  <c r="AN334" i="350"/>
  <c r="AN318" i="350"/>
  <c r="AJ315" i="350"/>
  <c r="AN295" i="350"/>
  <c r="AM276" i="350"/>
  <c r="AK254" i="350"/>
  <c r="AJ251" i="350"/>
  <c r="AK237" i="350"/>
  <c r="AJ234" i="350"/>
  <c r="AK221" i="350"/>
  <c r="AJ208" i="350"/>
  <c r="AJ204" i="350"/>
  <c r="AJ200" i="350"/>
  <c r="AJ189" i="350"/>
  <c r="AJ182" i="350"/>
  <c r="AJ178" i="350"/>
  <c r="AN146" i="350"/>
  <c r="AJ90" i="350"/>
  <c r="AJ68" i="350"/>
  <c r="AM24" i="350"/>
  <c r="AJ407" i="350"/>
  <c r="AJ391" i="350"/>
  <c r="AJ371" i="350"/>
  <c r="AM334" i="350"/>
  <c r="AM318" i="350"/>
  <c r="AM295" i="350"/>
  <c r="AJ286" i="350"/>
  <c r="AL276" i="350"/>
  <c r="AM146" i="350"/>
  <c r="AJ143" i="350"/>
  <c r="AL24" i="350"/>
  <c r="AJ18" i="350"/>
  <c r="AN428" i="350"/>
  <c r="AJ394" i="350"/>
  <c r="AJ374" i="350"/>
  <c r="AJ351" i="350"/>
  <c r="AL334" i="350"/>
  <c r="AJ328" i="350"/>
  <c r="AL318" i="350"/>
  <c r="AJ305" i="350"/>
  <c r="AL295" i="350"/>
  <c r="AJ289" i="350"/>
  <c r="AK276" i="350"/>
  <c r="AJ273" i="350"/>
  <c r="AJ159" i="350"/>
  <c r="AL146" i="350"/>
  <c r="AJ130" i="350"/>
  <c r="AJ117" i="350"/>
  <c r="AJ113" i="350"/>
  <c r="AM428" i="350"/>
  <c r="AN409" i="350"/>
  <c r="AJ397" i="350"/>
  <c r="AJ377" i="350"/>
  <c r="AK334" i="350"/>
  <c r="AJ331" i="350"/>
  <c r="AK318" i="350"/>
  <c r="AK295" i="350"/>
  <c r="AJ292" i="350"/>
  <c r="AJ211" i="350"/>
  <c r="AJ185" i="350"/>
  <c r="AJ156" i="350"/>
  <c r="AK146" i="350"/>
  <c r="AJ438" i="350"/>
  <c r="AL428" i="350"/>
  <c r="AM409" i="350"/>
  <c r="AJ400" i="350"/>
  <c r="AN380" i="350"/>
  <c r="AJ263" i="350"/>
  <c r="AJ247" i="350"/>
  <c r="AJ230" i="350"/>
  <c r="AJ207" i="350"/>
  <c r="AJ203" i="350"/>
  <c r="AJ199" i="350"/>
  <c r="AJ181" i="350"/>
  <c r="AK428" i="350"/>
  <c r="AJ425" i="350"/>
  <c r="AL409" i="350"/>
  <c r="AJ403" i="350"/>
  <c r="AM380" i="350"/>
  <c r="AJ314" i="350"/>
  <c r="AJ250" i="350"/>
  <c r="AJ233" i="350"/>
  <c r="AJ188" i="350"/>
  <c r="AJ177" i="350"/>
  <c r="AJ164" i="350"/>
  <c r="AK409" i="350"/>
  <c r="AJ406" i="350"/>
  <c r="AJ390" i="350"/>
  <c r="AL380" i="350"/>
  <c r="AJ370" i="350"/>
  <c r="AJ285" i="350"/>
  <c r="AN265" i="350"/>
  <c r="AJ253" i="350"/>
  <c r="AJ236" i="350"/>
  <c r="AJ220" i="350"/>
  <c r="AJ393" i="350"/>
  <c r="AK380" i="350"/>
  <c r="AJ373" i="350"/>
  <c r="AJ437" i="350"/>
  <c r="AJ399" i="350"/>
  <c r="AJ333" i="350"/>
  <c r="AJ317" i="350"/>
  <c r="AN306" i="350"/>
  <c r="AJ294" i="350"/>
  <c r="AK265" i="350"/>
  <c r="AJ262" i="350"/>
  <c r="AJ246" i="350"/>
  <c r="AJ229" i="350"/>
  <c r="AL190" i="350"/>
  <c r="AJ173" i="350"/>
  <c r="AJ155" i="350"/>
  <c r="AJ145" i="350"/>
  <c r="AJ119" i="350"/>
  <c r="AJ97" i="350"/>
  <c r="AJ94" i="350"/>
  <c r="AJ79" i="350"/>
  <c r="AJ66" i="350"/>
  <c r="AJ53" i="350"/>
  <c r="AJ36" i="350"/>
  <c r="AO91" i="350"/>
  <c r="AJ22" i="350"/>
  <c r="AK41" i="350"/>
  <c r="AO57" i="350"/>
  <c r="AO69" i="350"/>
  <c r="AJ99" i="350"/>
  <c r="AN134" i="350"/>
  <c r="AJ142" i="350"/>
  <c r="AR237" i="350"/>
  <c r="G254" i="350"/>
  <c r="H250" i="350"/>
  <c r="AJ288" i="350"/>
  <c r="AR361" i="350"/>
  <c r="AO389" i="350"/>
  <c r="G165" i="350"/>
  <c r="AS418" i="350"/>
  <c r="AS416" i="350"/>
  <c r="AO408" i="350"/>
  <c r="AO392" i="350"/>
  <c r="AO372" i="350"/>
  <c r="AO326" i="350"/>
  <c r="AO303" i="350"/>
  <c r="AO287" i="350"/>
  <c r="AS276" i="350"/>
  <c r="AQ254" i="350"/>
  <c r="AQ237" i="350"/>
  <c r="AQ221" i="350"/>
  <c r="AO209" i="350"/>
  <c r="AO205" i="350"/>
  <c r="AO201" i="350"/>
  <c r="AO179" i="350"/>
  <c r="AO395" i="350"/>
  <c r="AO379" i="350"/>
  <c r="AO375" i="350"/>
  <c r="AO341" i="350"/>
  <c r="AO329" i="350"/>
  <c r="AS318" i="350"/>
  <c r="AS295" i="350"/>
  <c r="AO290" i="350"/>
  <c r="AR276" i="350"/>
  <c r="AO274" i="350"/>
  <c r="AP254" i="350"/>
  <c r="AP237" i="350"/>
  <c r="AP221" i="350"/>
  <c r="AO157" i="350"/>
  <c r="AO154" i="350"/>
  <c r="AS146" i="350"/>
  <c r="AO144" i="350"/>
  <c r="AO131" i="350"/>
  <c r="AP102" i="350"/>
  <c r="AO81" i="350"/>
  <c r="AO22" i="350"/>
  <c r="AO436" i="350"/>
  <c r="AQ418" i="350"/>
  <c r="AQ416" i="350"/>
  <c r="AO398" i="350"/>
  <c r="AO353" i="350"/>
  <c r="AO332" i="350"/>
  <c r="AR318" i="350"/>
  <c r="AR295" i="350"/>
  <c r="AO293" i="350"/>
  <c r="AQ276" i="350"/>
  <c r="AO162" i="350"/>
  <c r="AR146" i="350"/>
  <c r="AS428" i="350"/>
  <c r="AO401" i="350"/>
  <c r="AQ318" i="350"/>
  <c r="AQ295" i="350"/>
  <c r="AP276" i="350"/>
  <c r="AO264" i="350"/>
  <c r="AO248" i="350"/>
  <c r="AO231" i="350"/>
  <c r="AO186" i="350"/>
  <c r="AO175" i="350"/>
  <c r="AR428" i="350"/>
  <c r="AO426" i="350"/>
  <c r="AK418" i="350"/>
  <c r="AO416" i="350"/>
  <c r="AS409" i="350"/>
  <c r="AO404" i="350"/>
  <c r="AO388" i="350"/>
  <c r="AO368" i="350"/>
  <c r="AP318" i="350"/>
  <c r="AO315" i="350"/>
  <c r="AP295" i="350"/>
  <c r="AO251" i="350"/>
  <c r="AO234" i="350"/>
  <c r="AO208" i="350"/>
  <c r="AO204" i="350"/>
  <c r="AO200" i="350"/>
  <c r="AO189" i="350"/>
  <c r="AO182" i="350"/>
  <c r="AO178" i="350"/>
  <c r="AP146" i="350"/>
  <c r="AQ428" i="350"/>
  <c r="AR409" i="350"/>
  <c r="AO407" i="350"/>
  <c r="AO391" i="350"/>
  <c r="AS380" i="350"/>
  <c r="AO371" i="350"/>
  <c r="AO286" i="350"/>
  <c r="AO143" i="350"/>
  <c r="AR70" i="350"/>
  <c r="AO18" i="350"/>
  <c r="AO11" i="350"/>
  <c r="AP428" i="350"/>
  <c r="AQ409" i="350"/>
  <c r="AO394" i="350"/>
  <c r="AR380" i="350"/>
  <c r="AO374" i="350"/>
  <c r="AO351" i="350"/>
  <c r="AO328" i="350"/>
  <c r="AO305" i="350"/>
  <c r="AO289" i="350"/>
  <c r="AO273" i="350"/>
  <c r="AO159" i="350"/>
  <c r="AO130" i="350"/>
  <c r="AO117" i="350"/>
  <c r="AO113" i="350"/>
  <c r="AQ70" i="350"/>
  <c r="AO21" i="350"/>
  <c r="AO14" i="350"/>
  <c r="AP409" i="350"/>
  <c r="AO397" i="350"/>
  <c r="AQ380" i="350"/>
  <c r="AO377" i="350"/>
  <c r="AO331" i="350"/>
  <c r="AO292" i="350"/>
  <c r="AS265" i="350"/>
  <c r="AO211" i="350"/>
  <c r="AO185" i="350"/>
  <c r="AO156" i="350"/>
  <c r="AO133" i="350"/>
  <c r="AO95" i="350"/>
  <c r="AO80" i="350"/>
  <c r="AO438" i="350"/>
  <c r="AO400" i="350"/>
  <c r="AP380" i="350"/>
  <c r="AR265" i="350"/>
  <c r="AO263" i="350"/>
  <c r="AO247" i="350"/>
  <c r="AO230" i="350"/>
  <c r="AO207" i="350"/>
  <c r="AO203" i="350"/>
  <c r="AO199" i="350"/>
  <c r="AO181" i="350"/>
  <c r="AO174" i="350"/>
  <c r="AO161" i="350"/>
  <c r="AO425" i="350"/>
  <c r="AS419" i="350"/>
  <c r="AO403" i="350"/>
  <c r="AO314" i="350"/>
  <c r="AQ265" i="350"/>
  <c r="AO250" i="350"/>
  <c r="AO233" i="350"/>
  <c r="AO188" i="350"/>
  <c r="AR419" i="350"/>
  <c r="AO406" i="350"/>
  <c r="AO390" i="350"/>
  <c r="AO370" i="350"/>
  <c r="AS306" i="350"/>
  <c r="AO285" i="350"/>
  <c r="AP265" i="350"/>
  <c r="AO253" i="350"/>
  <c r="AO236" i="350"/>
  <c r="AO220" i="350"/>
  <c r="AO142" i="350"/>
  <c r="AQ419" i="350"/>
  <c r="AO417" i="350"/>
  <c r="AO393" i="350"/>
  <c r="AO373" i="350"/>
  <c r="AO356" i="350"/>
  <c r="AO327" i="350"/>
  <c r="AR306" i="350"/>
  <c r="AO304" i="350"/>
  <c r="AO288" i="350"/>
  <c r="AS212" i="350"/>
  <c r="AO184" i="350"/>
  <c r="AS439" i="350"/>
  <c r="AP419" i="350"/>
  <c r="AK417" i="350"/>
  <c r="AO396" i="350"/>
  <c r="AO376" i="350"/>
  <c r="AQ439" i="350"/>
  <c r="AO402" i="350"/>
  <c r="AQ361" i="350"/>
  <c r="AO355" i="350"/>
  <c r="AO342" i="350"/>
  <c r="AS254" i="350"/>
  <c r="AO249" i="350"/>
  <c r="AS237" i="350"/>
  <c r="AO232" i="350"/>
  <c r="AS221" i="350"/>
  <c r="AP212" i="350"/>
  <c r="AO187" i="350"/>
  <c r="AO176" i="350"/>
  <c r="AO115" i="350"/>
  <c r="AO109" i="350"/>
  <c r="AO100" i="350"/>
  <c r="AO56" i="350"/>
  <c r="AO39" i="350"/>
  <c r="AO16" i="350"/>
  <c r="AJ57" i="350"/>
  <c r="AM134" i="350"/>
  <c r="AJ34" i="350"/>
  <c r="AJ38" i="350"/>
  <c r="AL41" i="350"/>
  <c r="AJ50" i="350"/>
  <c r="G58" i="350"/>
  <c r="AJ80" i="350"/>
  <c r="AO99" i="350"/>
  <c r="AJ110" i="350"/>
  <c r="AJ114" i="350"/>
  <c r="AJ158" i="350"/>
  <c r="AO164" i="350"/>
  <c r="AO183" i="350"/>
  <c r="AK190" i="350"/>
  <c r="AN212" i="350"/>
  <c r="AO333" i="350"/>
  <c r="AS361" i="350"/>
  <c r="AJ376" i="350"/>
  <c r="AO399" i="350"/>
  <c r="AJ98" i="350"/>
  <c r="AJ14" i="350"/>
  <c r="G27" i="350"/>
  <c r="H27" i="350" s="1"/>
  <c r="AO34" i="350"/>
  <c r="AO38" i="350"/>
  <c r="AM41" i="350"/>
  <c r="AO50" i="350"/>
  <c r="AJ54" i="350"/>
  <c r="AJ95" i="350"/>
  <c r="AO110" i="350"/>
  <c r="AO114" i="350"/>
  <c r="AO158" i="350"/>
  <c r="AM190" i="350"/>
  <c r="AQ212" i="350"/>
  <c r="AO229" i="350"/>
  <c r="AI265" i="350"/>
  <c r="G334" i="350"/>
  <c r="AR418" i="350"/>
  <c r="G409" i="350"/>
  <c r="G428" i="350"/>
  <c r="G276" i="350"/>
  <c r="H199" i="350"/>
  <c r="AQ417" i="350"/>
  <c r="H438" i="350"/>
  <c r="AR417" i="350"/>
  <c r="AP420" i="350"/>
  <c r="AQ420" i="350"/>
  <c r="H398" i="350"/>
  <c r="AR420" i="350"/>
  <c r="AP416" i="350"/>
  <c r="AP418" i="350"/>
  <c r="H369" i="350"/>
  <c r="K40" i="347"/>
  <c r="F54" i="347" s="1"/>
  <c r="N17" i="345"/>
  <c r="I17" i="345"/>
  <c r="B38" i="346"/>
  <c r="K37" i="346"/>
  <c r="F37" i="346"/>
  <c r="M17" i="346"/>
  <c r="I17" i="346"/>
  <c r="N17" i="346" s="1"/>
  <c r="N33" i="346" s="1"/>
  <c r="N36" i="346" s="1"/>
  <c r="D14" i="346"/>
  <c r="C14" i="346"/>
  <c r="L13" i="346"/>
  <c r="D11" i="346"/>
  <c r="D10" i="346"/>
  <c r="N9" i="346"/>
  <c r="M9" i="346"/>
  <c r="H9" i="346"/>
  <c r="I6" i="346"/>
  <c r="B38" i="345"/>
  <c r="K37" i="345"/>
  <c r="F37" i="345"/>
  <c r="M17" i="345"/>
  <c r="D14" i="345"/>
  <c r="C14" i="345"/>
  <c r="L13" i="345"/>
  <c r="D11" i="345"/>
  <c r="D10" i="345"/>
  <c r="N9" i="345"/>
  <c r="M9" i="345"/>
  <c r="H9" i="345"/>
  <c r="I6" i="345"/>
  <c r="H295" i="350" l="1"/>
  <c r="H14" i="347"/>
  <c r="N33" i="345"/>
  <c r="N36" i="345" s="1"/>
  <c r="I31" i="265" s="1"/>
  <c r="L31" i="265" s="1"/>
  <c r="H15" i="347"/>
  <c r="K15" i="347" s="1"/>
  <c r="G45" i="350"/>
  <c r="G299" i="350"/>
  <c r="H17" i="347"/>
  <c r="K17" i="347" s="1"/>
  <c r="G440" i="350"/>
  <c r="H440" i="350" s="1"/>
  <c r="G44" i="350"/>
  <c r="G42" i="350"/>
  <c r="G46" i="350" s="1"/>
  <c r="H46" i="350" s="1"/>
  <c r="G29" i="350"/>
  <c r="H29" i="350" s="1"/>
  <c r="H310" i="350"/>
  <c r="AI306" i="350"/>
  <c r="G194" i="350"/>
  <c r="G193" i="350"/>
  <c r="H190" i="350"/>
  <c r="G192" i="350"/>
  <c r="G191" i="350"/>
  <c r="G195" i="350" s="1"/>
  <c r="H195" i="350" s="1"/>
  <c r="AS41" i="350"/>
  <c r="H45" i="350"/>
  <c r="G137" i="350"/>
  <c r="H134" i="350"/>
  <c r="G136" i="350"/>
  <c r="G138" i="350"/>
  <c r="G135" i="350"/>
  <c r="G139" i="350" s="1"/>
  <c r="H139" i="350" s="1"/>
  <c r="G169" i="350"/>
  <c r="G168" i="350"/>
  <c r="H165" i="350"/>
  <c r="G167" i="350"/>
  <c r="G166" i="350"/>
  <c r="H298" i="350"/>
  <c r="AH295" i="350"/>
  <c r="G124" i="350"/>
  <c r="H121" i="350"/>
  <c r="G122" i="350"/>
  <c r="G125" i="350"/>
  <c r="G123" i="350"/>
  <c r="AS24" i="350"/>
  <c r="H28" i="350"/>
  <c r="H299" i="350"/>
  <c r="AI295" i="350"/>
  <c r="G103" i="350"/>
  <c r="G102" i="350"/>
  <c r="H102" i="350" s="1"/>
  <c r="H101" i="350"/>
  <c r="G105" i="350"/>
  <c r="G104" i="350"/>
  <c r="G300" i="350"/>
  <c r="H300" i="350" s="1"/>
  <c r="G311" i="350"/>
  <c r="H311" i="350" s="1"/>
  <c r="H442" i="350"/>
  <c r="AH439" i="350"/>
  <c r="H266" i="350"/>
  <c r="G270" i="350"/>
  <c r="H270" i="350" s="1"/>
  <c r="H443" i="350"/>
  <c r="AI439" i="350"/>
  <c r="G323" i="350"/>
  <c r="H323" i="350" s="1"/>
  <c r="H71" i="350"/>
  <c r="AP70" i="350"/>
  <c r="G444" i="350"/>
  <c r="H444" i="350" s="1"/>
  <c r="G258" i="350"/>
  <c r="G257" i="350"/>
  <c r="H254" i="350"/>
  <c r="G256" i="350"/>
  <c r="H256" i="350" s="1"/>
  <c r="G255" i="350"/>
  <c r="H255" i="350" s="1"/>
  <c r="H268" i="350"/>
  <c r="AH265" i="350"/>
  <c r="H74" i="350"/>
  <c r="AS70" i="350"/>
  <c r="AP24" i="350"/>
  <c r="H224" i="350"/>
  <c r="AH221" i="350"/>
  <c r="G382" i="350"/>
  <c r="H382" i="350" s="1"/>
  <c r="G381" i="350"/>
  <c r="H381" i="350" s="1"/>
  <c r="G384" i="350"/>
  <c r="G383" i="350"/>
  <c r="H380" i="350"/>
  <c r="G151" i="350"/>
  <c r="H151" i="350" s="1"/>
  <c r="G75" i="350"/>
  <c r="H75" i="350" s="1"/>
  <c r="G429" i="350"/>
  <c r="H429" i="350" s="1"/>
  <c r="G432" i="350"/>
  <c r="G431" i="350"/>
  <c r="G430" i="350"/>
  <c r="H430" i="350" s="1"/>
  <c r="H428" i="350"/>
  <c r="G84" i="350"/>
  <c r="G85" i="350"/>
  <c r="G83" i="350"/>
  <c r="H82" i="350"/>
  <c r="G86" i="350"/>
  <c r="H225" i="350"/>
  <c r="AI221" i="350"/>
  <c r="H43" i="350"/>
  <c r="AQ41" i="350"/>
  <c r="G62" i="350"/>
  <c r="H58" i="350"/>
  <c r="G61" i="350"/>
  <c r="G60" i="350"/>
  <c r="G59" i="350"/>
  <c r="G280" i="350"/>
  <c r="G279" i="350"/>
  <c r="G281" i="350" s="1"/>
  <c r="H281" i="350" s="1"/>
  <c r="H276" i="350"/>
  <c r="G278" i="350"/>
  <c r="H278" i="350" s="1"/>
  <c r="G277" i="350"/>
  <c r="H277" i="350" s="1"/>
  <c r="AR24" i="350"/>
  <c r="G226" i="350"/>
  <c r="H226" i="350" s="1"/>
  <c r="G411" i="350"/>
  <c r="H411" i="350" s="1"/>
  <c r="G410" i="350"/>
  <c r="H410" i="350" s="1"/>
  <c r="G413" i="350"/>
  <c r="G412" i="350"/>
  <c r="H409" i="350"/>
  <c r="AP41" i="350"/>
  <c r="H42" i="350"/>
  <c r="G335" i="350"/>
  <c r="G338" i="350"/>
  <c r="G337" i="350"/>
  <c r="H334" i="350"/>
  <c r="G336" i="350"/>
  <c r="G241" i="350"/>
  <c r="G240" i="350"/>
  <c r="H237" i="350"/>
  <c r="G239" i="350"/>
  <c r="H239" i="350" s="1"/>
  <c r="G238" i="350"/>
  <c r="H238" i="350" s="1"/>
  <c r="G216" i="350"/>
  <c r="G215" i="350"/>
  <c r="H212" i="350"/>
  <c r="G214" i="350"/>
  <c r="H214" i="350" s="1"/>
  <c r="G213" i="350"/>
  <c r="H213" i="350" s="1"/>
  <c r="H309" i="350"/>
  <c r="AH306" i="350"/>
  <c r="K18" i="343"/>
  <c r="J19" i="343"/>
  <c r="M18" i="343"/>
  <c r="J20" i="343"/>
  <c r="N20" i="343" s="1"/>
  <c r="K23" i="343"/>
  <c r="J23" i="343"/>
  <c r="N23" i="343" s="1"/>
  <c r="J24" i="343"/>
  <c r="N24" i="343" s="1"/>
  <c r="N22" i="343"/>
  <c r="M22" i="343"/>
  <c r="K22" i="343"/>
  <c r="K26" i="343"/>
  <c r="K19" i="343" s="1"/>
  <c r="N19" i="343" s="1"/>
  <c r="K27" i="343"/>
  <c r="M27" i="343"/>
  <c r="M26" i="343" s="1"/>
  <c r="I30" i="343"/>
  <c r="N30" i="343" s="1"/>
  <c r="N21" i="343"/>
  <c r="N25" i="343"/>
  <c r="N28" i="343"/>
  <c r="N31" i="343"/>
  <c r="I42" i="265"/>
  <c r="L42" i="265" s="1"/>
  <c r="N17" i="342"/>
  <c r="J17" i="340"/>
  <c r="N17" i="340" s="1"/>
  <c r="N33" i="340" s="1"/>
  <c r="N36" i="340" s="1"/>
  <c r="I41" i="265" s="1"/>
  <c r="L41" i="265" s="1"/>
  <c r="B38" i="344"/>
  <c r="K37" i="344"/>
  <c r="F37" i="344"/>
  <c r="M17" i="344"/>
  <c r="N17" i="344" s="1"/>
  <c r="N33" i="344" s="1"/>
  <c r="N36" i="344" s="1"/>
  <c r="D14" i="344"/>
  <c r="C14" i="344"/>
  <c r="L13" i="344"/>
  <c r="D11" i="344"/>
  <c r="D10" i="344"/>
  <c r="N9" i="344"/>
  <c r="M9" i="344"/>
  <c r="H9" i="344"/>
  <c r="I6" i="344"/>
  <c r="B39" i="343"/>
  <c r="K38" i="343"/>
  <c r="F38" i="343"/>
  <c r="M17" i="343"/>
  <c r="N17" i="343" s="1"/>
  <c r="D14" i="343"/>
  <c r="C14" i="343"/>
  <c r="L13" i="343"/>
  <c r="D11" i="343"/>
  <c r="D10" i="343"/>
  <c r="N9" i="343"/>
  <c r="M9" i="343"/>
  <c r="H9" i="343"/>
  <c r="I6" i="343"/>
  <c r="B38" i="342"/>
  <c r="K37" i="342"/>
  <c r="F37" i="342"/>
  <c r="N33" i="342"/>
  <c r="N36" i="342" s="1"/>
  <c r="D14" i="342"/>
  <c r="C14" i="342"/>
  <c r="L13" i="342"/>
  <c r="D11" i="342"/>
  <c r="D10" i="342"/>
  <c r="N9" i="342"/>
  <c r="M9" i="342"/>
  <c r="H9" i="342"/>
  <c r="I6" i="342"/>
  <c r="N17" i="339"/>
  <c r="N33" i="339" s="1"/>
  <c r="N36" i="339" s="1"/>
  <c r="I40" i="265" s="1"/>
  <c r="L40" i="265" s="1"/>
  <c r="N18" i="338"/>
  <c r="N18" i="337"/>
  <c r="N17" i="336"/>
  <c r="J17" i="333"/>
  <c r="J17" i="334" s="1"/>
  <c r="N17" i="332"/>
  <c r="I17" i="332"/>
  <c r="N17" i="331"/>
  <c r="N33" i="331" s="1"/>
  <c r="N36" i="331" s="1"/>
  <c r="I29" i="265" s="1"/>
  <c r="N17" i="330"/>
  <c r="N17" i="329"/>
  <c r="N33" i="329" s="1"/>
  <c r="N36" i="329" s="1"/>
  <c r="I27" i="265" s="1"/>
  <c r="N18" i="328"/>
  <c r="N19" i="328"/>
  <c r="N20" i="328"/>
  <c r="N17" i="328"/>
  <c r="J17" i="327"/>
  <c r="N17" i="327" s="1"/>
  <c r="N33" i="327" s="1"/>
  <c r="N36" i="327" s="1"/>
  <c r="I25" i="265" s="1"/>
  <c r="I32" i="265" s="1"/>
  <c r="L32" i="265" s="1"/>
  <c r="L18" i="326"/>
  <c r="L19" i="326"/>
  <c r="L20" i="326"/>
  <c r="L17" i="326"/>
  <c r="M18" i="326"/>
  <c r="M19" i="326"/>
  <c r="M20" i="326"/>
  <c r="J19" i="326"/>
  <c r="N19" i="326" s="1"/>
  <c r="M18" i="314"/>
  <c r="M19" i="314"/>
  <c r="M20" i="314"/>
  <c r="K18" i="314"/>
  <c r="K18" i="326" s="1"/>
  <c r="K19" i="314"/>
  <c r="K19" i="326" s="1"/>
  <c r="K20" i="314"/>
  <c r="K20" i="326" s="1"/>
  <c r="K17" i="314"/>
  <c r="K17" i="326" s="1"/>
  <c r="J18" i="314"/>
  <c r="J18" i="326" s="1"/>
  <c r="N18" i="326" s="1"/>
  <c r="J19" i="314"/>
  <c r="N19" i="314" s="1"/>
  <c r="J20" i="314"/>
  <c r="J20" i="326" s="1"/>
  <c r="N20" i="326" s="1"/>
  <c r="J17" i="314"/>
  <c r="N17" i="314" s="1"/>
  <c r="H18" i="314"/>
  <c r="H18" i="326" s="1"/>
  <c r="H19" i="314"/>
  <c r="H19" i="326" s="1"/>
  <c r="H20" i="314"/>
  <c r="H20" i="326" s="1"/>
  <c r="H17" i="314"/>
  <c r="H17" i="326" s="1"/>
  <c r="B38" i="340"/>
  <c r="K37" i="340"/>
  <c r="F37" i="340"/>
  <c r="D14" i="340"/>
  <c r="C14" i="340"/>
  <c r="L13" i="340"/>
  <c r="D11" i="340"/>
  <c r="N9" i="340"/>
  <c r="M9" i="340"/>
  <c r="H9" i="340"/>
  <c r="I6" i="340"/>
  <c r="B38" i="339"/>
  <c r="K37" i="339"/>
  <c r="F37" i="339"/>
  <c r="M17" i="339"/>
  <c r="D14" i="339"/>
  <c r="C14" i="339"/>
  <c r="L13" i="339"/>
  <c r="N9" i="339"/>
  <c r="M9" i="339"/>
  <c r="H9" i="339"/>
  <c r="I6" i="339"/>
  <c r="B38" i="338"/>
  <c r="K37" i="338"/>
  <c r="F37" i="338"/>
  <c r="N17" i="338"/>
  <c r="N33" i="338" s="1"/>
  <c r="N36" i="338" s="1"/>
  <c r="I39" i="265" s="1"/>
  <c r="L39" i="265" s="1"/>
  <c r="D14" i="338"/>
  <c r="C14" i="338"/>
  <c r="L13" i="338"/>
  <c r="D11" i="338"/>
  <c r="N9" i="338"/>
  <c r="M9" i="338"/>
  <c r="H9" i="338"/>
  <c r="I6" i="338"/>
  <c r="B38" i="337"/>
  <c r="K37" i="337"/>
  <c r="F37" i="337"/>
  <c r="M17" i="337"/>
  <c r="D14" i="337"/>
  <c r="C14" i="337"/>
  <c r="L13" i="337"/>
  <c r="N9" i="337"/>
  <c r="M9" i="337"/>
  <c r="H9" i="337"/>
  <c r="I6" i="337"/>
  <c r="B38" i="336"/>
  <c r="K37" i="336"/>
  <c r="F37" i="336"/>
  <c r="N33" i="336"/>
  <c r="N36" i="336" s="1"/>
  <c r="I37" i="265" s="1"/>
  <c r="L37" i="265" s="1"/>
  <c r="M17" i="336"/>
  <c r="D14" i="336"/>
  <c r="C14" i="336"/>
  <c r="L13" i="336"/>
  <c r="D11" i="336"/>
  <c r="D10" i="336"/>
  <c r="N9" i="336"/>
  <c r="M9" i="336"/>
  <c r="H9" i="336"/>
  <c r="I6" i="336"/>
  <c r="B38" i="335"/>
  <c r="K37" i="335"/>
  <c r="F37" i="335"/>
  <c r="M17" i="335"/>
  <c r="D14" i="335"/>
  <c r="C14" i="335"/>
  <c r="L13" i="335"/>
  <c r="D11" i="335"/>
  <c r="N9" i="335"/>
  <c r="M9" i="335"/>
  <c r="H9" i="335"/>
  <c r="I6" i="335"/>
  <c r="B38" i="334"/>
  <c r="K37" i="334"/>
  <c r="F37" i="334"/>
  <c r="M17" i="334"/>
  <c r="D14" i="334"/>
  <c r="C14" i="334"/>
  <c r="L13" i="334"/>
  <c r="D11" i="334"/>
  <c r="N9" i="334"/>
  <c r="M9" i="334"/>
  <c r="H9" i="334"/>
  <c r="I6" i="334"/>
  <c r="B38" i="333"/>
  <c r="K37" i="333"/>
  <c r="F37" i="333"/>
  <c r="M17" i="333"/>
  <c r="D14" i="333"/>
  <c r="C14" i="333"/>
  <c r="L13" i="333"/>
  <c r="D11" i="333"/>
  <c r="D10" i="333"/>
  <c r="N9" i="333"/>
  <c r="M9" i="333"/>
  <c r="H9" i="333"/>
  <c r="I6" i="333"/>
  <c r="B38" i="332"/>
  <c r="K37" i="332"/>
  <c r="F37" i="332"/>
  <c r="N33" i="332"/>
  <c r="N36" i="332" s="1"/>
  <c r="M17" i="332"/>
  <c r="D14" i="332"/>
  <c r="C14" i="332"/>
  <c r="L13" i="332"/>
  <c r="D11" i="332"/>
  <c r="D10" i="332"/>
  <c r="N9" i="332"/>
  <c r="M9" i="332"/>
  <c r="H9" i="332"/>
  <c r="I6" i="332"/>
  <c r="B38" i="331"/>
  <c r="K37" i="331"/>
  <c r="F37" i="331"/>
  <c r="M17" i="331"/>
  <c r="D14" i="331"/>
  <c r="C14" i="331"/>
  <c r="L13" i="331"/>
  <c r="D11" i="331"/>
  <c r="D10" i="331"/>
  <c r="N9" i="331"/>
  <c r="M9" i="331"/>
  <c r="H9" i="331"/>
  <c r="I6" i="331"/>
  <c r="B38" i="330"/>
  <c r="K37" i="330"/>
  <c r="F37" i="330"/>
  <c r="N33" i="330"/>
  <c r="N36" i="330" s="1"/>
  <c r="M17" i="330"/>
  <c r="D14" i="330"/>
  <c r="C14" i="330"/>
  <c r="L13" i="330"/>
  <c r="D11" i="330"/>
  <c r="D10" i="330"/>
  <c r="N9" i="330"/>
  <c r="M9" i="330"/>
  <c r="H9" i="330"/>
  <c r="I6" i="330"/>
  <c r="B38" i="329"/>
  <c r="K37" i="329"/>
  <c r="F37" i="329"/>
  <c r="M17" i="329"/>
  <c r="D14" i="329"/>
  <c r="C14" i="329"/>
  <c r="L13" i="329"/>
  <c r="D11" i="329"/>
  <c r="D10" i="329"/>
  <c r="N9" i="329"/>
  <c r="M9" i="329"/>
  <c r="H9" i="329"/>
  <c r="I6" i="329"/>
  <c r="B38" i="328"/>
  <c r="K37" i="328"/>
  <c r="F37" i="328"/>
  <c r="N33" i="328"/>
  <c r="N36" i="328" s="1"/>
  <c r="I26" i="265" s="1"/>
  <c r="M17" i="328"/>
  <c r="D14" i="328"/>
  <c r="C14" i="328"/>
  <c r="L13" i="328"/>
  <c r="D11" i="328"/>
  <c r="D10" i="328"/>
  <c r="N9" i="328"/>
  <c r="M9" i="328"/>
  <c r="H9" i="328"/>
  <c r="I6" i="328"/>
  <c r="C14" i="327"/>
  <c r="C14" i="326"/>
  <c r="C14" i="314"/>
  <c r="D11" i="314"/>
  <c r="B38" i="327"/>
  <c r="K37" i="327"/>
  <c r="F37" i="327"/>
  <c r="M17" i="327"/>
  <c r="D14" i="327"/>
  <c r="L13" i="327"/>
  <c r="D11" i="327"/>
  <c r="D10" i="327"/>
  <c r="N9" i="327"/>
  <c r="M9" i="327"/>
  <c r="H9" i="327"/>
  <c r="I6" i="327"/>
  <c r="B38" i="326"/>
  <c r="K37" i="326"/>
  <c r="F37" i="326"/>
  <c r="M17" i="326"/>
  <c r="D14" i="326"/>
  <c r="L13" i="326"/>
  <c r="D11" i="326"/>
  <c r="D10" i="326"/>
  <c r="N9" i="326"/>
  <c r="M9" i="326"/>
  <c r="H9" i="326"/>
  <c r="I6" i="326"/>
  <c r="N17" i="313"/>
  <c r="N34" i="325"/>
  <c r="I19" i="265" s="1"/>
  <c r="N17" i="325"/>
  <c r="L17" i="292"/>
  <c r="I17" i="292"/>
  <c r="B39" i="325"/>
  <c r="K38" i="325"/>
  <c r="F38" i="325"/>
  <c r="D14" i="325"/>
  <c r="C14" i="325"/>
  <c r="L13" i="325"/>
  <c r="D11" i="325"/>
  <c r="D10" i="325"/>
  <c r="N9" i="325"/>
  <c r="M9" i="325"/>
  <c r="H9" i="325"/>
  <c r="I6" i="325"/>
  <c r="N18" i="306"/>
  <c r="N19" i="306"/>
  <c r="N20" i="306"/>
  <c r="N17" i="306"/>
  <c r="N33" i="306" s="1"/>
  <c r="I18" i="265" s="1"/>
  <c r="I17" i="291"/>
  <c r="N17" i="322"/>
  <c r="J17" i="335" l="1"/>
  <c r="N17" i="335" s="1"/>
  <c r="N37" i="325"/>
  <c r="N18" i="314"/>
  <c r="J17" i="326"/>
  <c r="N17" i="326" s="1"/>
  <c r="N33" i="326" s="1"/>
  <c r="N36" i="326" s="1"/>
  <c r="I24" i="265" s="1"/>
  <c r="I28" i="265"/>
  <c r="N20" i="314"/>
  <c r="F13" i="349"/>
  <c r="K14" i="347"/>
  <c r="G63" i="350"/>
  <c r="H63" i="350" s="1"/>
  <c r="H44" i="350"/>
  <c r="AR41" i="350"/>
  <c r="K18" i="347"/>
  <c r="F52" i="347" s="1"/>
  <c r="H215" i="350"/>
  <c r="AH212" i="350"/>
  <c r="H138" i="350"/>
  <c r="AS134" i="350"/>
  <c r="H84" i="350"/>
  <c r="AQ82" i="350"/>
  <c r="G217" i="350"/>
  <c r="H217" i="350" s="1"/>
  <c r="H60" i="350"/>
  <c r="AQ58" i="350"/>
  <c r="H431" i="350"/>
  <c r="AH428" i="350"/>
  <c r="H125" i="350"/>
  <c r="AS121" i="350"/>
  <c r="H136" i="350"/>
  <c r="AQ134" i="350"/>
  <c r="H412" i="350"/>
  <c r="AH409" i="350"/>
  <c r="H61" i="350"/>
  <c r="AR58" i="350"/>
  <c r="H432" i="350"/>
  <c r="AI428" i="350"/>
  <c r="H122" i="350"/>
  <c r="AP121" i="350"/>
  <c r="H413" i="350"/>
  <c r="AI409" i="350"/>
  <c r="G433" i="350"/>
  <c r="H433" i="350" s="1"/>
  <c r="H137" i="350"/>
  <c r="AR134" i="350"/>
  <c r="H216" i="350"/>
  <c r="AI212" i="350"/>
  <c r="G414" i="350"/>
  <c r="H62" i="350"/>
  <c r="AS58" i="350"/>
  <c r="H124" i="350"/>
  <c r="AR121" i="350"/>
  <c r="H240" i="350"/>
  <c r="AH237" i="350"/>
  <c r="G126" i="350"/>
  <c r="H126" i="350" s="1"/>
  <c r="H241" i="350"/>
  <c r="AI237" i="350"/>
  <c r="AR102" i="350"/>
  <c r="H104" i="350"/>
  <c r="H59" i="350"/>
  <c r="AP58" i="350"/>
  <c r="G242" i="350"/>
  <c r="H242" i="350" s="1"/>
  <c r="H257" i="350"/>
  <c r="AH254" i="350"/>
  <c r="H105" i="350"/>
  <c r="AS102" i="350"/>
  <c r="H191" i="350"/>
  <c r="AP190" i="350"/>
  <c r="H336" i="350"/>
  <c r="AQ334" i="350"/>
  <c r="H383" i="350"/>
  <c r="AH380" i="350"/>
  <c r="H258" i="350"/>
  <c r="AI254" i="350"/>
  <c r="H166" i="350"/>
  <c r="AP165" i="350"/>
  <c r="H192" i="350"/>
  <c r="AQ190" i="350"/>
  <c r="H86" i="350"/>
  <c r="AS82" i="350"/>
  <c r="H384" i="350"/>
  <c r="AI380" i="350"/>
  <c r="G259" i="350"/>
  <c r="H259" i="350" s="1"/>
  <c r="H167" i="350"/>
  <c r="AQ165" i="350"/>
  <c r="H123" i="350"/>
  <c r="AQ121" i="350"/>
  <c r="H337" i="350"/>
  <c r="AR334" i="350"/>
  <c r="G385" i="350"/>
  <c r="H385" i="350" s="1"/>
  <c r="AQ102" i="350"/>
  <c r="H103" i="350"/>
  <c r="H193" i="350"/>
  <c r="AR190" i="350"/>
  <c r="H135" i="350"/>
  <c r="AP134" i="350"/>
  <c r="H338" i="350"/>
  <c r="AS334" i="350"/>
  <c r="G87" i="350"/>
  <c r="H87" i="350" s="1"/>
  <c r="G106" i="350"/>
  <c r="H106" i="350" s="1"/>
  <c r="H168" i="350"/>
  <c r="AR165" i="350"/>
  <c r="H194" i="350"/>
  <c r="AS190" i="350"/>
  <c r="G339" i="350"/>
  <c r="H339" i="350" s="1"/>
  <c r="H279" i="350"/>
  <c r="AH276" i="350"/>
  <c r="H83" i="350"/>
  <c r="AP82" i="350"/>
  <c r="H169" i="350"/>
  <c r="AS165" i="350"/>
  <c r="H335" i="350"/>
  <c r="AP334" i="350"/>
  <c r="H280" i="350"/>
  <c r="AI276" i="350"/>
  <c r="H85" i="350"/>
  <c r="AR82" i="350"/>
  <c r="G170" i="350"/>
  <c r="H170" i="350" s="1"/>
  <c r="N18" i="343"/>
  <c r="N33" i="335"/>
  <c r="N36" i="335" s="1"/>
  <c r="I36" i="265" s="1"/>
  <c r="L36" i="265" s="1"/>
  <c r="H414" i="350" l="1"/>
  <c r="G417" i="350"/>
  <c r="L26" i="265"/>
  <c r="L27" i="265"/>
  <c r="L28" i="265"/>
  <c r="L29" i="265"/>
  <c r="L30" i="265"/>
  <c r="L19" i="265"/>
  <c r="L18" i="265"/>
  <c r="D14" i="322"/>
  <c r="G421" i="350" l="1"/>
  <c r="H421" i="350" s="1"/>
  <c r="G418" i="350"/>
  <c r="H418" i="350" s="1"/>
  <c r="G420" i="350"/>
  <c r="H420" i="350" s="1"/>
  <c r="G419" i="350"/>
  <c r="H419" i="350" s="1"/>
  <c r="H417" i="350"/>
  <c r="G422" i="350"/>
  <c r="H422" i="350" s="1"/>
  <c r="A19" i="323"/>
  <c r="J17" i="292" l="1"/>
  <c r="J17" i="291"/>
  <c r="D11" i="291"/>
  <c r="D10" i="291"/>
  <c r="L25" i="265"/>
  <c r="D10" i="314"/>
  <c r="D10" i="313"/>
  <c r="C14" i="292"/>
  <c r="D11" i="292"/>
  <c r="D10" i="292"/>
  <c r="K17" i="333" l="1"/>
  <c r="M17" i="291"/>
  <c r="N17" i="291" s="1"/>
  <c r="I29" i="343"/>
  <c r="N29" i="343" s="1"/>
  <c r="M17" i="292"/>
  <c r="N17" i="292" s="1"/>
  <c r="L24" i="265"/>
  <c r="K17" i="334" l="1"/>
  <c r="N17" i="333"/>
  <c r="N33" i="333" s="1"/>
  <c r="N36" i="333" s="1"/>
  <c r="I34" i="265" s="1"/>
  <c r="L34" i="265" s="1"/>
  <c r="M17" i="314"/>
  <c r="M18" i="313"/>
  <c r="M17" i="313"/>
  <c r="L17" i="291"/>
  <c r="K17" i="337" l="1"/>
  <c r="N17" i="334"/>
  <c r="N33" i="334" s="1"/>
  <c r="N36" i="334" s="1"/>
  <c r="I35" i="265" s="1"/>
  <c r="L35" i="265" s="1"/>
  <c r="N19" i="313"/>
  <c r="N18" i="313"/>
  <c r="D10" i="306"/>
  <c r="I27" i="343" l="1"/>
  <c r="N27" i="343" s="1"/>
  <c r="J26" i="343"/>
  <c r="N26" i="343" s="1"/>
  <c r="N34" i="343" s="1"/>
  <c r="N37" i="343" s="1"/>
  <c r="I43" i="265" s="1"/>
  <c r="L43" i="265" s="1"/>
  <c r="N17" i="337"/>
  <c r="N33" i="337" s="1"/>
  <c r="D11" i="322"/>
  <c r="B39" i="322"/>
  <c r="K38" i="322"/>
  <c r="F38" i="322"/>
  <c r="N26" i="322"/>
  <c r="N34" i="322" s="1"/>
  <c r="L13" i="322"/>
  <c r="D10" i="322"/>
  <c r="N9" i="322"/>
  <c r="M9" i="322"/>
  <c r="H9" i="322"/>
  <c r="I6" i="322"/>
  <c r="N36" i="337" l="1"/>
  <c r="I38" i="265"/>
  <c r="L38" i="265" s="1"/>
  <c r="L33" i="265" s="1"/>
  <c r="N37" i="322"/>
  <c r="I16" i="265"/>
  <c r="L16" i="265" s="1"/>
  <c r="C14" i="322"/>
  <c r="N24" i="313"/>
  <c r="N22" i="313"/>
  <c r="B38" i="314" l="1"/>
  <c r="K37" i="314"/>
  <c r="F37" i="314"/>
  <c r="N33" i="314"/>
  <c r="L13" i="314"/>
  <c r="N9" i="314"/>
  <c r="M9" i="314"/>
  <c r="H9" i="314"/>
  <c r="I6" i="314"/>
  <c r="N36" i="314" l="1"/>
  <c r="I23" i="265" s="1"/>
  <c r="L23" i="265" s="1"/>
  <c r="L22" i="265" s="1"/>
  <c r="D14" i="314"/>
  <c r="N26" i="306" l="1"/>
  <c r="N34" i="291"/>
  <c r="N20" i="313" l="1"/>
  <c r="D14" i="313"/>
  <c r="B45" i="313"/>
  <c r="K44" i="313"/>
  <c r="F44" i="313"/>
  <c r="L13" i="313"/>
  <c r="N9" i="313"/>
  <c r="M9" i="313"/>
  <c r="H9" i="313"/>
  <c r="I6" i="313"/>
  <c r="N19" i="292"/>
  <c r="N20" i="292"/>
  <c r="D11" i="306"/>
  <c r="B38" i="306"/>
  <c r="K37" i="306"/>
  <c r="F37" i="306"/>
  <c r="L13" i="306"/>
  <c r="N9" i="306"/>
  <c r="M9" i="306"/>
  <c r="H9" i="306"/>
  <c r="I6" i="306"/>
  <c r="L13" i="292"/>
  <c r="L13" i="291"/>
  <c r="N40" i="313" l="1"/>
  <c r="D11" i="313"/>
  <c r="C14" i="313"/>
  <c r="D14" i="306"/>
  <c r="C14" i="306"/>
  <c r="N36" i="306" l="1"/>
  <c r="N43" i="313"/>
  <c r="I21" i="265" s="1"/>
  <c r="L21" i="265" s="1"/>
  <c r="B45" i="292" l="1"/>
  <c r="K44" i="292"/>
  <c r="F44" i="292"/>
  <c r="D14" i="292"/>
  <c r="N9" i="292"/>
  <c r="M9" i="292"/>
  <c r="H9" i="292"/>
  <c r="I6" i="292"/>
  <c r="B39" i="291"/>
  <c r="K38" i="291"/>
  <c r="F38" i="291"/>
  <c r="N37" i="291"/>
  <c r="I17" i="265" s="1"/>
  <c r="L17" i="265" s="1"/>
  <c r="N9" i="291"/>
  <c r="M9" i="291"/>
  <c r="H9" i="291"/>
  <c r="I6" i="291"/>
  <c r="N40" i="292" l="1"/>
  <c r="I20" i="265" s="1"/>
  <c r="L20" i="265" s="1"/>
  <c r="L15" i="265" s="1"/>
  <c r="L44" i="265" s="1"/>
  <c r="C14" i="291"/>
  <c r="D14" i="291"/>
  <c r="L47" i="265" l="1"/>
  <c r="K54" i="347"/>
  <c r="L48" i="265"/>
  <c r="K7" i="347"/>
  <c r="L29" i="347" s="1"/>
  <c r="K50" i="265"/>
  <c r="K53" i="347"/>
  <c r="K51" i="265"/>
  <c r="J45" i="347"/>
  <c r="L21" i="347"/>
  <c r="L23" i="347" s="1"/>
  <c r="H53" i="347" s="1"/>
  <c r="L27" i="347"/>
  <c r="J44" i="347"/>
  <c r="K44" i="347" s="1"/>
  <c r="L16" i="347"/>
  <c r="L14" i="347"/>
  <c r="L28" i="347"/>
  <c r="L15" i="347"/>
  <c r="L17" i="347"/>
  <c r="N43" i="292"/>
  <c r="L18" i="347" l="1"/>
  <c r="H52" i="347" s="1"/>
  <c r="L44" i="347"/>
  <c r="L40" i="347"/>
  <c r="H54" i="347" s="1"/>
  <c r="K45" i="347"/>
  <c r="L45" i="347" s="1"/>
  <c r="J46" i="347"/>
  <c r="J47" i="347" l="1"/>
  <c r="K46" i="347"/>
  <c r="L46" i="347" s="1"/>
  <c r="K47" i="347" l="1"/>
  <c r="J48" i="347"/>
  <c r="K48" i="347" s="1"/>
  <c r="L48" i="347" s="1"/>
  <c r="L47" i="347" l="1"/>
  <c r="L49" i="347" s="1"/>
  <c r="H55" i="347" s="1"/>
  <c r="H56" i="347" s="1"/>
  <c r="L52" i="347" s="1"/>
  <c r="K49" i="347"/>
  <c r="F55" i="347" s="1"/>
  <c r="F56" i="347" s="1"/>
  <c r="K52" i="347" s="1"/>
  <c r="K56" i="347" s="1"/>
  <c r="K46" i="265" l="1"/>
  <c r="L56" i="347"/>
  <c r="L56" i="265"/>
  <c r="L59" i="265" s="1"/>
  <c r="K49" i="265" l="1"/>
  <c r="L46" i="265"/>
  <c r="L49" i="265" s="1"/>
  <c r="L52" i="265" s="1"/>
  <c r="Q15" i="265" l="1"/>
  <c r="Q22" i="265"/>
  <c r="Q33" i="265"/>
  <c r="R50" i="265" l="1"/>
  <c r="R51" i="265"/>
  <c r="Q44" i="265"/>
  <c r="Q52"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Dirección de Evaluación y Calidad</author>
    <author>Carlos Eduardo</author>
  </authors>
  <commentList>
    <comment ref="B4" authorId="0" shapeId="0" xr:uid="{4948725B-A3CC-4D55-BC54-A0856EE14095}">
      <text>
        <r>
          <rPr>
            <b/>
            <sz val="9"/>
            <color indexed="81"/>
            <rFont val="Tahoma"/>
            <family val="2"/>
          </rPr>
          <t>Dirección de Evaluación y Calidad:</t>
        </r>
        <r>
          <rPr>
            <sz val="9"/>
            <color indexed="81"/>
            <rFont val="Tahoma"/>
            <family val="2"/>
          </rPr>
          <t xml:space="preserve">
Escriba el nombre completo del proyecto, tal como aparecerá en la MGA y la carta de presentación del proyecto</t>
        </r>
      </text>
    </comment>
    <comment ref="C8" authorId="1" shapeId="0" xr:uid="{C4300947-A029-4184-9C0E-5B2E6FEF6AFB}">
      <text>
        <r>
          <rPr>
            <b/>
            <sz val="9"/>
            <color indexed="81"/>
            <rFont val="Tahoma"/>
            <family val="2"/>
          </rPr>
          <t>Carlos Eduardo:</t>
        </r>
        <r>
          <rPr>
            <sz val="9"/>
            <color indexed="81"/>
            <rFont val="Tahoma"/>
            <family val="2"/>
          </rPr>
          <t xml:space="preserve">
Seleccione COT si el valor es definido por una Cotización, o GOB si se basó en precios oficiales de la Gobernación.</t>
        </r>
      </text>
    </comment>
    <comment ref="F10" authorId="0" shapeId="0" xr:uid="{CD6D64A8-C52E-4949-853A-D9700B6B4C13}">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1" authorId="0" shapeId="0" xr:uid="{DC709DD9-5BE2-435D-9A59-CB52F752D7D3}">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49" authorId="0" shapeId="0" xr:uid="{EA4E7F46-BD38-48F1-96C3-3C51C41C2821}">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65" authorId="0" shapeId="0" xr:uid="{FA42B6F5-4FC8-4C65-8FDE-48C64DD1B4EB}">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77" authorId="0" shapeId="0" xr:uid="{0036EA5B-9F1E-40B5-AB4A-2A3DE472198A}">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89" authorId="0" shapeId="0" xr:uid="{B5584F2E-9602-4014-A7EA-103721F6202A}">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08" authorId="0" shapeId="0" xr:uid="{E8969EFF-64FB-4D96-BE91-9FAB93BD02FC}">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28" authorId="0" shapeId="0" xr:uid="{389B8C74-8C44-43B1-B09F-62FC7B3AB59F}">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41" authorId="0" shapeId="0" xr:uid="{1809E735-E4CA-423B-BE7C-909D081E5DED}">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53" authorId="0" shapeId="0" xr:uid="{46681CFD-A590-4D1D-8711-295CC338F92C}">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72" authorId="0" shapeId="0" xr:uid="{4F6A98D7-7E50-467A-BB71-CF5E6FEF37CC}">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197" authorId="0" shapeId="0" xr:uid="{1D9201A1-8391-4230-BAEE-6B7B2FF18320}">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19" authorId="0" shapeId="0" xr:uid="{1DD09FCB-CBB7-4282-867A-C543B5D5AB7C}">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28" authorId="0" shapeId="0" xr:uid="{B5C0983D-5F5C-4839-B5F4-1214D2D68BEA}">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45" authorId="0" shapeId="0" xr:uid="{84484DF9-214F-40D7-B7FD-8717E35E252D}">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61" authorId="0" shapeId="0" xr:uid="{27C8830B-729B-4C03-B9CB-AD78AA9AE0E1}">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72" authorId="0" shapeId="0" xr:uid="{71A84D2B-94EF-4CE3-9EAB-1EF1739EEB1E}">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283" authorId="0" shapeId="0" xr:uid="{BFA0E6FE-7E5D-4A2A-9C41-3672E4DC1C56}">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02" authorId="0" shapeId="0" xr:uid="{223EDB66-70DF-40FD-97E6-386CA7DFDB2B}">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13" authorId="0" shapeId="0" xr:uid="{7362544E-DF95-44C6-9458-245066538E0D}">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25" authorId="0" shapeId="0" xr:uid="{5C2A815A-32FA-4A9E-921B-4D8FA3C11C9A}">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66" authorId="0" shapeId="0" xr:uid="{0722DA84-B212-472B-9E38-55D1E76EDEA0}">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387" authorId="0" shapeId="0" xr:uid="{1EB454BE-9062-46D9-94F0-A09496656DEB}">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415" authorId="0" shapeId="0" xr:uid="{70C4C550-1527-4B89-A370-9B31204E46BB}">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424" authorId="0" shapeId="0" xr:uid="{26931D7C-6745-4A9E-A99F-DFAC35AFCBE1}">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 ref="F435" authorId="0" shapeId="0" xr:uid="{9682B095-5F85-42E7-ACAC-1730C781D4AA}">
      <text>
        <r>
          <rPr>
            <b/>
            <sz val="9"/>
            <color indexed="81"/>
            <rFont val="Tahoma"/>
            <family val="2"/>
          </rPr>
          <t>Dirección de Evaluación y Calidad:</t>
        </r>
        <r>
          <rPr>
            <sz val="9"/>
            <color indexed="81"/>
            <rFont val="Tahoma"/>
            <family val="2"/>
          </rPr>
          <t xml:space="preserve">
De la lista desplegable, seleccione una alternativa que aplique a este capítulo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I43" authorId="0" shapeId="0" xr:uid="{E26097C7-22F0-4843-8099-DD6C6330EBE2}">
      <text>
        <r>
          <rPr>
            <b/>
            <sz val="9"/>
            <color indexed="81"/>
            <rFont val="Tahoma"/>
            <family val="2"/>
          </rPr>
          <t>Usuario:</t>
        </r>
        <r>
          <rPr>
            <sz val="9"/>
            <color indexed="81"/>
            <rFont val="Tahoma"/>
            <family val="2"/>
          </rPr>
          <t xml:space="preserve">
PORCENTAJE SEGÚN CERTIFICACIÓN DE CARGA IMPOSITIVA
</t>
        </r>
      </text>
    </comment>
  </commentList>
</comments>
</file>

<file path=xl/sharedStrings.xml><?xml version="1.0" encoding="utf-8"?>
<sst xmlns="http://schemas.openxmlformats.org/spreadsheetml/2006/main" count="2025" uniqueCount="474">
  <si>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</si>
  <si>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</si>
  <si>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</si>
  <si>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</si>
  <si>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</si>
  <si>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</si>
  <si>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</si>
  <si>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</si>
  <si>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</si>
  <si>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</si>
  <si>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</si>
  <si>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</si>
  <si>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</si>
  <si>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</si>
  <si>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</si>
  <si>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</si>
  <si>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</si>
  <si>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</si>
  <si>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</si>
  <si>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</si>
  <si>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</si>
  <si>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</si>
  <si>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</si>
  <si>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</si>
  <si>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</si>
  <si>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</si>
  <si>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</si>
  <si>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</si>
  <si>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</si>
  <si>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</si>
  <si>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</si>
  <si>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</si>
  <si>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</si>
  <si>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</si>
  <si>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</si>
  <si>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</si>
  <si>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UTILIDAD</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</si>
  <si>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</si>
  <si>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</si>
  <si>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UND</t>
  </si>
  <si>
    <t>IMPREVISTOS</t>
  </si>
  <si>
    <t>ITEM</t>
  </si>
  <si>
    <t>IMPREVISTO</t>
  </si>
  <si>
    <t>MEMORIAS DE CALCULO DE CANTIDADES</t>
  </si>
  <si>
    <t xml:space="preserve">MEMORIAS DE CALCULO CANTIDADES </t>
  </si>
  <si>
    <t>PROYECTO:</t>
  </si>
  <si>
    <t xml:space="preserve">CONTRATISTA:  </t>
  </si>
  <si>
    <t xml:space="preserve">INTERVENTOR: </t>
  </si>
  <si>
    <t>FECHA:</t>
  </si>
  <si>
    <t>N/A</t>
  </si>
  <si>
    <t>CAPITULO:</t>
  </si>
  <si>
    <t>UBICACIÓN</t>
  </si>
  <si>
    <t>Localización</t>
  </si>
  <si>
    <t>Dimensiones</t>
  </si>
  <si>
    <t>OBSERVACION</t>
  </si>
  <si>
    <t>Total</t>
  </si>
  <si>
    <t>No.  Elem.</t>
  </si>
  <si>
    <t>Largo</t>
  </si>
  <si>
    <t>Alto</t>
  </si>
  <si>
    <t>EJECUTADO ACTA 1</t>
  </si>
  <si>
    <t>EJECUTADO ACTA 2</t>
  </si>
  <si>
    <t>EJECUTADO PRESENTE ACTA</t>
  </si>
  <si>
    <t>Otanche - Boyacá</t>
  </si>
  <si>
    <t>Ancho</t>
  </si>
  <si>
    <t>TOTAL PRESENTE ACTA</t>
  </si>
  <si>
    <t>Hoja Nov. de 1</t>
  </si>
  <si>
    <t>CACULO:</t>
  </si>
  <si>
    <t xml:space="preserve">Calculó: </t>
  </si>
  <si>
    <t>INFORMACIÓN GENERAL</t>
  </si>
  <si>
    <t>OBJETO :</t>
  </si>
  <si>
    <t>Vo.Bo. Supervisión</t>
  </si>
  <si>
    <t>Vo.Bo. Secretario de Planeación e Infraestructura</t>
  </si>
  <si>
    <t>Vo.Bo. Secretaria de Planeación</t>
  </si>
  <si>
    <t>Contratista:</t>
  </si>
  <si>
    <t>Interventor:</t>
  </si>
  <si>
    <t>Fecha:</t>
  </si>
  <si>
    <t>ENTIDAD:</t>
  </si>
  <si>
    <t xml:space="preserve"> ALCALDÍA MUNICIPAL DE OTANCHE - BOYACÁ</t>
  </si>
  <si>
    <t>OBJETO:</t>
  </si>
  <si>
    <t>ITEM DE PAGO:</t>
  </si>
  <si>
    <t>Ubiucacion:</t>
  </si>
  <si>
    <t>ML</t>
  </si>
  <si>
    <t>CANT</t>
  </si>
  <si>
    <t>LARGO</t>
  </si>
  <si>
    <t xml:space="preserve">No ELEMENTOS </t>
  </si>
  <si>
    <t>ANCHO</t>
  </si>
  <si>
    <t>ALTO</t>
  </si>
  <si>
    <t xml:space="preserve">1. PRELIMINARES  </t>
  </si>
  <si>
    <t xml:space="preserve">GOBERNACIÓN </t>
  </si>
  <si>
    <t>M3</t>
  </si>
  <si>
    <t>RELLENO CON MATERIAL SELECCIÓNADO PROVENIENTE DE EXCAVACIÓN COMPACTADO CON PLANCHA VIBRADORA</t>
  </si>
  <si>
    <t>No. ELEMENTOS</t>
  </si>
  <si>
    <t>PLACA</t>
  </si>
  <si>
    <t xml:space="preserve">         </t>
  </si>
  <si>
    <t>AGUAS NEGRAS</t>
  </si>
  <si>
    <t>2.02.15</t>
  </si>
  <si>
    <t>4.01.04</t>
  </si>
  <si>
    <t>RELLENO EN ARENA DE PEÑA COMPACTADO CON PLANCHA VIBRADORA.</t>
  </si>
  <si>
    <t>4.01.07</t>
  </si>
  <si>
    <t>5.01.27</t>
  </si>
  <si>
    <t>SUMINISTRO E INSTALACION TUBERIA DE ALCANTARILLADO PVC D=10"</t>
  </si>
  <si>
    <t>5.01.01</t>
  </si>
  <si>
    <r>
      <t xml:space="preserve">[La entidad puede utilizar este formulario de detalle del </t>
    </r>
    <r>
      <rPr>
        <b/>
        <u/>
        <sz val="20"/>
        <rFont val="Arial"/>
        <family val="2"/>
      </rPr>
      <t>presupuesto oficial</t>
    </r>
    <r>
      <rPr>
        <sz val="2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</si>
  <si>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20"/>
        <rFont val="Arial"/>
        <family val="2"/>
      </rPr>
      <t xml:space="preserve">NOTA 1: </t>
    </r>
    <r>
      <rPr>
        <sz val="20"/>
        <rFont val="Arial"/>
        <family val="2"/>
      </rPr>
      <t xml:space="preserve"> Se debe tener en cuenta que el PRECIO UNITARIO incluye el valor de A.I.U.  E incrementeo por trasnporte </t>
    </r>
  </si>
  <si>
    <r>
      <rPr>
        <b/>
        <sz val="20"/>
        <rFont val="Arial"/>
        <family val="2"/>
      </rPr>
      <t>NOTA 2:</t>
    </r>
    <r>
      <rPr>
        <sz val="20"/>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</si>
  <si>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20"/>
        <rFont val="Arial"/>
        <family val="2"/>
      </rPr>
      <t>NOTA 3:</t>
    </r>
    <r>
      <rPr>
        <sz val="20"/>
        <rFont val="Arial"/>
        <family val="2"/>
      </rPr>
      <t xml:space="preserve"> El A.I.U y su discriminación deben estar en porcentaje (%). </t>
    </r>
  </si>
  <si>
    <t>DESMONTE DE ADOQUIN PREFABRICADO (INCLYE RETIRO Y ACARREO LIBRE HASTA 5 KM)</t>
  </si>
  <si>
    <t>M2</t>
  </si>
  <si>
    <t>ANCHO DE CALZADA</t>
  </si>
  <si>
    <t>KM</t>
  </si>
  <si>
    <t>LOCALIZACION Y REPLANTEO TOPOGRAFICO PARA OBRAS DE INFRAESTRUCTURA VIAL</t>
  </si>
  <si>
    <t>3.01.08</t>
  </si>
  <si>
    <t>2.01.43</t>
  </si>
  <si>
    <t>EXCAVACIÓNES MECANICAS Y CORTES EN MATERIAL COMÚN (INCLUYE ACARREO LIBRE HASTA 5 KM.)</t>
  </si>
  <si>
    <t xml:space="preserve">CALLE 6 ENTRE CR 10 Y 9 </t>
  </si>
  <si>
    <t>PAVIMENTACION DE LA CALLE 6 ENTRE CARRERAS 9 Y 10 INCLUYE LA CONSTRUCCION DE REDES DE ALCANTARILLADO</t>
  </si>
  <si>
    <t>2. CONSTRUCCION REDES DE ALCANTARILLADO</t>
  </si>
  <si>
    <t>3. PAVIMENTO</t>
  </si>
  <si>
    <t>POZO DE INSPECCIÓN, DIAMETRO INTERIOR 1.2 M. (1.00 M. &lt; H &lt; 1.50 M.). (NO INCLUYE ARO Y TAPA).</t>
  </si>
  <si>
    <t>SUMINISTRO E INSTALACIÓN DE ARO - TAPA EN HF - TIPO LIVIANO</t>
  </si>
  <si>
    <t>5.01.07</t>
  </si>
  <si>
    <t>SOLADO DE LIMPIEZA PARA RIOSTRAS DE PLACA HUELLA EN CONCRETO ESPESOR E = 0.03 M. 14MPa (2500PSI)</t>
  </si>
  <si>
    <t>3.05.12</t>
  </si>
  <si>
    <t>SOLADO EN CONCRETO DE ESPESOR E = 0.05 M. 14 MPa (2000 PSI)</t>
  </si>
  <si>
    <t>2.02.25</t>
  </si>
  <si>
    <t>CAJAS DE INSPECCIÓN EN LADRILLO DE 0.80 X 0.80 X 0.80 M. (NO INCLUYE TAPA).</t>
  </si>
  <si>
    <t>2.02.03</t>
  </si>
  <si>
    <t>5.02.04</t>
  </si>
  <si>
    <t xml:space="preserve">CONEXIÓN DOMICILIARIA PARA ALCANTARILLADO DE 250 MM. X 160 MM. (INCLUYE TUBERÍA Y ACCESORIOS DE CONEXIÓN). </t>
  </si>
  <si>
    <t>SUMINISTRO E INSTALACIÓN DE CONCRETO CICLOPEO DE 21 MPA (3000 PSI) , 60% RAJON PARA PLACA HUELLAS INCLUYE SELLO DE JUNTAS</t>
  </si>
  <si>
    <t>3.03.21</t>
  </si>
  <si>
    <t>CONCRETO PARA PLACA HUELLA DE 21 MPa - (3000 PSI). (INCLUYE CORTE Y SELLO DE JUNTAS).</t>
  </si>
  <si>
    <t>3.05.11</t>
  </si>
  <si>
    <t>ESCARIFICACION, MEZCLADO, CONFORMACION Y COMPACTACIÓN DE SUBBASE Y/O BASE</t>
  </si>
  <si>
    <t>3.11.03</t>
  </si>
  <si>
    <t>CUNETAS REVESTIDAS EN CONCRETO DE 21 MPA ( 3000 PSI) SIN REFUERZO (INCLUYE SELLO DE JUNTAS)</t>
  </si>
  <si>
    <t>3.03.05</t>
  </si>
  <si>
    <t>CONSTRUCCIÓN DE BORDILLO DE 8 X 15 CM FUNDIDO EN CONCRETO DE 17.5 MPa. (NO INCLUYE REFUERZO).</t>
  </si>
  <si>
    <t>3.08.07</t>
  </si>
  <si>
    <t>CONCRETO ESTRIADO RAMPAS 17.5 MPa - (2500 PSI)</t>
  </si>
  <si>
    <t>3.08.23</t>
  </si>
  <si>
    <t>CONSTRUCCION DE ANDENES E=0.10 M., EN CONCRETO DE 17.5 MPa - (2500 PSI)</t>
  </si>
  <si>
    <t>3.08.24</t>
  </si>
  <si>
    <t>SUMINISTRO FIGURADO Y ARMADO DE ACERO DE REFUERZO 60000 PSI 420 MPA</t>
  </si>
  <si>
    <t>KG</t>
  </si>
  <si>
    <t>3.10.12</t>
  </si>
  <si>
    <t>DEMOLICIÓN OBRAS EN CONCRETO SIMPLE, INCLUYE CARGUE Y RETIRO DE SOBRANTES CON ACARREO LIBRE HASTA 5 KM.).</t>
  </si>
  <si>
    <t>3.13.15</t>
  </si>
  <si>
    <t>CONFIGURACIOÓN Y COMPACTACION SUBRASANTE CBR=95% PARA VIAS</t>
  </si>
  <si>
    <t>3.01.02</t>
  </si>
  <si>
    <t>CONFIGURACION-NIVELACION TERRENO PARA VIAS</t>
  </si>
  <si>
    <t>3.01.01</t>
  </si>
  <si>
    <t>SUMINISTRO, EXTENDIDA Y COMPACTACIÓN DE MATERIAL SELECCIÓNADO PARA SUBBASE GRANULAR (INCLUYE ACARREO LIBRE HASTA 5KM) (**)</t>
  </si>
  <si>
    <t>3.04.07</t>
  </si>
  <si>
    <t>INCREMENTO X DISTANCIA</t>
  </si>
  <si>
    <t>Calle 6</t>
  </si>
  <si>
    <t>Tramo 1</t>
  </si>
  <si>
    <t>Tramo 2</t>
  </si>
  <si>
    <t>Tramo 3</t>
  </si>
  <si>
    <t>Tramo 4</t>
  </si>
  <si>
    <t>Vìa</t>
  </si>
  <si>
    <t>calle 6</t>
  </si>
  <si>
    <t>Cunetas</t>
  </si>
  <si>
    <t>Tuberia</t>
  </si>
  <si>
    <t>pozo 1</t>
  </si>
  <si>
    <t>pozo 2</t>
  </si>
  <si>
    <t>pozo 3</t>
  </si>
  <si>
    <t>pozo 4</t>
  </si>
  <si>
    <t>caja vivienda</t>
  </si>
  <si>
    <t>Domiciliarias vivienda</t>
  </si>
  <si>
    <t>pozos</t>
  </si>
  <si>
    <t>aro pozos</t>
  </si>
  <si>
    <t>CALLE 6</t>
  </si>
  <si>
    <t>CUNETAS</t>
  </si>
  <si>
    <t>DESCUENTO DE CUNETA</t>
  </si>
  <si>
    <t>CALLE 6 COSTADO DERECHO</t>
  </si>
  <si>
    <t>COSTADO DERECHO</t>
  </si>
  <si>
    <t>CONTRAHUELLA</t>
  </si>
  <si>
    <t>HUELLA</t>
  </si>
  <si>
    <t>ACERO HUELLAS</t>
  </si>
  <si>
    <t>ACERO CUNETAS</t>
  </si>
  <si>
    <t>TRASLAPES</t>
  </si>
  <si>
    <t>LONGITUDINALES</t>
  </si>
  <si>
    <t>RIOSTRAS</t>
  </si>
  <si>
    <t>FLEJES</t>
  </si>
  <si>
    <t xml:space="preserve">TRANSVERSALES </t>
  </si>
  <si>
    <t>PLACAS DE APROXIMACION</t>
  </si>
  <si>
    <t>LONGITUDINAL ·4</t>
  </si>
  <si>
    <t>TRANSVERSALES ·2</t>
  </si>
  <si>
    <t>PESOS</t>
  </si>
  <si>
    <t>TRANSVERSAL ·2</t>
  </si>
  <si>
    <t>5.02.12</t>
  </si>
  <si>
    <t>RETIRO DE TUBERÍA EXISTENTE EN CONCRETO 8" A 12"</t>
  </si>
  <si>
    <t>5.03.02</t>
  </si>
  <si>
    <t>CONCRETO SIMPLE DE 21 MPa - (3000 PSI) IMPERMEABILIZADO PARA TAPAS</t>
  </si>
  <si>
    <t>caja domiciliaria</t>
  </si>
  <si>
    <t>reutilizar la subbase y complementar para nivelar</t>
  </si>
  <si>
    <t>FORMATO</t>
  </si>
  <si>
    <t>VERSIÓN: 0</t>
  </si>
  <si>
    <t>CÓDIGO: E-DE-FP-F-065</t>
  </si>
  <si>
    <t>PRESUPUESTO PROYECTOS SGR</t>
  </si>
  <si>
    <t>FECHA: 22/Ago/2022</t>
  </si>
  <si>
    <t>COMPOSICIÓN DEL PORCENTAJE DE AIU</t>
  </si>
  <si>
    <t>PROYECTO</t>
  </si>
  <si>
    <t xml:space="preserve">COSTO DIRECTO </t>
  </si>
  <si>
    <t>DURACIÓN (Meses)</t>
  </si>
  <si>
    <t>1.  ADMINISTRACIÓN</t>
  </si>
  <si>
    <t>1.1.  PERSONAL ADMINISTRATIVO</t>
  </si>
  <si>
    <t>ITEM GOBER</t>
  </si>
  <si>
    <t>DESCRIPCIÓN</t>
  </si>
  <si>
    <t>TIEMPO</t>
  </si>
  <si>
    <t>PRESTAC.</t>
  </si>
  <si>
    <t>% DISPONIB</t>
  </si>
  <si>
    <t>BÁSICO</t>
  </si>
  <si>
    <t>%</t>
  </si>
  <si>
    <t>5.01.16</t>
  </si>
  <si>
    <t>INGENIERO RESIDENTE (INCLUYE SALARIO BASE + FACTOR PRESTACIONAL DEL 72.81%)</t>
  </si>
  <si>
    <t>5.01.37</t>
  </si>
  <si>
    <t>TOPÓGRAFO INSPECTOR (INCLUYE SALARIO BASE + FACTOR PRESTACIONAL DEL 72.81%)</t>
  </si>
  <si>
    <t xml:space="preserve"> CADENERO 1 (INCLUYE SALARIO BASE + FACTOR PRESTACIONAL DEL 72.81%)</t>
  </si>
  <si>
    <t>TOTAL PERSONAL ADMINISTRATIVO</t>
  </si>
  <si>
    <t>1.2.  EQUIPOS GENERALES, MOVILIZACIÓN E INSTALACIÓN</t>
  </si>
  <si>
    <t>UNID</t>
  </si>
  <si>
    <t>TARIFA</t>
  </si>
  <si>
    <t>1.2.1</t>
  </si>
  <si>
    <t>ALQUILER DE EQUIPO DE TOPOGRAFIA (INCLUYE ESTACIÓN TOTAL, NIVELES, JALONES Y ESTACAS)</t>
  </si>
  <si>
    <t>TOTAL EQUIPOS GENERALES, MOVILIZACIÓN E INSTALACIÓN</t>
  </si>
  <si>
    <t>1.3.  GASTOS GENERALES</t>
  </si>
  <si>
    <t>1.3.1</t>
  </si>
  <si>
    <t>MES</t>
  </si>
  <si>
    <t>1.3.2</t>
  </si>
  <si>
    <t>GASTOS DE PAPELERIA</t>
  </si>
  <si>
    <t>1.3.4</t>
  </si>
  <si>
    <t>DISEÑO DE MEZCLA-CONCRETO</t>
  </si>
  <si>
    <t xml:space="preserve">UND </t>
  </si>
  <si>
    <t>ENSAYO DE RESISTENCIA A LA COMPRESIÓN</t>
  </si>
  <si>
    <t>1.3.9</t>
  </si>
  <si>
    <t>1.3.10</t>
  </si>
  <si>
    <t>1.3.11</t>
  </si>
  <si>
    <t>1.3.12</t>
  </si>
  <si>
    <t>1.3.13</t>
  </si>
  <si>
    <t>1.3.14</t>
  </si>
  <si>
    <t>1.3.15</t>
  </si>
  <si>
    <t>TOTAL GASTOS GENERALES</t>
  </si>
  <si>
    <t>1.4.  GASTOS LEGALES</t>
  </si>
  <si>
    <t>1.4.1</t>
  </si>
  <si>
    <t>POLIZAS</t>
  </si>
  <si>
    <t>1.4.2.</t>
  </si>
  <si>
    <t>ESTAMPILLA ADULTO MAYOR</t>
  </si>
  <si>
    <t>1.4.3.</t>
  </si>
  <si>
    <t>ESTAMPILLA PROCULTURA</t>
  </si>
  <si>
    <t>1.4.4.</t>
  </si>
  <si>
    <t>TASA PRODEPORTE</t>
  </si>
  <si>
    <t>1.4.5.</t>
  </si>
  <si>
    <t>TOTAL GASTOS LEGALES</t>
  </si>
  <si>
    <t>RESUMEN DE COSTOS - COMPONENTE ADMINISTRACIÓN</t>
  </si>
  <si>
    <t>COMPOSICIÓN AIU</t>
  </si>
  <si>
    <t>Administración</t>
  </si>
  <si>
    <t>Imprevistos</t>
  </si>
  <si>
    <t>Utilidad</t>
  </si>
  <si>
    <t>Iva / Utilidad</t>
  </si>
  <si>
    <t>TOTAL ADMINISTRACIÓN</t>
  </si>
  <si>
    <t>TOTAL A.I.U.</t>
  </si>
  <si>
    <t>ANYUL ADRIAN GARZON BERNAL</t>
  </si>
  <si>
    <t>CONS.MG-GEOTECNIA Y CIMENTACIONES</t>
  </si>
  <si>
    <t xml:space="preserve">MP </t>
  </si>
  <si>
    <t>FACTOR PRESTACIONAL</t>
  </si>
  <si>
    <t>LIT</t>
  </si>
  <si>
    <t>FACTOR</t>
  </si>
  <si>
    <t>BASE</t>
  </si>
  <si>
    <t>PARCIAL</t>
  </si>
  <si>
    <t>VALOR (%)</t>
  </si>
  <si>
    <t>A.</t>
  </si>
  <si>
    <t>VALOR BASE</t>
  </si>
  <si>
    <t>B.</t>
  </si>
  <si>
    <t>PRESTACIONES SOCIALES</t>
  </si>
  <si>
    <t xml:space="preserve">B.1.  </t>
  </si>
  <si>
    <t xml:space="preserve">B.2.  </t>
  </si>
  <si>
    <t xml:space="preserve">B.3.  </t>
  </si>
  <si>
    <t xml:space="preserve">B.4.  </t>
  </si>
  <si>
    <t>Seguridad Social - Salud</t>
  </si>
  <si>
    <t>A*8,5%</t>
  </si>
  <si>
    <t>Seguridad Social - Pensión</t>
  </si>
  <si>
    <t>A*12%</t>
  </si>
  <si>
    <t>ARP Personal en Obra</t>
  </si>
  <si>
    <t>A*6,96%</t>
  </si>
  <si>
    <t>A* %</t>
  </si>
  <si>
    <t xml:space="preserve">Dotaciones </t>
  </si>
  <si>
    <t>D.</t>
  </si>
  <si>
    <t>SUBTOTAL</t>
  </si>
  <si>
    <t>FACTOR PRESTACIONAL  FINAL</t>
  </si>
  <si>
    <t>PLAN DE ADAPTACION A LA GUIA AMBIENTAL</t>
  </si>
  <si>
    <t>1. PROGRAMA ACTIVIDADES CONSTRUCTIVAS</t>
  </si>
  <si>
    <t>COSTO UNITARIO</t>
  </si>
  <si>
    <t>CASTO PARCIAL</t>
  </si>
  <si>
    <t>Fotocopias, impresión de informes y registro fotográfico</t>
  </si>
  <si>
    <t>GLB</t>
  </si>
  <si>
    <t>Bolsas de tipo industrial</t>
  </si>
  <si>
    <t>und</t>
  </si>
  <si>
    <t>Parales para cinta</t>
  </si>
  <si>
    <t>Senales informativas (de seguridad, rutas e instrucciones de evacuacion-3 por tramo)</t>
  </si>
  <si>
    <t>Senales reglamentarias (material y/o equipo relacionado con prevencion y/o combate</t>
  </si>
  <si>
    <t>Senales preventivas (amarillo, precaucion de riesgo)</t>
  </si>
  <si>
    <t>Punto ecologico</t>
  </si>
  <si>
    <t>5.01.12</t>
  </si>
  <si>
    <t>ESPECIALISTA AMBIENTAL (INCLUYE SALARIO BASE + FACTOR PRESTACIONAL DEL 72.81%)</t>
  </si>
  <si>
    <t>*El residente ambiental deberá garantizar el cumplimiento de las siguientes medidas; Medidas de manejo de materiales pétreos:</t>
  </si>
  <si>
    <t>•Ubicar sólo el volumen de material requerido para una o dos jornadas laborales</t>
  </si>
  <si>
    <t>•Los materiales o residuos de construcción no utilizados en las obras deben ser retirados del frente de obra. Medidas de manejo para concreto</t>
  </si>
  <si>
    <r>
      <t>•</t>
    </r>
    <r>
      <rPr>
        <sz val="7"/>
        <color theme="1"/>
        <rFont val="Times New Roman"/>
        <family val="1"/>
      </rPr>
      <t xml:space="preserve"> </t>
    </r>
    <r>
      <rPr>
        <sz val="5.5"/>
        <color theme="1"/>
        <rFont val="Tw Cen MT"/>
        <family val="2"/>
      </rPr>
      <t>El cemento en sacos debe ser almacenado en sitios secos y aislados del suelo, estos acopios no deben superar los siete metros (7) de altura.</t>
    </r>
  </si>
  <si>
    <t>•Es necesario que el equipo de fabricación o mezclado, esté en buenas condiciones técnicas con el fin de evitar accidentes o derrames que puedan afectar los recursos naturales o el medio ambiente.</t>
  </si>
  <si>
    <t>•Está prohibido el lavado de mezcladoras de concreto en los frentes de obra o en cuerpos de agua. Medidas para el manejo de prefabricados</t>
  </si>
  <si>
    <t>•Los prefabricados y tubería se almacenará ordenadamente, en un sitio demarcado y no se apilará a alturas superiores de 1.5 metros. Se verificará la estabilidad del sitio de acopio, previniendo que se generen accidentes de trabajo.</t>
  </si>
  <si>
    <t>TOTAL COSTOS PAGA</t>
  </si>
  <si>
    <t>PROY.:</t>
  </si>
  <si>
    <t>MEJORAMIENTO DE VIAS URBANAS EN EL MUNICPIO DE OTANCHE, BOYACÁ</t>
  </si>
  <si>
    <t>FUENTE</t>
  </si>
  <si>
    <t>UNIDAD</t>
  </si>
  <si>
    <t>DEDICACIÓN</t>
  </si>
  <si>
    <t>VR UNITARIO</t>
  </si>
  <si>
    <t>VR TOTAL</t>
  </si>
  <si>
    <t xml:space="preserve"> Preliminares</t>
  </si>
  <si>
    <t>TIPO</t>
  </si>
  <si>
    <t>OBRA PUBLICA</t>
  </si>
  <si>
    <t>CD</t>
  </si>
  <si>
    <t>IVA</t>
  </si>
  <si>
    <t>Admon</t>
  </si>
  <si>
    <t>LOCALIZACIÓN Y REPLANTEO TOPOGRÁFICO</t>
  </si>
  <si>
    <t>$ Gob</t>
  </si>
  <si>
    <t>Kilómetro</t>
  </si>
  <si>
    <t>ROCERIA A CADA LADO DE LA VÍA Y/O ZONAS NECESARIAS PARA BUENA VISIBILIDAD</t>
  </si>
  <si>
    <t>Hectárea</t>
  </si>
  <si>
    <t>LIMPIEZA DE ALCANTARILLAS CON DIÁMETRO MENOR O IGUAL A 36", INCLUYE RECTIFICACIÓN DE DESCOLES CON RETIRO DE SOBRANTES Y OBSTÁCULOS ACARREO LIBRE DE 5 km.</t>
  </si>
  <si>
    <t>Unidad</t>
  </si>
  <si>
    <t>LIMPIEZA DE PONTONES Y BOX-CULVERT, INCLUYE RECTIFICACIÓN DE DESCOLES CON RETIRO DE SOBRANTES Y OBSTÁCULOS, ACARREO LIBRE DE 5 km.</t>
  </si>
  <si>
    <t>AIU</t>
  </si>
  <si>
    <t>Utilidad (incluye IVA/Utilidad)</t>
  </si>
  <si>
    <t>Explanaciones -</t>
  </si>
  <si>
    <t>EXCAVACIONES DE CORTES, CANALES Y PRESTAMOS EN MATERIAL COMUN A MAQUINA INCLUYE CARGUE Y ACARREO LIBRE DE 200 M</t>
  </si>
  <si>
    <t>Metro Cúbico</t>
  </si>
  <si>
    <t>Afirmado - Rasante vía</t>
  </si>
  <si>
    <t>SUMINISTRO, EXTENDIDA Y COMPACTACION MECANICA DE MATERIAL GRANULAR (RECEBO) HASTA UN DIAMETRO DE 5" Y UN INDICE PLASTICO MENOR O IGUAL A 9% Y COMPACTO 95% PROCTOR (**)</t>
  </si>
  <si>
    <t>Pavimentacion - Afirmado estructura de paviemnto</t>
  </si>
  <si>
    <t xml:space="preserve"> Pavimentación - Pavimento Placa huella</t>
  </si>
  <si>
    <t>CONCRETO CICLOPEO 21 Mpa (3000 PSI) RELACION 40 C / 60 P</t>
  </si>
  <si>
    <t>CONCRETO PARA PAVIMENTO RIGIDO 24.5 MPa - (3500 PSI), INCLUYE JUNTA EN ASFALTO</t>
  </si>
  <si>
    <t>SUMINISTRO FIGURADA Y AMARRE DE ACERO 60000 PSI 420 Mpa</t>
  </si>
  <si>
    <t>CUNETAS REVESTIDAS EN CONCRETO DE 21 MPa - (3000 PSI) NO INCLUYE REFUERZO</t>
  </si>
  <si>
    <t>Obras de Contención</t>
  </si>
  <si>
    <t>EXCAVACIONES VARIAS EN MATERIAL COMUN EN SECO</t>
  </si>
  <si>
    <t>CONFORMACIÓN DE BOTADEROS O ESCOMBRERAS</t>
  </si>
  <si>
    <t>CONSTRUCCIÓN DE FILTROS A CUALQUIER PROFUNDIDAD, CON MATERIAL FILTRANTE (GRAVAS Y RAJÓN SELECCIONADOS POR TAMAÑOS) , SIN EXCAVACIÓN, INCLUYE GEOTEXTIL NT 2000</t>
  </si>
  <si>
    <t>Metro lineal</t>
  </si>
  <si>
    <t>GEOTEXTIL NT 2000 PARA SEPARACION SUBRASANTE/CAPAS GRANULARES Y/O SUBDRENES/FILTROS (INCLUYE SUMINISTRO E INSTALACION)</t>
  </si>
  <si>
    <t>Metro Cuadrado</t>
  </si>
  <si>
    <t>TUBERIA PVC 4" DRENAJE SIN FILTRO</t>
  </si>
  <si>
    <t>CONSTRUCCION DE MUROS EN GAVIONES, INCLUYE MALLA ESLABONADA TRIPLE  TORSION CAL. 12</t>
  </si>
  <si>
    <t xml:space="preserve">Señalizacion y demarcacion - </t>
  </si>
  <si>
    <t>SUMINISTRO E INSTALACIÓN SEÑAL VIAL REGLAMENTARIA, DIÁMETRO 75 cm. SEGÚN NORMA INVIAS</t>
  </si>
  <si>
    <t>SUMINISTRO E INSTALACIÓN SEÑAL VIAL PREVENTIVA, TAMAÑO 75*75 cm. SEGÚN NORMA INVIAS</t>
  </si>
  <si>
    <t>SUMINISTRO E INSTALACIÓN SEÑAL VIAL INFORMATIVA, TAMAÑO 2m x 50 cm con soporte en H SEGÚN NORMA INVIAS</t>
  </si>
  <si>
    <t>SUMINISTRO E INSTALACIÓN DE DELÍNEADORES DE CURVA HORIZONTAL DE TAMAÑO 40*50 cm. SEGÚN NORMA INVIAS</t>
  </si>
  <si>
    <t>SUMINISTRO E INSTALACIÓN DE DEFENSAS VIALES TRAMO RECTO DE 3.81 m, CAL. 12. 2 POSTES DE 1.50 m. Y TERMINALES INCLUYENDO TORNILLERIA, CAPTA- FAROS EN LAMINA GALVANIZADA CAL. 22 EN CINTA REFLECTIVA GRAD. INGENIERÍA SEGÚN NORMA INVIAS</t>
  </si>
  <si>
    <t>Pavimentación - Pavimento Flexible - Parcheo</t>
  </si>
  <si>
    <t>APERTURA MECÁNICA DE CAJA Y RETIRO DE SOBRANTES</t>
  </si>
  <si>
    <t>SUMINISTRO, EXTENDIDA Y COMPACTACIÓN DE MATERIAL SELECCIONADO PARA BASE GRANULAR (INCLUYE ACARREO LIBRE DE 5km) **</t>
  </si>
  <si>
    <t>BARRIDO Y SOPLADO</t>
  </si>
  <si>
    <t>RIEGO DE LIGA</t>
  </si>
  <si>
    <t>SUMINISTRO, INSTALACIÓN Y COMPACTACIÓN DE MEZCLA ASFÁLTICA PARA PARCHEO ( INCLUYE ACARREO LIBRE DE 5 km) **</t>
  </si>
  <si>
    <t>Transporte -</t>
  </si>
  <si>
    <t>TRANSPORTE DE MATERIALES MEDIDOS EN BANCO PRODUCTO DE EXCAVACIONES DE CORTES, CANALES Y PRESTAMOS (DISTANCIA DE 1 KM A 5 KM)</t>
  </si>
  <si>
    <t>Metro Cúbico - Kilometro</t>
  </si>
  <si>
    <t>TRANSPORTE DE MATERIAL DE AFIRMADO Y/O GRANULAR DESPUÉS DE 5 KM (INSTALADO  Y COMPACTADO SEGÚN SECCIÓN DE DISEÑO).</t>
  </si>
  <si>
    <t xml:space="preserve">Otros - ALCANTARILLAS - AMPLIACION DE ALCANTARILLAS </t>
  </si>
  <si>
    <t>SUMINISTRO E INSTALACIÓN DE TUBERÍA DE CONCRETO REFORZADO D=36", INCLUYE EMBOQUILLADA</t>
  </si>
  <si>
    <t>DEMOLICIÓN OBRAS EN CONCRETO CICLÓPEO Y SIMPLE, INCLUYE RETIRO DE SOBRANTES (ACARREO LIBRE 5 km.)</t>
  </si>
  <si>
    <t>DEMOLICIÓN OBRAS EN CONCRETO REFORZADO, INCLUYE RETIRO DE SOBRANTES</t>
  </si>
  <si>
    <t>EXCAVACIONES VARIAS EN MATERIAL COMÚN EN SECO A MANO</t>
  </si>
  <si>
    <t>CONCRETO CLASE F 14 MPa - (2000 PSI)</t>
  </si>
  <si>
    <t>CONCRETO CLASE G 14 MPa - (2000 PSI) CICLÓPEO</t>
  </si>
  <si>
    <t>TUBERÍA PVC 4" DRENAJE SIN FILTRO</t>
  </si>
  <si>
    <t>Plan de Manejo Ambiental - CARRERA 19</t>
  </si>
  <si>
    <t>SISTEMA DE GESTIÓN SOCIO – AMBIENTAL</t>
  </si>
  <si>
    <t>RESIDENTE AMBIENTAL</t>
  </si>
  <si>
    <t>Mes</t>
  </si>
  <si>
    <t>RESIDENTE SISO</t>
  </si>
  <si>
    <t>RESIDENTE DE TRANSITO</t>
  </si>
  <si>
    <t>RESIDENTE SOCIAL</t>
  </si>
  <si>
    <t>TALLERES</t>
  </si>
  <si>
    <t>Dia</t>
  </si>
  <si>
    <t>PLAN DE GESTIÓN SOCIAL</t>
  </si>
  <si>
    <t>INFORMACIÓN Y COMUNICACIÓN A LA COMUNIDAD</t>
  </si>
  <si>
    <t>Cotizac</t>
  </si>
  <si>
    <t>SALUD OCUPACIONAL Y SEGURIDAD INDUSTRIAL</t>
  </si>
  <si>
    <t>SEÑALIZACIÓN FRENTES DE OBRA</t>
  </si>
  <si>
    <t>ELEMENTOS DE PROTECCIÓN PERSONAL</t>
  </si>
  <si>
    <t>SEÑALIZACIÓN</t>
  </si>
  <si>
    <t>SUMINISTRO E INSTALACIÓN SEÑAL VIAL PREVENTIVA, TAMAÑO 75 X 75 SEGÚN NORMA INVIAS</t>
  </si>
  <si>
    <t>SUMINISTRO E INSTALACIÓN SEÑAL VIAL REGLAMENTARIA, DIAMETRO 75 cm. SEGÚN NORMA INVIAS</t>
  </si>
  <si>
    <t>SUMINISTRO E INSTALACION SEÑAL VIAL INFORMATIVA, TAMAÑO 2m x 50 cm con soporte en H SEGÚN NORMA INVIAS</t>
  </si>
  <si>
    <t>CONO DE SEÑALIZACIÓN H=70 Cm CON FRANJAS DE CINTA REFLECTIVA SEGÚN NORMA INVIAS</t>
  </si>
  <si>
    <t>PERSONAL PROFESIONAL</t>
  </si>
  <si>
    <t>A.1</t>
  </si>
  <si>
    <t>ESPECIALISTA AMBIENTAL</t>
  </si>
  <si>
    <t>A.2</t>
  </si>
  <si>
    <t>ESPECIALISTA DE TRANSITO</t>
  </si>
  <si>
    <t xml:space="preserve">AUXILIAR DE TRANSITO </t>
  </si>
  <si>
    <t>A.11</t>
  </si>
  <si>
    <t xml:space="preserve">Mes </t>
  </si>
  <si>
    <t>MANEJO DE TRANSITO</t>
  </si>
  <si>
    <t>SUMINISTRO E INSTALACION DE SEÑALES REGLAMENTARIAS 75*75</t>
  </si>
  <si>
    <t>B.1</t>
  </si>
  <si>
    <t>B.2</t>
  </si>
  <si>
    <t>SEÑAL VIAL PREVENTIVA INICIO FIN DE OBRA</t>
  </si>
  <si>
    <t>B.3</t>
  </si>
  <si>
    <t>PALETA PLASTICA PARE-SIGA</t>
  </si>
  <si>
    <t>B.4</t>
  </si>
  <si>
    <t>BARRICADA DE LISTONES</t>
  </si>
  <si>
    <t>B.5</t>
  </si>
  <si>
    <t>CONOS DE SEÑALIZACION</t>
  </si>
  <si>
    <t>DELINEADOR TUBULAR</t>
  </si>
  <si>
    <t>B.6</t>
  </si>
  <si>
    <t>CINTA DE DEMARCACION CAL. 3 (ROLLO  500M *0.10M)</t>
  </si>
  <si>
    <t>B.7</t>
  </si>
  <si>
    <t xml:space="preserve">DIVULGACION RADIAL </t>
  </si>
  <si>
    <t>TOTAL COSTO  (A+B)</t>
  </si>
  <si>
    <t>C</t>
  </si>
  <si>
    <t>IVA SOBRE C</t>
  </si>
  <si>
    <t xml:space="preserve">SUBTOTAL </t>
  </si>
  <si>
    <t xml:space="preserve">TOTAL </t>
  </si>
  <si>
    <t>SERVICIOS</t>
  </si>
  <si>
    <t>FUENTES</t>
  </si>
  <si>
    <t>UNIDADES</t>
  </si>
  <si>
    <t>AÑOS</t>
  </si>
  <si>
    <t>INDIREC</t>
  </si>
  <si>
    <t>Año</t>
  </si>
  <si>
    <t>Seleccione una</t>
  </si>
  <si>
    <t xml:space="preserve">Caja </t>
  </si>
  <si>
    <t>BIENES</t>
  </si>
  <si>
    <t>Resol</t>
  </si>
  <si>
    <t>Tabla</t>
  </si>
  <si>
    <t>Equipo</t>
  </si>
  <si>
    <t>Estudiante</t>
  </si>
  <si>
    <t>Grado</t>
  </si>
  <si>
    <t>Hora</t>
  </si>
  <si>
    <r>
      <t>Kg/m</t>
    </r>
    <r>
      <rPr>
        <sz val="9"/>
        <color indexed="10"/>
        <rFont val="Arial"/>
        <family val="2"/>
      </rPr>
      <t>3</t>
    </r>
  </si>
  <si>
    <t>Kilogramo</t>
  </si>
  <si>
    <t>Km cuadrado</t>
  </si>
  <si>
    <t>Litro</t>
  </si>
  <si>
    <t>Lumen</t>
  </si>
  <si>
    <t>Lux</t>
  </si>
  <si>
    <t>m/s</t>
  </si>
  <si>
    <t>Minuto</t>
  </si>
  <si>
    <t>Número</t>
  </si>
  <si>
    <t>Paciente</t>
  </si>
  <si>
    <t>Paquete</t>
  </si>
  <si>
    <t>Persona</t>
  </si>
  <si>
    <t>Porcentaje</t>
  </si>
  <si>
    <t xml:space="preserve">Ración </t>
  </si>
  <si>
    <t>Resma</t>
  </si>
  <si>
    <t>Taller</t>
  </si>
  <si>
    <t>Tonelada</t>
  </si>
  <si>
    <t>Voltio</t>
  </si>
  <si>
    <t>watt</t>
  </si>
  <si>
    <t>CONTRATOS</t>
  </si>
  <si>
    <t>CONS.MG - GEOTECNIA Y CIMENTACIONES</t>
  </si>
  <si>
    <t>ANYUL ADRIAN GARZON BERNAL
CONSTRUCTOR EN ARQUITECTURA E INGENIERIA</t>
  </si>
  <si>
    <t>PAGA</t>
  </si>
  <si>
    <t>PMT</t>
  </si>
  <si>
    <t>5.01.29</t>
  </si>
  <si>
    <t>total vias</t>
  </si>
  <si>
    <t>total alcantarillado</t>
  </si>
  <si>
    <t>PROFESIONAL SISO PROFESIONAL CATEGORIA 1 (EXPERIENCIA PROFESIONAL MINIMO 1 AÑOS - EXPERIENCIA ESPECIFICA MINIMO 3 AÑOS) (INCLUYE SALARIO BASE + FACTOR PRESTACIONAL DEL 72.81%)</t>
  </si>
  <si>
    <t>Clisman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</si>
</sst>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dd/mm/yy;@"/>
    <numFmt numFmtId="204" formatCode="_ * #,##0.0_ ;_ * \-#,##0.0_ ;_ * &quot;-&quot;??_ ;_ @_ "/>
    <numFmt numFmtId="205" formatCode="_-&quot;$&quot;\ * #,##0.00000_-;\-&quot;$&quot;\ * #,##0.00000_-;_-&quot;$&quot;\ * &quot;-&quot;??_-;_-@_-"/>
    <numFmt numFmtId="206" formatCode="0.0"/>
    <numFmt numFmtId="207" formatCode="_ * #,##0.000_ ;_ * \-#,##0.000_ ;_ * &quot;-&quot;??_ ;_ @_ "/>
    <numFmt numFmtId="208" formatCode="&quot;$&quot;#,##0.000;\-&quot;$&quot;#,##0.000"/>
    <numFmt numFmtId="209" formatCode="_(&quot;$&quot;* #,##0_);_(&quot;$&quot;* \(#,##0\);_(&quot;$&quot;* &quot;-&quot;_);_(@_)"/>
    <numFmt numFmtId="210" formatCode="_-&quot;$&quot;\ * #,##0.00_-;\-&quot;$&quot;\ * #,##0.00_-;_-&quot;$&quot;\ * &quot;-&quot;_-;_-@_-"/>
    <numFmt numFmtId="211" formatCode="_-&quot;$&quot;* #,##0_-;\-&quot;$&quot;* #,##0_-;_-&quot;$&quot;* &quot;-&quot;_-;_-@_-"/>
    <numFmt numFmtId="212" formatCode="_-&quot;$&quot;* #,##0.00_-;\-&quot;$&quot;* #,##0.00_-;_-&quot;$&quot;* &quot;-&quot;_-;_-@_-"/>
    <numFmt numFmtId="213" formatCode="_-* #,##0.00_-;\-* #,##0.00_-;_-* &quot;-&quot;_-;_-@_-"/>
    <numFmt numFmtId="214" formatCode="_(* #,##0.0_);_(* \(#,##0.0\);_(* &quot;-&quot;??_);_(@_)"/>
  </numFmts>
  <fonts count="117" x14ac:knownFonts="1">
    <font>
      <sz val="10"/>
      <name val="Arial"/>
      <family val="2"/>
    </font>
    <font>
      <sz val="11"/>
      <color theme="1"/>
      <name val="Calibri"/>
      <family val="2"/>
      <scheme val="minor"/>
    </font>
    <font>
      <sz val="11"/>
      <color theme="1"/>
      <name val="Calibri"/>
      <family val="2"/>
      <scheme val="minor"/>
    </font>
    <font>
      <sz val="12"/>
      <color theme="1"/>
      <name val="Arial"/>
      <family val="2"/>
    </font>
    <font>
      <sz val="11"/>
      <color theme="1"/>
      <name val="Calibri"/>
      <family val="2"/>
      <scheme val="minor"/>
    </font>
    <font>
      <sz val="11"/>
      <color theme="1"/>
      <name val="Calibri"/>
      <family val="2"/>
      <scheme val="minor"/>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6"/>
      <name val="Arial Narrow"/>
      <family val="2"/>
    </font>
    <font>
      <b/>
      <sz val="8"/>
      <color rgb="FF595959"/>
      <name val="Arial"/>
      <family val="2"/>
      <charset val="1"/>
    </font>
    <font>
      <sz val="8"/>
      <color rgb="FF595959"/>
      <name val="Arial"/>
      <family val="2"/>
      <charset val="1"/>
    </font>
    <font>
      <b/>
      <u/>
      <sz val="11"/>
      <name val="Arial Narrow"/>
      <family val="2"/>
    </font>
    <font>
      <b/>
      <sz val="16"/>
      <name val="Arial"/>
      <family val="2"/>
    </font>
    <font>
      <sz val="8"/>
      <name val="Tahoma"/>
      <family val="2"/>
    </font>
    <font>
      <b/>
      <sz val="10"/>
      <name val="Arial"/>
      <family val="2"/>
    </font>
    <font>
      <sz val="11"/>
      <name val="Arial"/>
      <family val="2"/>
    </font>
    <font>
      <sz val="10"/>
      <name val="Arial"/>
      <family val="2"/>
    </font>
    <font>
      <u/>
      <sz val="10"/>
      <color indexed="12"/>
      <name val="Arial"/>
      <family val="2"/>
    </font>
    <font>
      <b/>
      <sz val="10"/>
      <name val="Arial Narrow"/>
      <family val="2"/>
    </font>
    <font>
      <b/>
      <sz val="12"/>
      <color theme="1"/>
      <name val="Arial"/>
      <family val="2"/>
    </font>
    <font>
      <sz val="20"/>
      <name val="Arial"/>
      <family val="2"/>
    </font>
    <font>
      <b/>
      <sz val="20"/>
      <color rgb="FF595959"/>
      <name val="Arial"/>
      <family val="2"/>
    </font>
    <font>
      <sz val="20"/>
      <color rgb="FF595959"/>
      <name val="Arial"/>
      <family val="2"/>
    </font>
    <font>
      <b/>
      <sz val="20"/>
      <name val="Arial"/>
      <family val="2"/>
    </font>
    <font>
      <b/>
      <u/>
      <sz val="20"/>
      <name val="Arial"/>
      <family val="2"/>
    </font>
    <font>
      <sz val="20"/>
      <color theme="1"/>
      <name val="Arial"/>
      <family val="2"/>
    </font>
    <font>
      <b/>
      <sz val="11"/>
      <name val="Arial"/>
      <family val="2"/>
    </font>
    <font>
      <b/>
      <sz val="11"/>
      <color indexed="8"/>
      <name val="Arial"/>
      <family val="2"/>
    </font>
    <font>
      <b/>
      <sz val="12"/>
      <name val="Arial"/>
      <family val="2"/>
    </font>
    <font>
      <sz val="12"/>
      <name val="Arial"/>
      <family val="2"/>
    </font>
    <font>
      <b/>
      <sz val="12"/>
      <color indexed="8"/>
      <name val="Arial"/>
      <family val="2"/>
    </font>
    <font>
      <b/>
      <sz val="12"/>
      <color rgb="FFFF0000"/>
      <name val="Arial"/>
      <family val="2"/>
    </font>
    <font>
      <sz val="12"/>
      <color rgb="FF00B0F0"/>
      <name val="Arial"/>
      <family val="2"/>
    </font>
    <font>
      <sz val="16"/>
      <name val="Arial"/>
      <family val="2"/>
    </font>
    <font>
      <sz val="10"/>
      <color theme="1"/>
      <name val="Arial"/>
      <family val="2"/>
    </font>
    <font>
      <sz val="12"/>
      <color theme="1"/>
      <name val="Calibri"/>
      <family val="2"/>
      <scheme val="minor"/>
    </font>
    <font>
      <sz val="11"/>
      <color theme="1"/>
      <name val="Arial"/>
      <family val="2"/>
    </font>
    <font>
      <b/>
      <sz val="11"/>
      <color theme="1"/>
      <name val="Arial"/>
      <family val="2"/>
    </font>
    <font>
      <b/>
      <sz val="10"/>
      <color theme="1"/>
      <name val="Arial"/>
      <family val="2"/>
    </font>
    <font>
      <b/>
      <sz val="10"/>
      <color theme="1"/>
      <name val="Arial Narrow"/>
      <family val="2"/>
    </font>
    <font>
      <b/>
      <sz val="12"/>
      <color theme="1"/>
      <name val="Arial Narrow"/>
      <family val="2"/>
    </font>
    <font>
      <b/>
      <sz val="16"/>
      <color theme="1"/>
      <name val="Arial Narrow"/>
      <family val="2"/>
    </font>
    <font>
      <b/>
      <sz val="14"/>
      <color theme="1"/>
      <name val="Arial Narrow"/>
      <family val="2"/>
    </font>
    <font>
      <b/>
      <sz val="11"/>
      <color theme="1"/>
      <name val="Arial Narrow"/>
      <family val="2"/>
    </font>
    <font>
      <sz val="10"/>
      <color indexed="8"/>
      <name val="Calibri"/>
      <family val="2"/>
      <scheme val="minor"/>
    </font>
    <font>
      <sz val="10"/>
      <color theme="1"/>
      <name val="Calibri"/>
      <family val="2"/>
      <scheme val="minor"/>
    </font>
    <font>
      <sz val="12"/>
      <color theme="2" tint="-0.499984740745262"/>
      <name val="Calibri"/>
      <family val="2"/>
      <scheme val="minor"/>
    </font>
    <font>
      <b/>
      <sz val="12"/>
      <color theme="2" tint="-0.499984740745262"/>
      <name val="Arial Narrow"/>
      <family val="2"/>
    </font>
    <font>
      <b/>
      <sz val="14"/>
      <color theme="2" tint="-0.499984740745262"/>
      <name val="Arial Narrow"/>
      <family val="2"/>
    </font>
    <font>
      <b/>
      <sz val="14"/>
      <color rgb="FFFF0000"/>
      <name val="Arial Narrow"/>
      <family val="2"/>
    </font>
    <font>
      <sz val="14"/>
      <color theme="1"/>
      <name val="Arial Narrow"/>
      <family val="2"/>
    </font>
    <font>
      <sz val="18"/>
      <color rgb="FFFF0000"/>
      <name val="Calibri"/>
      <family val="2"/>
      <scheme val="minor"/>
    </font>
    <font>
      <sz val="11"/>
      <color theme="2" tint="-0.499984740745262"/>
      <name val="Calibri"/>
      <family val="2"/>
      <scheme val="minor"/>
    </font>
    <font>
      <sz val="11"/>
      <color rgb="FFFF0000"/>
      <name val="Arial Narrow"/>
      <family val="2"/>
    </font>
    <font>
      <sz val="11"/>
      <color theme="0"/>
      <name val="Arial Narrow"/>
      <family val="2"/>
    </font>
    <font>
      <b/>
      <sz val="9"/>
      <color indexed="81"/>
      <name val="Tahoma"/>
      <family val="2"/>
    </font>
    <font>
      <sz val="9"/>
      <color indexed="81"/>
      <name val="Tahoma"/>
      <family val="2"/>
    </font>
    <font>
      <sz val="11"/>
      <color theme="1"/>
      <name val="Arial Narrow"/>
      <family val="2"/>
    </font>
    <font>
      <sz val="10"/>
      <color rgb="FF000000"/>
      <name val="Arial Narrow"/>
      <family val="2"/>
    </font>
    <font>
      <sz val="12"/>
      <color theme="1"/>
      <name val="Arial Narrow"/>
      <family val="2"/>
    </font>
    <font>
      <sz val="10"/>
      <color theme="1"/>
      <name val="Arial Narrow"/>
      <family val="2"/>
    </font>
    <font>
      <b/>
      <sz val="10"/>
      <color rgb="FF006FC0"/>
      <name val="Tw Cen MT"/>
      <family val="2"/>
    </font>
    <font>
      <b/>
      <sz val="7.5"/>
      <color rgb="FF984705"/>
      <name val="Tw Cen MT"/>
      <family val="2"/>
    </font>
    <font>
      <b/>
      <sz val="6.5"/>
      <color theme="1"/>
      <name val="Arial Narrow"/>
      <family val="2"/>
    </font>
    <font>
      <sz val="6.5"/>
      <color theme="1"/>
      <name val="Arial Narrow"/>
      <family val="2"/>
    </font>
    <font>
      <sz val="7"/>
      <color theme="1"/>
      <name val="Arial Narrow"/>
      <family val="2"/>
    </font>
    <font>
      <sz val="7.5"/>
      <color theme="1"/>
      <name val="Times New Roman"/>
      <family val="1"/>
    </font>
    <font>
      <sz val="5.5"/>
      <color theme="1"/>
      <name val="Tw Cen MT"/>
      <family val="2"/>
    </font>
    <font>
      <sz val="4.5"/>
      <color theme="1"/>
      <name val="Tw Cen MT"/>
      <family val="2"/>
    </font>
    <font>
      <sz val="7"/>
      <color theme="1"/>
      <name val="Times New Roman"/>
      <family val="1"/>
    </font>
    <font>
      <b/>
      <sz val="6.5"/>
      <color theme="1"/>
      <name val="Tw Cen MT"/>
      <family val="2"/>
    </font>
    <font>
      <b/>
      <sz val="14"/>
      <color indexed="8"/>
      <name val="Arial"/>
      <family val="2"/>
    </font>
    <font>
      <sz val="11"/>
      <color indexed="10"/>
      <name val="Arial"/>
      <family val="2"/>
    </font>
    <font>
      <sz val="11"/>
      <color indexed="9"/>
      <name val="Arial"/>
      <family val="2"/>
    </font>
    <font>
      <b/>
      <sz val="10"/>
      <color indexed="8"/>
      <name val="Arial"/>
      <family val="2"/>
    </font>
    <font>
      <sz val="14"/>
      <color indexed="10"/>
      <name val="Arial"/>
      <family val="2"/>
    </font>
    <font>
      <b/>
      <sz val="10"/>
      <color indexed="10"/>
      <name val="Arial"/>
      <family val="2"/>
    </font>
    <font>
      <b/>
      <sz val="11"/>
      <color indexed="10"/>
      <name val="Arial"/>
      <family val="2"/>
    </font>
    <font>
      <b/>
      <sz val="12"/>
      <color indexed="10"/>
      <name val="Arial"/>
      <family val="2"/>
    </font>
    <font>
      <sz val="10"/>
      <color indexed="9"/>
      <name val="Arial"/>
      <family val="2"/>
    </font>
    <font>
      <b/>
      <sz val="12"/>
      <color indexed="9"/>
      <name val="Arial"/>
      <family val="2"/>
    </font>
    <font>
      <sz val="11"/>
      <color indexed="8"/>
      <name val="Arial Narrow"/>
      <family val="2"/>
    </font>
    <font>
      <b/>
      <sz val="16"/>
      <color theme="1"/>
      <name val="Arial"/>
      <family val="2"/>
    </font>
    <font>
      <sz val="12"/>
      <color indexed="8"/>
      <name val="Calibri"/>
      <family val="2"/>
    </font>
    <font>
      <sz val="9"/>
      <color indexed="10"/>
      <name val="Arial"/>
      <family val="2"/>
    </font>
  </fonts>
  <fills count="3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theme="0" tint="-0.49995422223578601"/>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C0C0C0"/>
        <bgColor indexed="64"/>
      </patternFill>
    </fill>
    <fill>
      <patternFill patternType="solid">
        <fgColor indexed="9"/>
        <bgColor indexed="64"/>
      </patternFill>
    </fill>
  </fills>
  <borders count="2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bottom/>
      <diagonal/>
    </border>
    <border>
      <left/>
      <right/>
      <top style="thin">
        <color auto="1"/>
      </top>
      <bottom style="double">
        <color auto="1"/>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right style="thin">
        <color auto="1"/>
      </right>
      <top/>
      <bottom/>
      <diagonal/>
    </border>
    <border>
      <left style="thin">
        <color auto="1"/>
      </left>
      <right style="medium">
        <color auto="1"/>
      </right>
      <top/>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auto="1"/>
      </left>
      <right/>
      <top style="hair">
        <color auto="1"/>
      </top>
      <bottom style="dotted">
        <color auto="1"/>
      </bottom>
      <diagonal/>
    </border>
    <border>
      <left style="hair">
        <color auto="1"/>
      </left>
      <right style="dotted">
        <color auto="1"/>
      </right>
      <top style="hair">
        <color auto="1"/>
      </top>
      <bottom style="hair">
        <color auto="1"/>
      </bottom>
      <diagonal/>
    </border>
    <border>
      <left/>
      <right/>
      <top style="hair">
        <color auto="1"/>
      </top>
      <bottom style="dotted">
        <color auto="1"/>
      </bottom>
      <diagonal/>
    </border>
    <border>
      <left style="dotted">
        <color auto="1"/>
      </left>
      <right style="hair">
        <color auto="1"/>
      </right>
      <top style="hair">
        <color auto="1"/>
      </top>
      <bottom style="hair">
        <color auto="1"/>
      </bottom>
      <diagonal/>
    </border>
    <border>
      <left/>
      <right/>
      <top style="medium">
        <color auto="1"/>
      </top>
      <bottom style="thin">
        <color auto="1"/>
      </bottom>
      <diagonal/>
    </border>
    <border>
      <left/>
      <right style="thin">
        <color auto="1"/>
      </right>
      <top style="thin">
        <color auto="1"/>
      </top>
      <bottom/>
      <diagonal/>
    </border>
    <border>
      <left/>
      <right style="medium">
        <color auto="1"/>
      </right>
      <top/>
      <bottom style="medium">
        <color auto="1"/>
      </bottom>
      <diagonal/>
    </border>
    <border>
      <left style="medium">
        <color auto="1"/>
      </left>
      <right/>
      <top style="thin">
        <color auto="1"/>
      </top>
      <bottom/>
      <diagonal/>
    </border>
    <border>
      <left style="medium">
        <color auto="1"/>
      </left>
      <right style="medium">
        <color auto="1"/>
      </right>
      <top style="medium">
        <color auto="1"/>
      </top>
      <bottom style="medium">
        <color auto="1"/>
      </bottom>
      <diagonal/>
    </border>
    <border>
      <left/>
      <right style="medium">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thin">
        <color auto="1"/>
      </bottom>
      <diagonal/>
    </border>
    <border>
      <left/>
      <right style="medium">
        <color auto="1"/>
      </right>
      <top style="thin">
        <color auto="1"/>
      </top>
      <bottom/>
      <diagonal/>
    </border>
    <border>
      <left style="thin">
        <color auto="1"/>
      </left>
      <right style="medium">
        <color auto="1"/>
      </right>
      <top style="thin">
        <color auto="1"/>
      </top>
      <bottom/>
      <diagonal/>
    </border>
    <border>
      <left/>
      <right style="medium">
        <color auto="1"/>
      </right>
      <top style="medium">
        <color auto="1"/>
      </top>
      <bottom style="thin">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dotted">
        <color auto="1"/>
      </left>
      <right style="dotted">
        <color auto="1"/>
      </right>
      <top/>
      <bottom style="dotted">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hair">
        <color auto="1"/>
      </left>
      <right style="thick">
        <color auto="1"/>
      </right>
      <top style="hair">
        <color auto="1"/>
      </top>
      <bottom style="hair">
        <color auto="1"/>
      </bottom>
      <diagonal/>
    </border>
    <border>
      <left style="thick">
        <color auto="1"/>
      </left>
      <right style="thick">
        <color auto="1"/>
      </right>
      <top style="hair">
        <color auto="1"/>
      </top>
      <bottom style="hair">
        <color auto="1"/>
      </bottom>
      <diagonal/>
    </border>
    <border>
      <left style="thick">
        <color auto="1"/>
      </left>
      <right style="hair">
        <color auto="1"/>
      </right>
      <top style="hair">
        <color auto="1"/>
      </top>
      <bottom style="hair">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medium">
        <color auto="1"/>
      </left>
      <right/>
      <top/>
      <bottom style="thin">
        <color auto="1"/>
      </bottom>
      <diagonal/>
    </border>
    <border>
      <left/>
      <right/>
      <top/>
      <bottom style="thin">
        <color auto="1"/>
      </bottom>
      <diagonal/>
    </border>
    <border>
      <left style="thin">
        <color auto="1"/>
      </left>
      <right style="thin">
        <color auto="1"/>
      </right>
      <top/>
      <bottom style="medium">
        <color auto="1"/>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top style="medium">
        <color auto="1"/>
      </top>
      <bottom/>
      <diagonal/>
    </border>
    <border>
      <left/>
      <right style="thin">
        <color auto="1"/>
      </right>
      <top style="medium">
        <color auto="1"/>
      </top>
      <bottom/>
      <diagonal/>
    </border>
    <border>
      <left style="thin">
        <color auto="1"/>
      </left>
      <right/>
      <top/>
      <bottom style="medium">
        <color auto="1"/>
      </bottom>
      <diagonal/>
    </border>
    <border>
      <left style="thin">
        <color auto="1"/>
      </left>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right style="medium">
        <color indexed="64"/>
      </right>
      <top style="thin">
        <color auto="1"/>
      </top>
      <bottom style="medium">
        <color auto="1"/>
      </bottom>
      <diagonal/>
    </border>
    <border>
      <left style="medium">
        <color indexed="64"/>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indexed="64"/>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top style="thin">
        <color auto="1"/>
      </top>
      <bottom style="medium">
        <color auto="1"/>
      </bottom>
      <diagonal/>
    </border>
    <border>
      <left/>
      <right style="medium">
        <color indexed="64"/>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thin">
        <color auto="1"/>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medium">
        <color indexed="64"/>
      </right>
      <top/>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medium">
        <color rgb="FF000000"/>
      </left>
      <right/>
      <top/>
      <bottom style="medium">
        <color rgb="FF000000"/>
      </bottom>
      <diagonal/>
    </border>
    <border>
      <left/>
      <right/>
      <top/>
      <bottom style="medium">
        <color rgb="FF000000"/>
      </bottom>
      <diagonal/>
    </border>
    <border>
      <left/>
      <right style="thick">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style="thick">
        <color rgb="FF000000"/>
      </right>
      <top/>
      <bottom/>
      <diagonal/>
    </border>
    <border>
      <left style="medium">
        <color rgb="FF000000"/>
      </left>
      <right style="thick">
        <color rgb="FF000000"/>
      </right>
      <top/>
      <bottom style="medium">
        <color rgb="FF000000"/>
      </bottom>
      <diagonal/>
    </border>
    <border>
      <left style="thick">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medium">
        <color rgb="FF000000"/>
      </left>
      <right/>
      <top/>
      <bottom/>
      <diagonal/>
    </border>
    <border>
      <left style="medium">
        <color rgb="FF000000"/>
      </left>
      <right/>
      <top style="medium">
        <color rgb="FF000000"/>
      </top>
      <bottom style="thick">
        <color rgb="FF000000"/>
      </bottom>
      <diagonal/>
    </border>
    <border>
      <left/>
      <right/>
      <top style="medium">
        <color rgb="FF000000"/>
      </top>
      <bottom style="thick">
        <color rgb="FF000000"/>
      </bottom>
      <diagonal/>
    </border>
    <border>
      <left/>
      <right style="medium">
        <color rgb="FF000000"/>
      </right>
      <top style="medium">
        <color rgb="FF000000"/>
      </top>
      <bottom style="thick">
        <color rgb="FF000000"/>
      </bottom>
      <diagonal/>
    </border>
    <border>
      <left/>
      <right style="thick">
        <color rgb="FF000000"/>
      </right>
      <top/>
      <bottom style="thick">
        <color rgb="FF000000"/>
      </bottom>
      <diagonal/>
    </border>
    <border>
      <left style="thick">
        <color indexed="64"/>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style="hair">
        <color indexed="64"/>
      </left>
      <right style="thick">
        <color indexed="64"/>
      </right>
      <top style="thick">
        <color indexed="64"/>
      </top>
      <bottom style="hair">
        <color indexed="64"/>
      </bottom>
      <diagonal/>
    </border>
    <border>
      <left style="hair">
        <color indexed="64"/>
      </left>
      <right style="hair">
        <color indexed="64"/>
      </right>
      <top style="hair">
        <color indexed="64"/>
      </top>
      <bottom style="hair">
        <color indexed="64"/>
      </bottom>
      <diagonal/>
    </border>
    <border>
      <left style="thick">
        <color indexed="64"/>
      </left>
      <right style="hair">
        <color indexed="64"/>
      </right>
      <top style="hair">
        <color indexed="64"/>
      </top>
      <bottom style="thick">
        <color indexed="64"/>
      </bottom>
      <diagonal/>
    </border>
    <border>
      <left style="hair">
        <color indexed="64"/>
      </left>
      <right style="hair">
        <color indexed="64"/>
      </right>
      <top style="hair">
        <color indexed="64"/>
      </top>
      <bottom style="thick">
        <color indexed="64"/>
      </bottom>
      <diagonal/>
    </border>
    <border>
      <left style="hair">
        <color indexed="64"/>
      </left>
      <right style="thick">
        <color indexed="64"/>
      </right>
      <top style="hair">
        <color indexed="64"/>
      </top>
      <bottom style="thick">
        <color indexed="64"/>
      </bottom>
      <diagonal/>
    </border>
    <border>
      <left/>
      <right/>
      <top style="hair">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hair">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thick">
        <color indexed="64"/>
      </top>
      <bottom style="thin">
        <color indexed="64"/>
      </bottom>
      <diagonal/>
    </border>
    <border>
      <left/>
      <right style="medium">
        <color indexed="64"/>
      </right>
      <top style="thick">
        <color indexed="64"/>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right style="thin">
        <color auto="1"/>
      </right>
      <top style="thin">
        <color auto="1"/>
      </top>
      <bottom style="medium">
        <color indexed="64"/>
      </bottom>
      <diagonal/>
    </border>
  </borders>
  <cellStyleXfs count="275">
    <xf numFmtId="0" fontId="0" fillId="0" borderId="0"/>
    <xf numFmtId="202" fontId="48" fillId="0" borderId="0">
      <protection locked="0"/>
    </xf>
    <xf numFmtId="191" fontId="48" fillId="0" borderId="0">
      <protection locked="0"/>
    </xf>
    <xf numFmtId="190" fontId="48" fillId="0" borderId="0">
      <protection locked="0"/>
    </xf>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48" fillId="0" borderId="0" applyFont="0" applyFill="0" applyBorder="0" applyAlignment="0" applyProtection="0"/>
    <xf numFmtId="0" fontId="16" fillId="3" borderId="0" applyNumberFormat="0" applyBorder="0" applyAlignment="0" applyProtection="0"/>
    <xf numFmtId="172" fontId="48" fillId="0" borderId="0" applyFont="0" applyFill="0" applyBorder="0" applyAlignment="0" applyProtection="0"/>
    <xf numFmtId="2" fontId="6" fillId="0" borderId="4" applyFont="0" applyBorder="0"/>
    <xf numFmtId="172" fontId="48" fillId="0" borderId="0" applyFont="0" applyFill="0" applyBorder="0" applyAlignment="0" applyProtection="0"/>
    <xf numFmtId="172" fontId="48" fillId="0" borderId="0" applyFont="0" applyFill="0" applyBorder="0" applyAlignment="0" applyProtection="0"/>
    <xf numFmtId="172" fontId="48" fillId="0" borderId="0" applyFont="0" applyFill="0" applyBorder="0" applyAlignment="0" applyProtection="0"/>
    <xf numFmtId="170" fontId="48" fillId="0" borderId="0" applyFont="0" applyFill="0" applyBorder="0" applyAlignment="0" applyProtection="0"/>
    <xf numFmtId="170" fontId="48" fillId="0" borderId="0" applyFont="0" applyFill="0" applyBorder="0" applyAlignment="0" applyProtection="0"/>
    <xf numFmtId="172" fontId="48" fillId="0" borderId="0" applyFont="0" applyFill="0" applyBorder="0" applyAlignment="0" applyProtection="0"/>
    <xf numFmtId="168" fontId="48" fillId="0" borderId="0" applyFont="0" applyFill="0" applyBorder="0" applyAlignment="0" applyProtection="0"/>
    <xf numFmtId="177"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7" fontId="48" fillId="0" borderId="0" applyFont="0" applyFill="0" applyBorder="0" applyAlignment="0" applyProtection="0"/>
    <xf numFmtId="173" fontId="48" fillId="0" borderId="0" applyFont="0" applyFill="0" applyBorder="0" applyAlignment="0" applyProtection="0"/>
    <xf numFmtId="168" fontId="8" fillId="0" borderId="0" applyFont="0" applyFill="0" applyBorder="0" applyAlignment="0" applyProtection="0"/>
    <xf numFmtId="173"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72" fontId="48"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172" fontId="48" fillId="0" borderId="0" applyFont="0" applyFill="0" applyBorder="0" applyAlignment="0" applyProtection="0"/>
    <xf numFmtId="172" fontId="48" fillId="0" borderId="0" applyFont="0" applyFill="0" applyBorder="0" applyAlignment="0" applyProtection="0"/>
    <xf numFmtId="172" fontId="48" fillId="0" borderId="0" applyFont="0" applyFill="0" applyBorder="0" applyAlignment="0" applyProtection="0"/>
    <xf numFmtId="172" fontId="48" fillId="0" borderId="0" applyFont="0" applyFill="0" applyBorder="0" applyAlignment="0" applyProtection="0"/>
    <xf numFmtId="178" fontId="48" fillId="0" borderId="0" applyFont="0" applyFill="0" applyBorder="0" applyAlignment="0" applyProtection="0"/>
    <xf numFmtId="167" fontId="8" fillId="0" borderId="0" applyFont="0" applyFill="0" applyBorder="0" applyAlignment="0" applyProtection="0"/>
    <xf numFmtId="169" fontId="48" fillId="0" borderId="0" applyFont="0" applyFill="0" applyBorder="0" applyAlignment="0" applyProtection="0"/>
    <xf numFmtId="176" fontId="48" fillId="0" borderId="0" applyFont="0" applyFill="0" applyBorder="0" applyAlignment="0" applyProtection="0"/>
    <xf numFmtId="165" fontId="48" fillId="0" borderId="0" applyFont="0" applyFill="0" applyBorder="0" applyAlignment="0" applyProtection="0"/>
    <xf numFmtId="176" fontId="48" fillId="0" borderId="0" applyFont="0" applyFill="0" applyBorder="0" applyAlignment="0" applyProtection="0"/>
    <xf numFmtId="165" fontId="48" fillId="0" borderId="0" applyFont="0" applyFill="0" applyBorder="0" applyAlignment="0" applyProtection="0"/>
    <xf numFmtId="165" fontId="48" fillId="0" borderId="0" applyFont="0" applyFill="0" applyBorder="0" applyAlignment="0" applyProtection="0"/>
    <xf numFmtId="169" fontId="48" fillId="0" borderId="0" applyFont="0" applyFill="0" applyBorder="0" applyAlignment="0" applyProtection="0"/>
    <xf numFmtId="171" fontId="48" fillId="0" borderId="0" applyFont="0" applyFill="0" applyBorder="0" applyAlignment="0" applyProtection="0"/>
    <xf numFmtId="171" fontId="48" fillId="0" borderId="0" applyFont="0" applyFill="0" applyBorder="0" applyAlignment="0" applyProtection="0"/>
    <xf numFmtId="0" fontId="17" fillId="22" borderId="0" applyNumberFormat="0" applyBorder="0" applyAlignment="0" applyProtection="0"/>
    <xf numFmtId="0" fontId="48" fillId="0" borderId="0"/>
    <xf numFmtId="0" fontId="48" fillId="0" borderId="0"/>
    <xf numFmtId="0" fontId="48" fillId="0" borderId="0"/>
    <xf numFmtId="0" fontId="48" fillId="0" borderId="0"/>
    <xf numFmtId="0" fontId="48" fillId="0" borderId="0"/>
    <xf numFmtId="0" fontId="5"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8" fillId="0" borderId="0"/>
    <xf numFmtId="0" fontId="5" fillId="0" borderId="0"/>
    <xf numFmtId="0" fontId="5" fillId="0" borderId="0"/>
    <xf numFmtId="0" fontId="48" fillId="0" borderId="0"/>
    <xf numFmtId="0" fontId="48" fillId="0" borderId="0"/>
    <xf numFmtId="0" fontId="48" fillId="0" borderId="0"/>
    <xf numFmtId="0" fontId="48" fillId="23" borderId="5" applyNumberFormat="0" applyFont="0" applyAlignment="0" applyProtection="0"/>
    <xf numFmtId="9" fontId="8" fillId="0" borderId="0" applyFont="0" applyFill="0" applyBorder="0" applyAlignment="0" applyProtection="0"/>
    <xf numFmtId="9" fontId="48" fillId="0" borderId="0" applyFont="0" applyFill="0" applyBorder="0" applyAlignment="0" applyProtection="0"/>
    <xf numFmtId="9" fontId="5"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172" fontId="48" fillId="0" borderId="0" applyFont="0" applyFill="0" applyBorder="0" applyAlignment="0" applyProtection="0"/>
    <xf numFmtId="0" fontId="48" fillId="0" borderId="0"/>
    <xf numFmtId="9" fontId="48" fillId="0" borderId="0" applyFont="0" applyFill="0" applyBorder="0" applyAlignment="0" applyProtection="0"/>
    <xf numFmtId="0" fontId="48" fillId="0" borderId="0"/>
    <xf numFmtId="176" fontId="48" fillId="0" borderId="0" applyFont="0" applyFill="0" applyBorder="0" applyAlignment="0" applyProtection="0"/>
    <xf numFmtId="0" fontId="5" fillId="0" borderId="0"/>
    <xf numFmtId="0" fontId="48" fillId="0" borderId="0"/>
    <xf numFmtId="0" fontId="48" fillId="0" borderId="0"/>
    <xf numFmtId="0" fontId="5" fillId="0" borderId="0"/>
    <xf numFmtId="43" fontId="5" fillId="0" borderId="0" applyFont="0" applyFill="0" applyBorder="0" applyAlignment="0" applyProtection="0"/>
    <xf numFmtId="0" fontId="48"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8" fillId="0" borderId="0"/>
    <xf numFmtId="0" fontId="12" fillId="17" borderId="2" applyNumberFormat="0" applyAlignment="0" applyProtection="0"/>
    <xf numFmtId="0" fontId="13" fillId="0" borderId="3" applyNumberFormat="0" applyFill="0" applyAlignment="0" applyProtection="0"/>
    <xf numFmtId="187" fontId="6" fillId="0" borderId="11">
      <alignment horizontal="right"/>
    </xf>
    <xf numFmtId="187" fontId="6" fillId="0" borderId="11">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11">
      <alignment horizontal="right"/>
    </xf>
    <xf numFmtId="3" fontId="32" fillId="0" borderId="0" applyFont="0" applyFill="0" applyBorder="0" applyAlignment="0" applyProtection="0"/>
    <xf numFmtId="192" fontId="32" fillId="0" borderId="0" applyFont="0" applyFill="0" applyBorder="0" applyAlignment="0" applyProtection="0"/>
    <xf numFmtId="193" fontId="48"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48"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48" fillId="0" borderId="0">
      <protection locked="0"/>
    </xf>
    <xf numFmtId="196" fontId="48"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xf numFmtId="198" fontId="6" fillId="0" borderId="0" applyFont="0" applyFill="0" applyBorder="0"/>
    <xf numFmtId="2" fontId="6" fillId="0" borderId="4" applyFont="0" applyBorder="0"/>
    <xf numFmtId="168" fontId="8" fillId="0" borderId="0" applyFont="0" applyFill="0" applyBorder="0" applyAlignment="0" applyProtection="0"/>
    <xf numFmtId="172" fontId="48" fillId="0" borderId="0" applyFont="0" applyFill="0" applyBorder="0" applyAlignment="0" applyProtection="0"/>
    <xf numFmtId="168" fontId="48"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8" fillId="0" borderId="0" applyFont="0" applyFill="0" applyBorder="0" applyAlignment="0" applyProtection="0"/>
    <xf numFmtId="200" fontId="48" fillId="0" borderId="0" applyFont="0" applyFill="0" applyBorder="0" applyAlignment="0" applyProtection="0"/>
    <xf numFmtId="164" fontId="48" fillId="0" borderId="0" applyFont="0" applyFill="0" applyBorder="0" applyAlignment="0" applyProtection="0"/>
    <xf numFmtId="167" fontId="48" fillId="0" borderId="0" applyFont="0" applyFill="0" applyBorder="0" applyAlignment="0" applyProtection="0"/>
    <xf numFmtId="200" fontId="48" fillId="0" borderId="0" applyFont="0" applyFill="0" applyBorder="0" applyAlignment="0" applyProtection="0"/>
    <xf numFmtId="200" fontId="48" fillId="0" borderId="0" applyFont="0" applyFill="0" applyBorder="0" applyAlignment="0" applyProtection="0"/>
    <xf numFmtId="200" fontId="48" fillId="0" borderId="0" applyFont="0" applyFill="0" applyBorder="0" applyAlignment="0" applyProtection="0"/>
    <xf numFmtId="200" fontId="48" fillId="0" borderId="0" applyFont="0" applyFill="0" applyBorder="0" applyAlignment="0" applyProtection="0"/>
    <xf numFmtId="200" fontId="48" fillId="0" borderId="0" applyFont="0" applyFill="0" applyBorder="0" applyAlignment="0" applyProtection="0"/>
    <xf numFmtId="200" fontId="48" fillId="0" borderId="0" applyFont="0" applyFill="0" applyBorder="0" applyAlignment="0" applyProtection="0"/>
    <xf numFmtId="164" fontId="48" fillId="0" borderId="0" applyFont="0" applyFill="0" applyBorder="0" applyAlignment="0" applyProtection="0"/>
    <xf numFmtId="167" fontId="8" fillId="0" borderId="0" applyFont="0" applyFill="0" applyBorder="0" applyAlignment="0" applyProtection="0"/>
    <xf numFmtId="192" fontId="37" fillId="0" borderId="0" applyFont="0" applyFill="0" applyBorder="0" applyAlignment="0" applyProtection="0"/>
    <xf numFmtId="0" fontId="17" fillId="22" borderId="0" applyNumberFormat="0" applyBorder="0" applyAlignment="0" applyProtection="0"/>
    <xf numFmtId="201" fontId="6" fillId="0" borderId="0" applyFont="0" applyFill="0" applyBorder="0"/>
    <xf numFmtId="201" fontId="6" fillId="0" borderId="0" applyFont="0" applyFill="0" applyBorder="0"/>
    <xf numFmtId="0" fontId="48" fillId="0" borderId="0"/>
    <xf numFmtId="0" fontId="48" fillId="0" borderId="0"/>
    <xf numFmtId="0" fontId="36" fillId="0" borderId="0"/>
    <xf numFmtId="0" fontId="5" fillId="0" borderId="0"/>
    <xf numFmtId="0" fontId="36" fillId="0" borderId="0"/>
    <xf numFmtId="0" fontId="48" fillId="0" borderId="0"/>
    <xf numFmtId="0" fontId="48" fillId="0" borderId="0"/>
    <xf numFmtId="0" fontId="48" fillId="0" borderId="0"/>
    <xf numFmtId="0" fontId="48" fillId="0" borderId="0"/>
    <xf numFmtId="0" fontId="38" fillId="0" borderId="0"/>
    <xf numFmtId="0" fontId="48" fillId="0" borderId="0"/>
    <xf numFmtId="0" fontId="48" fillId="23" borderId="5" applyNumberFormat="0" applyFont="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8" fillId="0" borderId="12">
      <protection locked="0"/>
    </xf>
    <xf numFmtId="44" fontId="48" fillId="0" borderId="0" applyFont="0" applyFill="0" applyBorder="0" applyAlignment="0" applyProtection="0"/>
    <xf numFmtId="0" fontId="49" fillId="0" borderId="0" applyNumberFormat="0" applyFill="0" applyBorder="0" applyAlignment="0" applyProtection="0">
      <alignment vertical="top"/>
      <protection locked="0"/>
    </xf>
    <xf numFmtId="0" fontId="4" fillId="0" borderId="0"/>
    <xf numFmtId="44" fontId="4" fillId="0" borderId="0" applyFont="0" applyFill="0" applyBorder="0" applyAlignment="0" applyProtection="0"/>
    <xf numFmtId="0" fontId="2" fillId="0" borderId="0"/>
    <xf numFmtId="0" fontId="2" fillId="0" borderId="0"/>
    <xf numFmtId="0" fontId="67" fillId="0" borderId="0"/>
    <xf numFmtId="41" fontId="67" fillId="0" borderId="0" applyFont="0" applyFill="0" applyBorder="0" applyAlignment="0" applyProtection="0"/>
    <xf numFmtId="209" fontId="67" fillId="0" borderId="0" applyFont="0" applyFill="0" applyBorder="0" applyAlignment="0" applyProtection="0"/>
    <xf numFmtId="44" fontId="67" fillId="0" borderId="0" applyFont="0" applyFill="0" applyBorder="0" applyAlignment="0" applyProtection="0"/>
    <xf numFmtId="9" fontId="67" fillId="0" borderId="0" applyFont="0" applyFill="0" applyBorder="0" applyAlignment="0" applyProtection="0"/>
    <xf numFmtId="211" fontId="67" fillId="0" borderId="0" applyFont="0" applyFill="0" applyBorder="0" applyAlignment="0" applyProtection="0"/>
    <xf numFmtId="164" fontId="67" fillId="0" borderId="0" applyFont="0" applyFill="0" applyBorder="0" applyAlignment="0" applyProtection="0"/>
    <xf numFmtId="0" fontId="1" fillId="0" borderId="0"/>
    <xf numFmtId="0" fontId="89" fillId="0" borderId="0"/>
    <xf numFmtId="0" fontId="1" fillId="0" borderId="0"/>
    <xf numFmtId="44" fontId="1" fillId="0" borderId="0" applyFont="0" applyFill="0" applyBorder="0" applyAlignment="0" applyProtection="0"/>
    <xf numFmtId="9" fontId="113" fillId="0" borderId="0" applyFont="0" applyFill="0" applyBorder="0" applyAlignment="0" applyProtection="0"/>
    <xf numFmtId="164" fontId="113" fillId="0" borderId="0" applyFont="0" applyFill="0" applyBorder="0" applyAlignment="0" applyProtection="0"/>
    <xf numFmtId="0" fontId="113" fillId="0" borderId="0"/>
    <xf numFmtId="43" fontId="113" fillId="0" borderId="0" applyFont="0" applyFill="0" applyBorder="0" applyAlignment="0" applyProtection="0"/>
    <xf numFmtId="43" fontId="115" fillId="0" borderId="0" applyFont="0" applyFill="0" applyBorder="0" applyAlignment="0" applyProtection="0"/>
  </cellStyleXfs>
  <cellXfs count="1182">
    <xf numFmtId="0" fontId="0" fillId="0" borderId="0" xfId="0"/>
    <xf numFmtId="0" fontId="26" fillId="0" borderId="0" xfId="91" applyFont="1"/>
    <xf numFmtId="0" fontId="26" fillId="0" borderId="0" xfId="91" applyFont="1" applyAlignment="1">
      <alignment horizontal="center"/>
    </xf>
    <xf numFmtId="0" fontId="29" fillId="0" borderId="0" xfId="92" applyFont="1"/>
    <xf numFmtId="0" fontId="28" fillId="0" borderId="0" xfId="92" applyFont="1"/>
    <xf numFmtId="0" fontId="30" fillId="0" borderId="0" xfId="91" applyFont="1"/>
    <xf numFmtId="0" fontId="30" fillId="0" borderId="0" xfId="91" applyFont="1" applyAlignment="1">
      <alignment horizontal="center"/>
    </xf>
    <xf numFmtId="0" fontId="30" fillId="0" borderId="13" xfId="91" applyFont="1" applyBorder="1"/>
    <xf numFmtId="0" fontId="30" fillId="0" borderId="14" xfId="91" applyFont="1" applyBorder="1"/>
    <xf numFmtId="0" fontId="27" fillId="0" borderId="15" xfId="127" applyFont="1" applyBorder="1" applyAlignment="1">
      <alignment horizontal="center" vertical="center" wrapText="1"/>
    </xf>
    <xf numFmtId="0" fontId="27" fillId="24" borderId="16" xfId="75" applyFont="1" applyFill="1" applyBorder="1" applyAlignment="1">
      <alignment vertical="center"/>
    </xf>
    <xf numFmtId="0" fontId="27" fillId="24" borderId="17" xfId="75" applyFont="1" applyFill="1" applyBorder="1" applyAlignment="1">
      <alignment vertical="center"/>
    </xf>
    <xf numFmtId="0" fontId="27" fillId="24" borderId="18" xfId="75" applyFont="1" applyFill="1" applyBorder="1" applyAlignment="1">
      <alignment vertical="center"/>
    </xf>
    <xf numFmtId="0" fontId="30" fillId="0" borderId="19" xfId="75" applyFont="1" applyBorder="1" applyAlignment="1">
      <alignment horizontal="center" vertical="center"/>
    </xf>
    <xf numFmtId="0" fontId="30" fillId="0" borderId="20" xfId="75" applyFont="1" applyBorder="1" applyAlignment="1">
      <alignment horizontal="center" vertical="center"/>
    </xf>
    <xf numFmtId="0" fontId="30" fillId="0" borderId="20" xfId="75" applyFont="1" applyBorder="1" applyAlignment="1">
      <alignment horizontal="left" vertical="center" wrapText="1"/>
    </xf>
    <xf numFmtId="0" fontId="30" fillId="0" borderId="20" xfId="75" applyFont="1" applyBorder="1" applyAlignment="1">
      <alignment horizontal="center" vertical="center" wrapText="1"/>
    </xf>
    <xf numFmtId="4" fontId="30" fillId="0" borderId="20" xfId="42" applyNumberFormat="1" applyFont="1" applyBorder="1" applyAlignment="1">
      <alignment vertical="center" wrapText="1"/>
    </xf>
    <xf numFmtId="166" fontId="30" fillId="0" borderId="20" xfId="65" applyNumberFormat="1" applyFont="1" applyBorder="1" applyAlignment="1">
      <alignment horizontal="right" vertical="center" wrapText="1"/>
    </xf>
    <xf numFmtId="166" fontId="30" fillId="0" borderId="21" xfId="65" applyNumberFormat="1" applyFont="1" applyBorder="1" applyAlignment="1">
      <alignment horizontal="right" vertical="center" wrapText="1"/>
    </xf>
    <xf numFmtId="0" fontId="30" fillId="0" borderId="22" xfId="75" applyFont="1" applyBorder="1" applyAlignment="1">
      <alignment horizontal="left" vertical="center"/>
    </xf>
    <xf numFmtId="0" fontId="30" fillId="0" borderId="23" xfId="75" applyFont="1" applyBorder="1" applyAlignment="1">
      <alignment horizontal="center" vertical="center"/>
    </xf>
    <xf numFmtId="0" fontId="30" fillId="0" borderId="23" xfId="75" applyFont="1" applyBorder="1" applyAlignment="1">
      <alignment horizontal="left" vertical="center" wrapText="1"/>
    </xf>
    <xf numFmtId="166" fontId="30" fillId="0" borderId="24" xfId="65" applyNumberFormat="1" applyFont="1" applyBorder="1" applyAlignment="1">
      <alignment horizontal="right" vertical="center" wrapText="1"/>
    </xf>
    <xf numFmtId="175" fontId="27" fillId="0" borderId="25" xfId="42" applyNumberFormat="1" applyFont="1" applyBorder="1" applyAlignment="1">
      <alignment horizontal="right" vertical="center"/>
    </xf>
    <xf numFmtId="0" fontId="30" fillId="0" borderId="26" xfId="75" applyFont="1" applyBorder="1" applyAlignment="1">
      <alignment horizontal="center" vertical="center"/>
    </xf>
    <xf numFmtId="166" fontId="30" fillId="0" borderId="27" xfId="65" applyNumberFormat="1" applyFont="1" applyBorder="1" applyAlignment="1">
      <alignment horizontal="right" vertical="center" wrapText="1"/>
    </xf>
    <xf numFmtId="0" fontId="30" fillId="0" borderId="20" xfId="76" applyFont="1" applyBorder="1" applyAlignment="1">
      <alignment horizontal="center" vertical="center"/>
    </xf>
    <xf numFmtId="0" fontId="30" fillId="0" borderId="20" xfId="76" applyFont="1" applyBorder="1" applyAlignment="1">
      <alignment horizontal="left" vertical="center" wrapText="1"/>
    </xf>
    <xf numFmtId="0" fontId="30" fillId="0" borderId="23" xfId="76" applyFont="1" applyBorder="1" applyAlignment="1">
      <alignment horizontal="center" vertical="center"/>
    </xf>
    <xf numFmtId="0" fontId="30" fillId="0" borderId="23" xfId="76" applyFont="1" applyBorder="1" applyAlignment="1">
      <alignment horizontal="left" vertical="center" wrapText="1"/>
    </xf>
    <xf numFmtId="0" fontId="30" fillId="0" borderId="20" xfId="76" applyFont="1" applyBorder="1" applyAlignment="1">
      <alignment horizontal="left" vertical="center"/>
    </xf>
    <xf numFmtId="0" fontId="30" fillId="0" borderId="20" xfId="136" applyFont="1" applyBorder="1" applyAlignment="1">
      <alignment horizontal="center" vertical="center"/>
    </xf>
    <xf numFmtId="0" fontId="30" fillId="0" borderId="20" xfId="136" applyFont="1" applyBorder="1" applyAlignment="1">
      <alignment horizontal="left" vertical="center" wrapText="1"/>
    </xf>
    <xf numFmtId="0" fontId="30" fillId="0" borderId="23" xfId="91" applyFont="1" applyBorder="1"/>
    <xf numFmtId="0" fontId="30" fillId="0" borderId="23" xfId="91" applyFont="1" applyBorder="1" applyAlignment="1">
      <alignment horizontal="center"/>
    </xf>
    <xf numFmtId="166" fontId="30" fillId="0" borderId="20" xfId="65" quotePrefix="1" applyNumberFormat="1" applyFont="1" applyBorder="1" applyAlignment="1">
      <alignment horizontal="right" vertical="center" wrapText="1"/>
    </xf>
    <xf numFmtId="0" fontId="30" fillId="0" borderId="28" xfId="75" applyFont="1" applyBorder="1" applyAlignment="1">
      <alignment horizontal="left" vertical="center"/>
    </xf>
    <xf numFmtId="166" fontId="30" fillId="0" borderId="29" xfId="65" applyNumberFormat="1" applyFont="1" applyBorder="1" applyAlignment="1">
      <alignment horizontal="right" vertical="center" wrapText="1"/>
    </xf>
    <xf numFmtId="175" fontId="27" fillId="0" borderId="30" xfId="42" applyNumberFormat="1" applyFont="1" applyBorder="1" applyAlignment="1">
      <alignment horizontal="right" vertical="center"/>
    </xf>
    <xf numFmtId="2" fontId="30" fillId="0" borderId="23" xfId="75" applyNumberFormat="1" applyFont="1" applyBorder="1" applyAlignment="1">
      <alignment horizontal="center" vertical="center"/>
    </xf>
    <xf numFmtId="0" fontId="30" fillId="0" borderId="23" xfId="75" applyFont="1" applyBorder="1" applyAlignment="1">
      <alignment horizontal="left" vertical="center"/>
    </xf>
    <xf numFmtId="0" fontId="30" fillId="0" borderId="0" xfId="92" applyFont="1"/>
    <xf numFmtId="0" fontId="30" fillId="0" borderId="13" xfId="92" applyFont="1" applyBorder="1"/>
    <xf numFmtId="186" fontId="27" fillId="24" borderId="18" xfId="75" applyNumberFormat="1" applyFont="1" applyFill="1" applyBorder="1" applyAlignment="1">
      <alignment vertical="center"/>
    </xf>
    <xf numFmtId="0" fontId="30" fillId="0" borderId="14" xfId="92" applyFont="1" applyBorder="1"/>
    <xf numFmtId="0" fontId="27" fillId="0" borderId="31" xfId="129" applyFont="1" applyBorder="1" applyAlignment="1">
      <alignment horizontal="left" vertical="center" wrapText="1"/>
    </xf>
    <xf numFmtId="0" fontId="30" fillId="0" borderId="31" xfId="129" applyFont="1" applyBorder="1" applyAlignment="1">
      <alignment horizontal="left" vertical="center"/>
    </xf>
    <xf numFmtId="0" fontId="27" fillId="0" borderId="32" xfId="81" applyFont="1" applyBorder="1" applyAlignment="1">
      <alignment vertical="center"/>
    </xf>
    <xf numFmtId="181" fontId="30" fillId="0" borderId="14" xfId="92" applyNumberFormat="1" applyFont="1" applyBorder="1"/>
    <xf numFmtId="183" fontId="30" fillId="0" borderId="14" xfId="92" applyNumberFormat="1" applyFont="1" applyBorder="1"/>
    <xf numFmtId="0" fontId="30" fillId="0" borderId="20" xfId="127" applyFont="1" applyBorder="1" applyAlignment="1">
      <alignment horizontal="center" vertical="center"/>
    </xf>
    <xf numFmtId="0" fontId="31" fillId="0" borderId="33" xfId="129" applyFont="1" applyBorder="1" applyAlignment="1">
      <alignment horizontal="right" vertical="center"/>
    </xf>
    <xf numFmtId="180" fontId="30" fillId="0" borderId="34" xfId="130" applyNumberFormat="1" applyFont="1" applyBorder="1" applyAlignment="1">
      <alignment vertical="center"/>
    </xf>
    <xf numFmtId="179" fontId="30" fillId="0" borderId="35" xfId="130" applyNumberFormat="1" applyFont="1" applyBorder="1" applyAlignment="1">
      <alignment horizontal="center" vertical="center"/>
    </xf>
    <xf numFmtId="0" fontId="27" fillId="0" borderId="35" xfId="129" applyFont="1" applyBorder="1" applyAlignment="1">
      <alignment vertical="center"/>
    </xf>
    <xf numFmtId="0" fontId="27" fillId="0" borderId="36" xfId="129" applyFont="1" applyBorder="1" applyAlignment="1">
      <alignment horizontal="right" vertical="center"/>
    </xf>
    <xf numFmtId="180" fontId="30" fillId="0" borderId="21" xfId="130" applyNumberFormat="1" applyFont="1" applyBorder="1" applyAlignment="1">
      <alignment vertical="center"/>
    </xf>
    <xf numFmtId="9" fontId="30" fillId="0" borderId="35" xfId="130" applyNumberFormat="1" applyFont="1" applyBorder="1" applyAlignment="1">
      <alignment horizontal="center" vertical="center"/>
    </xf>
    <xf numFmtId="180" fontId="30" fillId="0" borderId="35" xfId="130" applyNumberFormat="1" applyFont="1" applyBorder="1" applyAlignment="1">
      <alignment vertical="center"/>
    </xf>
    <xf numFmtId="0" fontId="30" fillId="0" borderId="36" xfId="129" applyFont="1" applyBorder="1" applyAlignment="1">
      <alignment vertical="center"/>
    </xf>
    <xf numFmtId="0" fontId="27" fillId="0" borderId="31" xfId="129" applyFont="1" applyBorder="1" applyAlignment="1">
      <alignment horizontal="left" vertical="center"/>
    </xf>
    <xf numFmtId="180" fontId="27" fillId="0" borderId="21" xfId="130" applyNumberFormat="1" applyFont="1" applyBorder="1" applyAlignment="1">
      <alignment vertical="center"/>
    </xf>
    <xf numFmtId="0" fontId="30" fillId="0" borderId="36" xfId="129" applyFont="1" applyBorder="1" applyAlignment="1">
      <alignment horizontal="right" vertical="center"/>
    </xf>
    <xf numFmtId="0" fontId="27" fillId="0" borderId="37" xfId="129" applyFont="1" applyBorder="1" applyAlignment="1">
      <alignment horizontal="left" vertical="center"/>
    </xf>
    <xf numFmtId="9" fontId="30" fillId="0" borderId="38" xfId="130" applyNumberFormat="1" applyFont="1" applyBorder="1" applyAlignment="1">
      <alignment horizontal="center" vertical="center"/>
    </xf>
    <xf numFmtId="180" fontId="27" fillId="0" borderId="38" xfId="130" applyNumberFormat="1" applyFont="1" applyBorder="1" applyAlignment="1">
      <alignment vertical="center"/>
    </xf>
    <xf numFmtId="0" fontId="30" fillId="0" borderId="39" xfId="129" applyFont="1" applyBorder="1" applyAlignment="1">
      <alignment vertical="center"/>
    </xf>
    <xf numFmtId="0" fontId="26" fillId="0" borderId="13" xfId="91" applyFont="1" applyBorder="1"/>
    <xf numFmtId="0" fontId="26" fillId="0" borderId="14" xfId="91" applyFont="1" applyBorder="1"/>
    <xf numFmtId="0" fontId="30" fillId="0" borderId="31" xfId="129" applyFont="1" applyBorder="1" applyAlignment="1">
      <alignment horizontal="left" vertical="center" wrapText="1"/>
    </xf>
    <xf numFmtId="0" fontId="30" fillId="0" borderId="26" xfId="136" applyFont="1" applyBorder="1" applyAlignment="1">
      <alignment horizontal="center" vertical="center"/>
    </xf>
    <xf numFmtId="0" fontId="30" fillId="0" borderId="20" xfId="136" applyFont="1" applyBorder="1" applyAlignment="1">
      <alignment horizontal="left" vertical="center"/>
    </xf>
    <xf numFmtId="0" fontId="30" fillId="25" borderId="0" xfId="91" applyFont="1" applyFill="1"/>
    <xf numFmtId="0" fontId="30" fillId="25" borderId="13" xfId="91" applyFont="1" applyFill="1" applyBorder="1"/>
    <xf numFmtId="0" fontId="26" fillId="25" borderId="0" xfId="91" applyFont="1" applyFill="1"/>
    <xf numFmtId="0" fontId="30" fillId="25" borderId="14" xfId="91" applyFont="1" applyFill="1" applyBorder="1"/>
    <xf numFmtId="9" fontId="30" fillId="26" borderId="21" xfId="97" applyFont="1" applyFill="1" applyBorder="1" applyAlignment="1">
      <alignment horizontal="center" vertical="center"/>
    </xf>
    <xf numFmtId="185" fontId="27" fillId="27" borderId="27" xfId="63" applyNumberFormat="1" applyFont="1" applyFill="1" applyBorder="1" applyAlignment="1">
      <alignment horizontal="center" vertical="center"/>
    </xf>
    <xf numFmtId="185" fontId="27" fillId="27" borderId="20" xfId="63" applyNumberFormat="1" applyFont="1" applyFill="1" applyBorder="1" applyAlignment="1">
      <alignment horizontal="center" vertical="center"/>
    </xf>
    <xf numFmtId="0" fontId="30" fillId="25" borderId="0" xfId="131" applyFont="1" applyFill="1" applyAlignment="1">
      <alignment horizontal="center" vertical="center" wrapText="1"/>
    </xf>
    <xf numFmtId="0" fontId="27" fillId="25" borderId="40" xfId="131" applyFont="1" applyFill="1" applyBorder="1" applyAlignment="1">
      <alignment horizontal="center" vertical="center" wrapText="1"/>
    </xf>
    <xf numFmtId="0" fontId="41" fillId="0" borderId="0" xfId="0" applyFont="1" applyAlignment="1">
      <alignment horizontal="left"/>
    </xf>
    <xf numFmtId="0" fontId="42" fillId="0" borderId="0" xfId="0" applyFont="1" applyAlignment="1">
      <alignment horizontal="left"/>
    </xf>
    <xf numFmtId="0" fontId="30" fillId="0" borderId="0" xfId="75" applyFont="1" applyAlignment="1">
      <alignment horizontal="center" vertical="center"/>
    </xf>
    <xf numFmtId="0" fontId="30" fillId="0" borderId="0" xfId="75" applyFont="1" applyAlignment="1">
      <alignment horizontal="left" vertical="center" wrapText="1"/>
    </xf>
    <xf numFmtId="49" fontId="27" fillId="0" borderId="0" xfId="132" applyNumberFormat="1" applyFont="1" applyAlignment="1">
      <alignment horizontal="right" vertical="center"/>
    </xf>
    <xf numFmtId="185" fontId="27" fillId="0" borderId="0" xfId="132" applyNumberFormat="1" applyFont="1" applyAlignment="1">
      <alignment vertical="center"/>
    </xf>
    <xf numFmtId="0" fontId="30" fillId="0" borderId="0" xfId="129" applyFont="1"/>
    <xf numFmtId="0" fontId="30" fillId="0" borderId="0" xfId="129" applyFont="1" applyAlignment="1">
      <alignment horizontal="center"/>
    </xf>
    <xf numFmtId="0" fontId="30" fillId="0" borderId="0" xfId="127" applyFont="1" applyAlignment="1">
      <alignment horizontal="center" vertical="center"/>
    </xf>
    <xf numFmtId="2" fontId="30" fillId="0" borderId="0" xfId="129" applyNumberFormat="1" applyFont="1"/>
    <xf numFmtId="180" fontId="30" fillId="0" borderId="0" xfId="130" applyNumberFormat="1" applyFont="1" applyBorder="1"/>
    <xf numFmtId="39" fontId="27" fillId="0" borderId="0" xfId="130" applyNumberFormat="1" applyFont="1" applyBorder="1" applyAlignment="1">
      <alignment vertical="center"/>
    </xf>
    <xf numFmtId="0" fontId="30" fillId="0" borderId="41" xfId="92" applyFont="1" applyBorder="1"/>
    <xf numFmtId="0" fontId="30" fillId="0" borderId="42" xfId="91" applyFont="1" applyBorder="1"/>
    <xf numFmtId="0" fontId="30" fillId="0" borderId="42" xfId="91" applyFont="1" applyBorder="1" applyAlignment="1">
      <alignment horizontal="center"/>
    </xf>
    <xf numFmtId="184" fontId="30" fillId="0" borderId="42" xfId="37" applyNumberFormat="1" applyFont="1" applyBorder="1"/>
    <xf numFmtId="0" fontId="30" fillId="0" borderId="43" xfId="91" applyFont="1" applyBorder="1"/>
    <xf numFmtId="0" fontId="42" fillId="0" borderId="23" xfId="0" applyFont="1" applyBorder="1" applyAlignment="1">
      <alignment horizontal="left"/>
    </xf>
    <xf numFmtId="0" fontId="41" fillId="0" borderId="44" xfId="0" applyFont="1" applyBorder="1" applyAlignment="1">
      <alignment horizontal="left"/>
    </xf>
    <xf numFmtId="0" fontId="41" fillId="0" borderId="45" xfId="0" applyFont="1" applyBorder="1" applyAlignment="1">
      <alignment horizontal="left"/>
    </xf>
    <xf numFmtId="0" fontId="6" fillId="0" borderId="46" xfId="0" applyFont="1" applyBorder="1" applyAlignment="1">
      <alignment horizontal="left"/>
    </xf>
    <xf numFmtId="0" fontId="6" fillId="0" borderId="47" xfId="0" applyFont="1" applyBorder="1" applyAlignment="1">
      <alignment horizontal="left"/>
    </xf>
    <xf numFmtId="0" fontId="0" fillId="0" borderId="0" xfId="0" applyAlignment="1">
      <alignment vertical="center"/>
    </xf>
    <xf numFmtId="0" fontId="46" fillId="0" borderId="20" xfId="0" applyFont="1" applyBorder="1" applyAlignment="1">
      <alignment vertical="center"/>
    </xf>
    <xf numFmtId="0" fontId="0" fillId="0" borderId="20" xfId="0" applyBorder="1" applyAlignment="1">
      <alignment vertical="center" wrapText="1"/>
    </xf>
    <xf numFmtId="0" fontId="0" fillId="0" borderId="20" xfId="0" applyBorder="1" applyAlignment="1">
      <alignment vertical="center"/>
    </xf>
    <xf numFmtId="0" fontId="0" fillId="0" borderId="20" xfId="0" applyBorder="1"/>
    <xf numFmtId="0" fontId="0" fillId="0" borderId="0" xfId="0" applyAlignment="1">
      <alignment horizontal="center"/>
    </xf>
    <xf numFmtId="0" fontId="46" fillId="0" borderId="71" xfId="0" applyFont="1" applyBorder="1" applyAlignment="1">
      <alignment vertical="center"/>
    </xf>
    <xf numFmtId="0" fontId="0" fillId="0" borderId="71" xfId="0" applyBorder="1" applyAlignment="1">
      <alignment vertical="center"/>
    </xf>
    <xf numFmtId="203" fontId="45" fillId="0" borderId="53" xfId="227" applyNumberFormat="1" applyFont="1" applyBorder="1" applyAlignment="1">
      <alignment horizontal="left" vertical="center"/>
    </xf>
    <xf numFmtId="0" fontId="46" fillId="0" borderId="20" xfId="0" applyFont="1" applyBorder="1" applyAlignment="1">
      <alignment horizontal="center" vertical="center" wrapText="1"/>
    </xf>
    <xf numFmtId="0" fontId="50" fillId="0" borderId="0" xfId="0" applyFont="1" applyAlignment="1">
      <alignment wrapText="1"/>
    </xf>
    <xf numFmtId="0" fontId="52" fillId="0" borderId="0" xfId="91" applyFont="1" applyAlignment="1">
      <alignment vertical="center"/>
    </xf>
    <xf numFmtId="0" fontId="53" fillId="0" borderId="0" xfId="0" applyFont="1" applyAlignment="1">
      <alignment horizontal="left" vertical="center"/>
    </xf>
    <xf numFmtId="0" fontId="54" fillId="0" borderId="0" xfId="0" applyFont="1" applyAlignment="1">
      <alignment horizontal="left" vertical="center"/>
    </xf>
    <xf numFmtId="0" fontId="52" fillId="0" borderId="0" xfId="91" applyFont="1" applyAlignment="1">
      <alignment horizontal="justify" vertical="center"/>
    </xf>
    <xf numFmtId="4" fontId="52" fillId="0" borderId="0" xfId="91" applyNumberFormat="1" applyFont="1" applyAlignment="1">
      <alignment vertical="center"/>
    </xf>
    <xf numFmtId="172" fontId="52" fillId="0" borderId="0" xfId="37" applyFont="1" applyAlignment="1">
      <alignment vertical="center"/>
    </xf>
    <xf numFmtId="0" fontId="52" fillId="0" borderId="13" xfId="91" applyFont="1" applyBorder="1" applyAlignment="1">
      <alignment vertical="center"/>
    </xf>
    <xf numFmtId="0" fontId="52" fillId="0" borderId="14" xfId="91" applyFont="1" applyBorder="1" applyAlignment="1">
      <alignment vertical="center"/>
    </xf>
    <xf numFmtId="0" fontId="53" fillId="0" borderId="66" xfId="0" applyFont="1" applyBorder="1" applyAlignment="1">
      <alignment horizontal="left" vertical="center"/>
    </xf>
    <xf numFmtId="0" fontId="52" fillId="0" borderId="66" xfId="0" applyFont="1" applyBorder="1" applyAlignment="1">
      <alignment horizontal="left" vertical="center"/>
    </xf>
    <xf numFmtId="0" fontId="52" fillId="25" borderId="0" xfId="91" applyFont="1" applyFill="1" applyAlignment="1">
      <alignment vertical="center"/>
    </xf>
    <xf numFmtId="0" fontId="52" fillId="25" borderId="13" xfId="91" applyFont="1" applyFill="1" applyBorder="1" applyAlignment="1">
      <alignment vertical="center"/>
    </xf>
    <xf numFmtId="0" fontId="52" fillId="25" borderId="14" xfId="91" applyFont="1" applyFill="1" applyBorder="1" applyAlignment="1">
      <alignment vertical="center"/>
    </xf>
    <xf numFmtId="172" fontId="52" fillId="25" borderId="0" xfId="37" applyFont="1" applyFill="1" applyAlignment="1">
      <alignment vertical="center"/>
    </xf>
    <xf numFmtId="0" fontId="55" fillId="0" borderId="111" xfId="127" applyFont="1" applyBorder="1" applyAlignment="1">
      <alignment horizontal="center" vertical="center" wrapText="1"/>
    </xf>
    <xf numFmtId="0" fontId="55" fillId="31" borderId="76" xfId="75" applyFont="1" applyFill="1" applyBorder="1" applyAlignment="1">
      <alignment vertical="center"/>
    </xf>
    <xf numFmtId="0" fontId="55" fillId="31" borderId="77" xfId="75" applyFont="1" applyFill="1" applyBorder="1" applyAlignment="1">
      <alignment vertical="center"/>
    </xf>
    <xf numFmtId="0" fontId="55" fillId="31" borderId="77" xfId="75" applyFont="1" applyFill="1" applyBorder="1" applyAlignment="1">
      <alignment horizontal="justify" vertical="center"/>
    </xf>
    <xf numFmtId="172" fontId="55" fillId="31" borderId="77" xfId="37" applyFont="1" applyFill="1" applyBorder="1" applyAlignment="1">
      <alignment vertical="center"/>
    </xf>
    <xf numFmtId="44" fontId="55" fillId="31" borderId="103" xfId="253" applyFont="1" applyFill="1" applyBorder="1" applyAlignment="1">
      <alignment horizontal="right" vertical="center"/>
    </xf>
    <xf numFmtId="0" fontId="52" fillId="0" borderId="26" xfId="75" applyFont="1" applyBorder="1" applyAlignment="1">
      <alignment horizontal="center" vertical="center"/>
    </xf>
    <xf numFmtId="0" fontId="52" fillId="0" borderId="55" xfId="75" applyFont="1" applyBorder="1" applyAlignment="1">
      <alignment horizontal="center" vertical="center"/>
    </xf>
    <xf numFmtId="9" fontId="57" fillId="0" borderId="71" xfId="97" applyFont="1" applyFill="1" applyBorder="1" applyAlignment="1">
      <alignment horizontal="center" vertical="center"/>
    </xf>
    <xf numFmtId="44" fontId="52" fillId="0" borderId="71" xfId="253" applyFont="1" applyFill="1" applyBorder="1" applyAlignment="1">
      <alignment horizontal="center" vertical="center"/>
    </xf>
    <xf numFmtId="0" fontId="52" fillId="0" borderId="71" xfId="75" applyFont="1" applyBorder="1" applyAlignment="1">
      <alignment horizontal="center" vertical="center"/>
    </xf>
    <xf numFmtId="0" fontId="52" fillId="0" borderId="71" xfId="76" applyFont="1" applyBorder="1" applyAlignment="1">
      <alignment horizontal="center" vertical="center"/>
    </xf>
    <xf numFmtId="0" fontId="52" fillId="0" borderId="71" xfId="76" applyFont="1" applyBorder="1" applyAlignment="1">
      <alignment horizontal="justify" vertical="center" wrapText="1"/>
    </xf>
    <xf numFmtId="10" fontId="57" fillId="0" borderId="71" xfId="97" applyNumberFormat="1" applyFont="1" applyFill="1" applyBorder="1" applyAlignment="1">
      <alignment horizontal="center" vertical="center"/>
    </xf>
    <xf numFmtId="0" fontId="52" fillId="0" borderId="0" xfId="92" applyFont="1" applyAlignment="1">
      <alignment vertical="center"/>
    </xf>
    <xf numFmtId="0" fontId="52" fillId="0" borderId="13" xfId="92" applyFont="1" applyBorder="1" applyAlignment="1">
      <alignment vertical="center"/>
    </xf>
    <xf numFmtId="0" fontId="55" fillId="31" borderId="17" xfId="75" applyFont="1" applyFill="1" applyBorder="1" applyAlignment="1">
      <alignment horizontal="right" vertical="center"/>
    </xf>
    <xf numFmtId="0" fontId="52" fillId="0" borderId="14" xfId="92" applyFont="1" applyBorder="1" applyAlignment="1">
      <alignment vertical="center"/>
    </xf>
    <xf numFmtId="172" fontId="52" fillId="0" borderId="0" xfId="37" applyFont="1" applyFill="1" applyAlignment="1">
      <alignment vertical="center"/>
    </xf>
    <xf numFmtId="49" fontId="55" fillId="0" borderId="0" xfId="132" applyNumberFormat="1" applyFont="1" applyAlignment="1">
      <alignment horizontal="right" vertical="center"/>
    </xf>
    <xf numFmtId="49" fontId="55" fillId="0" borderId="0" xfId="132" applyNumberFormat="1" applyFont="1" applyAlignment="1">
      <alignment horizontal="justify" vertical="center"/>
    </xf>
    <xf numFmtId="43" fontId="52" fillId="0" borderId="0" xfId="92" applyNumberFormat="1" applyFont="1" applyAlignment="1">
      <alignment vertical="center"/>
    </xf>
    <xf numFmtId="0" fontId="52" fillId="0" borderId="0" xfId="129" applyFont="1" applyAlignment="1">
      <alignment vertical="center"/>
    </xf>
    <xf numFmtId="0" fontId="52" fillId="0" borderId="0" xfId="129" applyFont="1" applyAlignment="1">
      <alignment horizontal="center" vertical="center"/>
    </xf>
    <xf numFmtId="0" fontId="52" fillId="0" borderId="32" xfId="129" applyFont="1" applyBorder="1" applyAlignment="1">
      <alignment horizontal="justify" vertical="center"/>
    </xf>
    <xf numFmtId="179" fontId="52" fillId="0" borderId="48" xfId="130" applyNumberFormat="1" applyFont="1" applyBorder="1" applyAlignment="1">
      <alignment horizontal="center" vertical="center"/>
    </xf>
    <xf numFmtId="0" fontId="55" fillId="0" borderId="48" xfId="129" applyFont="1" applyBorder="1" applyAlignment="1">
      <alignment vertical="center"/>
    </xf>
    <xf numFmtId="0" fontId="52" fillId="0" borderId="0" xfId="127" applyFont="1" applyAlignment="1">
      <alignment horizontal="center" vertical="center"/>
    </xf>
    <xf numFmtId="0" fontId="52" fillId="0" borderId="0" xfId="129" applyFont="1" applyAlignment="1">
      <alignment horizontal="justify" vertical="center"/>
    </xf>
    <xf numFmtId="2" fontId="52" fillId="0" borderId="0" xfId="129" applyNumberFormat="1" applyFont="1" applyAlignment="1">
      <alignment vertical="center"/>
    </xf>
    <xf numFmtId="180" fontId="52" fillId="0" borderId="0" xfId="130" applyNumberFormat="1" applyFont="1" applyBorder="1" applyAlignment="1">
      <alignment vertical="center"/>
    </xf>
    <xf numFmtId="4" fontId="55" fillId="0" borderId="0" xfId="130" applyNumberFormat="1" applyFont="1" applyBorder="1" applyAlignment="1">
      <alignment vertical="center"/>
    </xf>
    <xf numFmtId="0" fontId="55" fillId="0" borderId="32" xfId="81" applyFont="1" applyBorder="1" applyAlignment="1">
      <alignment vertical="center"/>
    </xf>
    <xf numFmtId="181" fontId="52" fillId="0" borderId="14" xfId="92" applyNumberFormat="1" applyFont="1" applyBorder="1" applyAlignment="1">
      <alignment vertical="center"/>
    </xf>
    <xf numFmtId="4" fontId="55" fillId="27" borderId="27" xfId="63" applyNumberFormat="1" applyFont="1" applyFill="1" applyBorder="1" applyAlignment="1">
      <alignment horizontal="center" vertical="center"/>
    </xf>
    <xf numFmtId="183" fontId="52" fillId="0" borderId="14" xfId="92" applyNumberFormat="1" applyFont="1" applyBorder="1" applyAlignment="1">
      <alignment vertical="center"/>
    </xf>
    <xf numFmtId="3" fontId="55" fillId="27" borderId="20" xfId="131" applyNumberFormat="1" applyFont="1" applyFill="1" applyBorder="1" applyAlignment="1">
      <alignment horizontal="center" vertical="center"/>
    </xf>
    <xf numFmtId="185" fontId="55" fillId="27" borderId="20" xfId="63" applyNumberFormat="1" applyFont="1" applyFill="1" applyBorder="1" applyAlignment="1">
      <alignment horizontal="center" vertical="center"/>
    </xf>
    <xf numFmtId="10" fontId="52" fillId="26" borderId="21" xfId="97" applyNumberFormat="1" applyFont="1" applyFill="1" applyBorder="1" applyAlignment="1">
      <alignment horizontal="center" vertical="center"/>
    </xf>
    <xf numFmtId="0" fontId="55" fillId="27" borderId="20" xfId="131" applyFont="1" applyFill="1" applyBorder="1" applyAlignment="1">
      <alignment horizontal="center" vertical="center"/>
    </xf>
    <xf numFmtId="0" fontId="52" fillId="0" borderId="41" xfId="92" applyFont="1" applyBorder="1" applyAlignment="1">
      <alignment vertical="center"/>
    </xf>
    <xf numFmtId="0" fontId="52" fillId="0" borderId="42" xfId="91" applyFont="1" applyBorder="1" applyAlignment="1">
      <alignment vertical="center"/>
    </xf>
    <xf numFmtId="0" fontId="52" fillId="0" borderId="42" xfId="91" applyFont="1" applyBorder="1" applyAlignment="1">
      <alignment horizontal="center" vertical="center"/>
    </xf>
    <xf numFmtId="184" fontId="52" fillId="0" borderId="42" xfId="37" applyNumberFormat="1" applyFont="1" applyBorder="1" applyAlignment="1">
      <alignment horizontal="justify" vertical="center"/>
    </xf>
    <xf numFmtId="4" fontId="52" fillId="0" borderId="42" xfId="91" applyNumberFormat="1" applyFont="1" applyBorder="1" applyAlignment="1">
      <alignment vertical="center"/>
    </xf>
    <xf numFmtId="0" fontId="52" fillId="0" borderId="43" xfId="91" applyFont="1" applyBorder="1" applyAlignment="1">
      <alignment vertical="center"/>
    </xf>
    <xf numFmtId="0" fontId="52" fillId="0" borderId="0" xfId="91" applyFont="1" applyAlignment="1">
      <alignment horizontal="center" vertical="center"/>
    </xf>
    <xf numFmtId="0" fontId="52" fillId="0" borderId="71" xfId="75" applyFont="1" applyBorder="1" applyAlignment="1">
      <alignment vertical="center" wrapText="1"/>
    </xf>
    <xf numFmtId="43" fontId="0" fillId="0" borderId="0" xfId="0" applyNumberFormat="1"/>
    <xf numFmtId="0" fontId="60" fillId="0" borderId="52" xfId="227" applyFont="1" applyBorder="1" applyAlignment="1">
      <alignment horizontal="center" vertical="center" wrapText="1"/>
    </xf>
    <xf numFmtId="0" fontId="60" fillId="0" borderId="52" xfId="227" applyFont="1" applyBorder="1" applyAlignment="1">
      <alignment horizontal="center" vertical="center"/>
    </xf>
    <xf numFmtId="203" fontId="60" fillId="0" borderId="53" xfId="227" applyNumberFormat="1" applyFont="1" applyBorder="1" applyAlignment="1">
      <alignment horizontal="center" vertical="center"/>
    </xf>
    <xf numFmtId="0" fontId="60" fillId="0" borderId="54" xfId="227" applyFont="1" applyBorder="1" applyAlignment="1">
      <alignment horizontal="center" vertical="center"/>
    </xf>
    <xf numFmtId="0" fontId="60" fillId="0" borderId="55" xfId="227" applyFont="1" applyBorder="1" applyAlignment="1">
      <alignment horizontal="center" vertical="center"/>
    </xf>
    <xf numFmtId="204" fontId="61" fillId="29" borderId="58" xfId="37" applyNumberFormat="1" applyFont="1" applyFill="1" applyBorder="1" applyAlignment="1">
      <alignment horizontal="center" vertical="center"/>
    </xf>
    <xf numFmtId="4" fontId="61" fillId="0" borderId="15" xfId="227" applyNumberFormat="1" applyFont="1" applyBorder="1" applyAlignment="1">
      <alignment horizontal="center" vertical="center"/>
    </xf>
    <xf numFmtId="0" fontId="61" fillId="25" borderId="56" xfId="227" applyFont="1" applyFill="1" applyBorder="1" applyAlignment="1">
      <alignment horizontal="center" vertical="center"/>
    </xf>
    <xf numFmtId="0" fontId="61" fillId="25" borderId="0" xfId="227" applyFont="1" applyFill="1" applyAlignment="1">
      <alignment horizontal="center" vertical="center"/>
    </xf>
    <xf numFmtId="0" fontId="61" fillId="25" borderId="57" xfId="227" applyFont="1" applyFill="1" applyBorder="1" applyAlignment="1">
      <alignment horizontal="center" vertical="center"/>
    </xf>
    <xf numFmtId="0" fontId="60" fillId="28" borderId="58" xfId="227" applyFont="1" applyFill="1" applyBorder="1" applyAlignment="1">
      <alignment horizontal="center" vertical="center" wrapText="1"/>
    </xf>
    <xf numFmtId="0" fontId="60" fillId="28" borderId="39" xfId="227" applyFont="1" applyFill="1" applyBorder="1" applyAlignment="1">
      <alignment horizontal="center" vertical="center" wrapText="1"/>
    </xf>
    <xf numFmtId="0" fontId="60" fillId="28" borderId="15" xfId="227" applyFont="1" applyFill="1" applyBorder="1" applyAlignment="1">
      <alignment horizontal="center" vertical="center" wrapText="1"/>
    </xf>
    <xf numFmtId="0" fontId="60" fillId="28" borderId="59" xfId="227" applyFont="1" applyFill="1" applyBorder="1" applyAlignment="1">
      <alignment horizontal="center" vertical="center" wrapText="1"/>
    </xf>
    <xf numFmtId="0" fontId="3" fillId="0" borderId="97" xfId="0" applyFont="1" applyBorder="1" applyAlignment="1">
      <alignment horizontal="left" vertical="center" wrapText="1"/>
    </xf>
    <xf numFmtId="172" fontId="61" fillId="0" borderId="55" xfId="37" applyFont="1" applyBorder="1" applyAlignment="1">
      <alignment vertical="center"/>
    </xf>
    <xf numFmtId="172" fontId="61" fillId="0" borderId="55" xfId="37" applyFont="1" applyBorder="1" applyAlignment="1">
      <alignment horizontal="center" vertical="center" wrapText="1"/>
    </xf>
    <xf numFmtId="172" fontId="63" fillId="0" borderId="27" xfId="37" applyFont="1" applyBorder="1" applyAlignment="1">
      <alignment horizontal="center" vertical="center"/>
    </xf>
    <xf numFmtId="172" fontId="61" fillId="0" borderId="98" xfId="37" applyFont="1" applyBorder="1" applyAlignment="1">
      <alignment vertical="center"/>
    </xf>
    <xf numFmtId="172" fontId="61" fillId="0" borderId="98" xfId="37" applyFont="1" applyBorder="1" applyAlignment="1">
      <alignment horizontal="center" vertical="center" wrapText="1"/>
    </xf>
    <xf numFmtId="172" fontId="61" fillId="0" borderId="20" xfId="37" applyFont="1" applyBorder="1" applyAlignment="1">
      <alignment vertical="center"/>
    </xf>
    <xf numFmtId="172" fontId="61" fillId="0" borderId="98" xfId="37" applyFont="1" applyBorder="1" applyAlignment="1">
      <alignment horizontal="center" vertical="center"/>
    </xf>
    <xf numFmtId="172" fontId="61" fillId="0" borderId="72" xfId="37" applyFont="1" applyBorder="1" applyAlignment="1">
      <alignment horizontal="center" vertical="center"/>
    </xf>
    <xf numFmtId="172" fontId="61" fillId="0" borderId="71" xfId="37" applyFont="1" applyBorder="1" applyAlignment="1">
      <alignment horizontal="center" vertical="center"/>
    </xf>
    <xf numFmtId="172" fontId="64" fillId="0" borderId="98" xfId="37" applyFont="1" applyBorder="1" applyAlignment="1">
      <alignment horizontal="center" vertical="center"/>
    </xf>
    <xf numFmtId="0" fontId="3" fillId="0" borderId="19" xfId="0" applyFont="1" applyBorder="1" applyAlignment="1">
      <alignment horizontal="left" vertical="center" wrapText="1"/>
    </xf>
    <xf numFmtId="0" fontId="61" fillId="0" borderId="60" xfId="227" applyFont="1" applyBorder="1" applyAlignment="1">
      <alignment horizontal="center" vertical="center" wrapText="1"/>
    </xf>
    <xf numFmtId="172" fontId="61" fillId="0" borderId="20" xfId="37" applyFont="1" applyBorder="1" applyAlignment="1">
      <alignment horizontal="center" vertical="center"/>
    </xf>
    <xf numFmtId="172" fontId="60" fillId="0" borderId="27" xfId="37" applyFont="1" applyBorder="1" applyAlignment="1">
      <alignment horizontal="center" vertical="center"/>
    </xf>
    <xf numFmtId="172" fontId="61" fillId="0" borderId="20" xfId="37" applyFont="1" applyBorder="1" applyAlignment="1">
      <alignment horizontal="center"/>
    </xf>
    <xf numFmtId="172" fontId="61" fillId="0" borderId="61" xfId="37" applyFont="1" applyBorder="1"/>
    <xf numFmtId="0" fontId="61" fillId="0" borderId="49" xfId="227" applyFont="1" applyBorder="1"/>
    <xf numFmtId="172" fontId="61" fillId="0" borderId="72" xfId="37" applyFont="1" applyBorder="1" applyAlignment="1">
      <alignment horizontal="center"/>
    </xf>
    <xf numFmtId="172" fontId="61" fillId="0" borderId="62" xfId="37" applyFont="1" applyBorder="1" applyAlignment="1">
      <alignment horizontal="center" vertical="center"/>
    </xf>
    <xf numFmtId="172" fontId="60" fillId="0" borderId="52" xfId="37" applyFont="1" applyBorder="1" applyAlignment="1">
      <alignment horizontal="center" vertical="center"/>
    </xf>
    <xf numFmtId="172" fontId="60" fillId="0" borderId="68" xfId="37" applyFont="1" applyBorder="1" applyAlignment="1">
      <alignment horizontal="center" vertical="center"/>
    </xf>
    <xf numFmtId="172" fontId="60" fillId="0" borderId="69" xfId="37" applyFont="1" applyBorder="1" applyAlignment="1">
      <alignment horizontal="center" vertical="center"/>
    </xf>
    <xf numFmtId="172" fontId="60" fillId="0" borderId="70" xfId="37" applyFont="1" applyBorder="1" applyAlignment="1">
      <alignment horizontal="center" vertical="center"/>
    </xf>
    <xf numFmtId="172" fontId="61" fillId="0" borderId="61" xfId="37" applyFont="1" applyBorder="1" applyAlignment="1">
      <alignment horizontal="center" vertical="center"/>
    </xf>
    <xf numFmtId="172" fontId="61" fillId="0" borderId="21" xfId="37" applyFont="1" applyBorder="1" applyAlignment="1">
      <alignment horizontal="center" vertical="center"/>
    </xf>
    <xf numFmtId="172" fontId="61" fillId="0" borderId="36" xfId="37" applyFont="1" applyBorder="1" applyAlignment="1">
      <alignment vertical="center"/>
    </xf>
    <xf numFmtId="172" fontId="61" fillId="0" borderId="20" xfId="37" applyFont="1" applyBorder="1" applyAlignment="1">
      <alignment horizontal="center" vertical="center" wrapText="1"/>
    </xf>
    <xf numFmtId="0" fontId="61" fillId="0" borderId="0" xfId="0" applyFont="1"/>
    <xf numFmtId="0" fontId="60" fillId="28" borderId="100" xfId="227" applyFont="1" applyFill="1" applyBorder="1" applyAlignment="1">
      <alignment horizontal="center" vertical="center" wrapText="1"/>
    </xf>
    <xf numFmtId="2" fontId="61" fillId="25" borderId="98" xfId="0" applyNumberFormat="1" applyFont="1" applyFill="1" applyBorder="1" applyAlignment="1">
      <alignment horizontal="center" vertical="center"/>
    </xf>
    <xf numFmtId="172" fontId="61" fillId="0" borderId="101" xfId="37" applyFont="1" applyBorder="1" applyAlignment="1"/>
    <xf numFmtId="172" fontId="60" fillId="0" borderId="21" xfId="37" applyFont="1" applyBorder="1" applyAlignment="1">
      <alignment horizontal="center" vertical="center"/>
    </xf>
    <xf numFmtId="43" fontId="61" fillId="0" borderId="0" xfId="0" applyNumberFormat="1" applyFont="1"/>
    <xf numFmtId="206" fontId="61" fillId="29" borderId="58" xfId="37" applyNumberFormat="1" applyFont="1" applyFill="1" applyBorder="1" applyAlignment="1">
      <alignment horizontal="center" vertical="center"/>
    </xf>
    <xf numFmtId="2" fontId="0" fillId="0" borderId="0" xfId="0" applyNumberFormat="1"/>
    <xf numFmtId="2" fontId="61" fillId="0" borderId="0" xfId="0" applyNumberFormat="1" applyFont="1"/>
    <xf numFmtId="0" fontId="55" fillId="31" borderId="16" xfId="75" applyFont="1" applyFill="1" applyBorder="1" applyAlignment="1">
      <alignment horizontal="left" vertical="center"/>
    </xf>
    <xf numFmtId="0" fontId="0" fillId="0" borderId="114" xfId="0" applyBorder="1"/>
    <xf numFmtId="0" fontId="52" fillId="0" borderId="117" xfId="75" applyFont="1" applyBorder="1" applyAlignment="1">
      <alignment horizontal="center" vertical="center"/>
    </xf>
    <xf numFmtId="0" fontId="52" fillId="0" borderId="117" xfId="75" applyFont="1" applyBorder="1" applyAlignment="1">
      <alignment vertical="center" wrapText="1"/>
    </xf>
    <xf numFmtId="44" fontId="52" fillId="0" borderId="118" xfId="253" applyFont="1" applyFill="1" applyBorder="1" applyAlignment="1">
      <alignment horizontal="right" vertical="center"/>
    </xf>
    <xf numFmtId="0" fontId="52" fillId="0" borderId="113" xfId="75" applyFont="1" applyBorder="1" applyAlignment="1">
      <alignment horizontal="center" vertical="center"/>
    </xf>
    <xf numFmtId="0" fontId="52" fillId="0" borderId="114" xfId="76" applyFont="1" applyBorder="1" applyAlignment="1">
      <alignment horizontal="justify" vertical="center" wrapText="1"/>
    </xf>
    <xf numFmtId="0" fontId="52" fillId="0" borderId="114" xfId="75" applyFont="1" applyBorder="1" applyAlignment="1">
      <alignment horizontal="center" vertical="center"/>
    </xf>
    <xf numFmtId="188" fontId="0" fillId="27" borderId="0" xfId="0" applyNumberFormat="1" applyFill="1"/>
    <xf numFmtId="0" fontId="52" fillId="0" borderId="114" xfId="91" applyFont="1" applyBorder="1" applyAlignment="1">
      <alignment horizontal="justify" vertical="center"/>
    </xf>
    <xf numFmtId="44" fontId="52" fillId="0" borderId="119" xfId="253" applyFont="1" applyFill="1" applyBorder="1" applyAlignment="1">
      <alignment horizontal="center" vertical="center"/>
    </xf>
    <xf numFmtId="0" fontId="52" fillId="0" borderId="119" xfId="75" applyFont="1" applyBorder="1" applyAlignment="1">
      <alignment horizontal="center" vertical="center"/>
    </xf>
    <xf numFmtId="44" fontId="52" fillId="0" borderId="0" xfId="253" applyFont="1" applyFill="1" applyBorder="1" applyAlignment="1">
      <alignment horizontal="center" vertical="center"/>
    </xf>
    <xf numFmtId="0" fontId="52" fillId="0" borderId="114" xfId="75" applyFont="1" applyBorder="1" applyAlignment="1">
      <alignment vertical="center" wrapText="1"/>
    </xf>
    <xf numFmtId="44" fontId="52" fillId="0" borderId="114" xfId="253" applyFont="1" applyFill="1" applyBorder="1" applyAlignment="1">
      <alignment horizontal="center" vertical="center"/>
    </xf>
    <xf numFmtId="44" fontId="52" fillId="0" borderId="121" xfId="253" applyFont="1" applyFill="1" applyBorder="1" applyAlignment="1">
      <alignment horizontal="right" vertical="center"/>
    </xf>
    <xf numFmtId="44" fontId="52" fillId="0" borderId="114" xfId="253" applyFont="1" applyBorder="1" applyAlignment="1">
      <alignment vertical="center"/>
    </xf>
    <xf numFmtId="10" fontId="57" fillId="31" borderId="23" xfId="97" applyNumberFormat="1" applyFont="1" applyFill="1" applyBorder="1" applyAlignment="1">
      <alignment horizontal="center" vertical="center"/>
    </xf>
    <xf numFmtId="9" fontId="57" fillId="0" borderId="114" xfId="97" applyFont="1" applyFill="1" applyBorder="1" applyAlignment="1">
      <alignment horizontal="center" vertical="center"/>
    </xf>
    <xf numFmtId="0" fontId="55" fillId="0" borderId="114" xfId="75" applyFont="1" applyBorder="1" applyAlignment="1">
      <alignment vertical="center"/>
    </xf>
    <xf numFmtId="44" fontId="52" fillId="0" borderId="11" xfId="253" applyFont="1" applyFill="1" applyBorder="1" applyAlignment="1">
      <alignment horizontal="center" vertical="center"/>
    </xf>
    <xf numFmtId="0" fontId="55" fillId="31" borderId="122" xfId="75" applyFont="1" applyFill="1" applyBorder="1" applyAlignment="1">
      <alignment vertical="center"/>
    </xf>
    <xf numFmtId="0" fontId="55" fillId="31" borderId="23" xfId="75" applyFont="1" applyFill="1" applyBorder="1" applyAlignment="1">
      <alignment vertical="center"/>
    </xf>
    <xf numFmtId="0" fontId="55" fillId="31" borderId="23" xfId="75" applyFont="1" applyFill="1" applyBorder="1" applyAlignment="1">
      <alignment horizontal="justify" vertical="center"/>
    </xf>
    <xf numFmtId="44" fontId="52" fillId="31" borderId="23" xfId="253" applyFont="1" applyFill="1" applyBorder="1" applyAlignment="1">
      <alignment horizontal="center" vertical="center"/>
    </xf>
    <xf numFmtId="44" fontId="55" fillId="31" borderId="50" xfId="253" applyFont="1" applyFill="1" applyBorder="1" applyAlignment="1">
      <alignment horizontal="right" vertical="center"/>
    </xf>
    <xf numFmtId="44" fontId="52" fillId="0" borderId="114" xfId="253" applyFont="1" applyFill="1" applyBorder="1" applyAlignment="1">
      <alignment horizontal="right" vertical="center"/>
    </xf>
    <xf numFmtId="0" fontId="52" fillId="0" borderId="114" xfId="91" applyFont="1" applyBorder="1" applyAlignment="1">
      <alignment horizontal="center" vertical="center"/>
    </xf>
    <xf numFmtId="44" fontId="52" fillId="0" borderId="0" xfId="253" applyFont="1" applyAlignment="1">
      <alignment vertical="center"/>
    </xf>
    <xf numFmtId="0" fontId="52" fillId="0" borderId="114" xfId="76" applyFont="1" applyBorder="1" applyAlignment="1">
      <alignment horizontal="center" vertical="center"/>
    </xf>
    <xf numFmtId="10" fontId="57" fillId="0" borderId="114" xfId="97" applyNumberFormat="1" applyFont="1" applyFill="1" applyBorder="1" applyAlignment="1">
      <alignment horizontal="center" vertical="center"/>
    </xf>
    <xf numFmtId="0" fontId="52" fillId="0" borderId="71" xfId="91" applyFont="1" applyBorder="1" applyAlignment="1">
      <alignment vertical="center" wrapText="1"/>
    </xf>
    <xf numFmtId="0" fontId="52" fillId="0" borderId="117" xfId="91" applyFont="1" applyBorder="1" applyAlignment="1">
      <alignment horizontal="center" vertical="center"/>
    </xf>
    <xf numFmtId="0" fontId="52" fillId="0" borderId="117" xfId="91" applyFont="1" applyBorder="1" applyAlignment="1">
      <alignment vertical="center"/>
    </xf>
    <xf numFmtId="0" fontId="52" fillId="0" borderId="117" xfId="91" applyFont="1" applyBorder="1" applyAlignment="1">
      <alignment vertical="center" wrapText="1"/>
    </xf>
    <xf numFmtId="2" fontId="65" fillId="0" borderId="71" xfId="77" applyNumberFormat="1" applyFont="1" applyBorder="1" applyAlignment="1">
      <alignment horizontal="center" vertical="center" wrapText="1"/>
    </xf>
    <xf numFmtId="172" fontId="44" fillId="31" borderId="23" xfId="37" applyFont="1" applyFill="1" applyBorder="1" applyAlignment="1">
      <alignment vertical="center"/>
    </xf>
    <xf numFmtId="44" fontId="52" fillId="0" borderId="115" xfId="253" applyFont="1" applyFill="1" applyBorder="1" applyAlignment="1">
      <alignment horizontal="right" vertical="center"/>
    </xf>
    <xf numFmtId="44" fontId="52" fillId="0" borderId="117" xfId="253" applyFont="1" applyFill="1" applyBorder="1" applyAlignment="1">
      <alignment horizontal="right" vertical="center"/>
    </xf>
    <xf numFmtId="172" fontId="61" fillId="0" borderId="73" xfId="37" applyFont="1" applyBorder="1" applyAlignment="1">
      <alignment vertical="center"/>
    </xf>
    <xf numFmtId="172" fontId="61" fillId="0" borderId="73" xfId="37" applyFont="1" applyBorder="1" applyAlignment="1">
      <alignment horizontal="center" vertical="center" wrapText="1"/>
    </xf>
    <xf numFmtId="172" fontId="61" fillId="0" borderId="114" xfId="37" applyFont="1" applyBorder="1" applyAlignment="1">
      <alignment vertical="center"/>
    </xf>
    <xf numFmtId="172" fontId="61" fillId="0" borderId="114" xfId="37" applyFont="1" applyBorder="1" applyAlignment="1">
      <alignment horizontal="center" vertical="center" wrapText="1"/>
    </xf>
    <xf numFmtId="172" fontId="61" fillId="0" borderId="114" xfId="37" applyFont="1" applyBorder="1" applyAlignment="1">
      <alignment horizontal="center" vertical="center"/>
    </xf>
    <xf numFmtId="0" fontId="3" fillId="0" borderId="54" xfId="0" applyFont="1" applyBorder="1" applyAlignment="1">
      <alignment horizontal="left" vertical="center" wrapText="1"/>
    </xf>
    <xf numFmtId="172" fontId="61" fillId="0" borderId="103" xfId="37" applyFont="1" applyBorder="1" applyAlignment="1">
      <alignment vertical="center"/>
    </xf>
    <xf numFmtId="0" fontId="3" fillId="0" borderId="113" xfId="0" applyFont="1" applyBorder="1" applyAlignment="1">
      <alignment horizontal="left" vertical="center" wrapText="1"/>
    </xf>
    <xf numFmtId="172" fontId="61" fillId="0" borderId="115" xfId="37" applyFont="1" applyBorder="1" applyAlignment="1">
      <alignment vertical="center"/>
    </xf>
    <xf numFmtId="172" fontId="64" fillId="0" borderId="114" xfId="37" applyFont="1" applyBorder="1" applyAlignment="1">
      <alignment horizontal="center" vertical="center"/>
    </xf>
    <xf numFmtId="0" fontId="61" fillId="0" borderId="26" xfId="227" applyFont="1" applyBorder="1" applyAlignment="1">
      <alignment horizontal="center" vertical="center" wrapText="1"/>
    </xf>
    <xf numFmtId="172" fontId="61" fillId="0" borderId="114" xfId="37" applyFont="1" applyBorder="1" applyAlignment="1">
      <alignment horizontal="center"/>
    </xf>
    <xf numFmtId="172" fontId="61" fillId="0" borderId="115" xfId="37" applyFont="1" applyBorder="1" applyAlignment="1">
      <alignment horizontal="center" vertical="center"/>
    </xf>
    <xf numFmtId="0" fontId="61" fillId="0" borderId="116" xfId="227" applyFont="1" applyBorder="1"/>
    <xf numFmtId="172" fontId="61" fillId="0" borderId="117" xfId="37" applyFont="1" applyBorder="1" applyAlignment="1">
      <alignment horizontal="center"/>
    </xf>
    <xf numFmtId="172" fontId="61" fillId="0" borderId="117" xfId="37" applyFont="1" applyBorder="1" applyAlignment="1">
      <alignment horizontal="center" vertical="center"/>
    </xf>
    <xf numFmtId="172" fontId="61" fillId="0" borderId="118" xfId="37" applyFont="1" applyBorder="1" applyAlignment="1">
      <alignment horizontal="center" vertical="center"/>
    </xf>
    <xf numFmtId="0" fontId="46" fillId="28" borderId="39" xfId="227" applyFont="1" applyFill="1" applyBorder="1" applyAlignment="1">
      <alignment horizontal="center" vertical="center" wrapText="1"/>
    </xf>
    <xf numFmtId="0" fontId="46" fillId="28" borderId="58" xfId="227" applyFont="1" applyFill="1" applyBorder="1" applyAlignment="1">
      <alignment horizontal="center" vertical="center" wrapText="1"/>
    </xf>
    <xf numFmtId="0" fontId="46" fillId="28" borderId="15" xfId="227" applyFont="1" applyFill="1" applyBorder="1" applyAlignment="1">
      <alignment horizontal="center" vertical="center" wrapText="1"/>
    </xf>
    <xf numFmtId="0" fontId="46" fillId="28" borderId="59" xfId="227" applyFont="1" applyFill="1" applyBorder="1" applyAlignment="1">
      <alignment horizontal="center" vertical="center" wrapText="1"/>
    </xf>
    <xf numFmtId="172" fontId="61" fillId="0" borderId="27" xfId="37" applyFont="1" applyBorder="1" applyAlignment="1">
      <alignment horizontal="center" vertical="center"/>
    </xf>
    <xf numFmtId="0" fontId="3" fillId="0" borderId="26" xfId="0" applyFont="1" applyBorder="1" applyAlignment="1">
      <alignment horizontal="left" vertical="center" wrapText="1"/>
    </xf>
    <xf numFmtId="172" fontId="61" fillId="0" borderId="71" xfId="37" applyFont="1" applyBorder="1" applyAlignment="1">
      <alignment vertical="center"/>
    </xf>
    <xf numFmtId="0" fontId="60" fillId="28" borderId="116" xfId="227" applyFont="1" applyFill="1" applyBorder="1" applyAlignment="1">
      <alignment horizontal="center" vertical="center" wrapText="1"/>
    </xf>
    <xf numFmtId="0" fontId="60" fillId="28" borderId="120" xfId="227" applyFont="1" applyFill="1" applyBorder="1" applyAlignment="1">
      <alignment horizontal="center" vertical="center" wrapText="1"/>
    </xf>
    <xf numFmtId="0" fontId="60" fillId="28" borderId="117" xfId="227" applyFont="1" applyFill="1" applyBorder="1" applyAlignment="1">
      <alignment horizontal="center" vertical="center" wrapText="1"/>
    </xf>
    <xf numFmtId="0" fontId="60" fillId="28" borderId="118" xfId="227" applyFont="1" applyFill="1" applyBorder="1" applyAlignment="1">
      <alignment horizontal="center" vertical="center" wrapText="1"/>
    </xf>
    <xf numFmtId="0" fontId="60" fillId="28" borderId="52" xfId="227" applyFont="1" applyFill="1" applyBorder="1" applyAlignment="1">
      <alignment horizontal="center" vertical="center" wrapText="1"/>
    </xf>
    <xf numFmtId="207" fontId="61" fillId="0" borderId="20" xfId="37" applyNumberFormat="1" applyFont="1" applyBorder="1" applyAlignment="1">
      <alignment horizontal="center"/>
    </xf>
    <xf numFmtId="0" fontId="52" fillId="31" borderId="23" xfId="76" applyFont="1" applyFill="1" applyBorder="1" applyAlignment="1">
      <alignment horizontal="center" vertical="center"/>
    </xf>
    <xf numFmtId="0" fontId="52" fillId="31" borderId="23" xfId="76" applyFont="1" applyFill="1" applyBorder="1" applyAlignment="1">
      <alignment horizontal="justify" vertical="center" wrapText="1"/>
    </xf>
    <xf numFmtId="2" fontId="65" fillId="31" borderId="23" xfId="77" applyNumberFormat="1" applyFont="1" applyFill="1" applyBorder="1" applyAlignment="1">
      <alignment horizontal="right" vertical="center" wrapText="1"/>
    </xf>
    <xf numFmtId="44" fontId="55" fillId="31" borderId="50" xfId="253" applyFont="1" applyFill="1" applyBorder="1" applyAlignment="1">
      <alignment horizontal="right" vertical="center" wrapText="1"/>
    </xf>
    <xf numFmtId="0" fontId="52" fillId="0" borderId="54" xfId="75" applyFont="1" applyBorder="1" applyAlignment="1">
      <alignment horizontal="center" vertical="center"/>
    </xf>
    <xf numFmtId="0" fontId="52" fillId="0" borderId="73" xfId="75" applyFont="1" applyBorder="1" applyAlignment="1">
      <alignment horizontal="center" vertical="center"/>
    </xf>
    <xf numFmtId="0" fontId="52" fillId="0" borderId="73" xfId="75" applyFont="1" applyBorder="1" applyAlignment="1">
      <alignment vertical="center" wrapText="1"/>
    </xf>
    <xf numFmtId="0" fontId="55" fillId="0" borderId="55" xfId="75" applyFont="1" applyBorder="1" applyAlignment="1">
      <alignment vertical="center"/>
    </xf>
    <xf numFmtId="0" fontId="52" fillId="0" borderId="73" xfId="76" applyFont="1" applyBorder="1" applyAlignment="1">
      <alignment horizontal="justify" vertical="center" wrapText="1"/>
    </xf>
    <xf numFmtId="0" fontId="52" fillId="0" borderId="73" xfId="91" applyFont="1" applyBorder="1" applyAlignment="1">
      <alignment horizontal="center" vertical="center"/>
    </xf>
    <xf numFmtId="9" fontId="57" fillId="0" borderId="55" xfId="97" applyFont="1" applyFill="1" applyBorder="1" applyAlignment="1">
      <alignment horizontal="center" vertical="center"/>
    </xf>
    <xf numFmtId="44" fontId="52" fillId="0" borderId="55" xfId="253" applyFont="1" applyFill="1" applyBorder="1" applyAlignment="1">
      <alignment horizontal="center" vertical="center"/>
    </xf>
    <xf numFmtId="44" fontId="52" fillId="0" borderId="103" xfId="253" applyFont="1" applyFill="1" applyBorder="1" applyAlignment="1">
      <alignment horizontal="right" vertical="center"/>
    </xf>
    <xf numFmtId="172" fontId="52" fillId="0" borderId="0" xfId="37" applyFont="1" applyBorder="1" applyAlignment="1">
      <alignment vertical="center"/>
    </xf>
    <xf numFmtId="0" fontId="67" fillId="0" borderId="0" xfId="259"/>
    <xf numFmtId="0" fontId="67" fillId="0" borderId="0" xfId="259" applyAlignment="1">
      <alignment horizontal="center" vertical="center"/>
    </xf>
    <xf numFmtId="3" fontId="67" fillId="0" borderId="0" xfId="259" applyNumberFormat="1" applyAlignment="1">
      <alignment vertical="center"/>
    </xf>
    <xf numFmtId="0" fontId="72" fillId="0" borderId="129" xfId="259" applyFont="1" applyBorder="1" applyAlignment="1">
      <alignment horizontal="right" vertical="center"/>
    </xf>
    <xf numFmtId="208" fontId="72" fillId="0" borderId="130" xfId="259" applyNumberFormat="1" applyFont="1" applyBorder="1" applyAlignment="1">
      <alignment horizontal="center" vertical="center"/>
    </xf>
    <xf numFmtId="41" fontId="0" fillId="0" borderId="0" xfId="260" applyFont="1"/>
    <xf numFmtId="0" fontId="67" fillId="0" borderId="132" xfId="259" applyBorder="1" applyAlignment="1">
      <alignment horizontal="right" vertical="center"/>
    </xf>
    <xf numFmtId="0" fontId="67" fillId="25" borderId="133" xfId="259" applyFill="1" applyBorder="1" applyAlignment="1">
      <alignment horizontal="center" vertical="center"/>
    </xf>
    <xf numFmtId="0" fontId="73" fillId="0" borderId="0" xfId="259" applyFont="1"/>
    <xf numFmtId="0" fontId="73" fillId="25" borderId="56" xfId="259" applyFont="1" applyFill="1" applyBorder="1"/>
    <xf numFmtId="0" fontId="73" fillId="25" borderId="0" xfId="259" applyFont="1" applyFill="1"/>
    <xf numFmtId="0" fontId="73" fillId="25" borderId="0" xfId="259" applyFont="1" applyFill="1" applyAlignment="1">
      <alignment horizontal="center" vertical="center"/>
    </xf>
    <xf numFmtId="0" fontId="73" fillId="25" borderId="57" xfId="259" applyFont="1" applyFill="1" applyBorder="1"/>
    <xf numFmtId="0" fontId="75" fillId="0" borderId="113" xfId="259" applyFont="1" applyBorder="1" applyAlignment="1">
      <alignment horizontal="center" vertical="center" wrapText="1"/>
    </xf>
    <xf numFmtId="0" fontId="75" fillId="0" borderId="114" xfId="259" applyFont="1" applyBorder="1" applyAlignment="1">
      <alignment horizontal="center" vertical="center"/>
    </xf>
    <xf numFmtId="0" fontId="75" fillId="0" borderId="115" xfId="259" applyFont="1" applyBorder="1" applyAlignment="1">
      <alignment horizontal="center" vertical="center"/>
    </xf>
    <xf numFmtId="0" fontId="75" fillId="0" borderId="0" xfId="259" applyFont="1"/>
    <xf numFmtId="0" fontId="67" fillId="0" borderId="113" xfId="259" applyBorder="1" applyAlignment="1">
      <alignment horizontal="center" vertical="center"/>
    </xf>
    <xf numFmtId="0" fontId="67" fillId="0" borderId="114" xfId="259" applyBorder="1" applyAlignment="1">
      <alignment horizontal="center" vertical="center"/>
    </xf>
    <xf numFmtId="4" fontId="67" fillId="0" borderId="114" xfId="259" applyNumberFormat="1" applyBorder="1" applyAlignment="1">
      <alignment horizontal="center" vertical="center"/>
    </xf>
    <xf numFmtId="10" fontId="67" fillId="0" borderId="114" xfId="259" applyNumberFormat="1" applyBorder="1" applyAlignment="1">
      <alignment horizontal="center" vertical="center"/>
    </xf>
    <xf numFmtId="179" fontId="67" fillId="0" borderId="114" xfId="259" applyNumberFormat="1" applyBorder="1" applyAlignment="1">
      <alignment horizontal="center" vertical="center"/>
    </xf>
    <xf numFmtId="209" fontId="0" fillId="0" borderId="114" xfId="261" applyFont="1" applyFill="1" applyBorder="1" applyAlignment="1">
      <alignment horizontal="center" vertical="center"/>
    </xf>
    <xf numFmtId="10" fontId="67" fillId="0" borderId="115" xfId="259" applyNumberFormat="1" applyBorder="1" applyAlignment="1">
      <alignment horizontal="center" vertical="center"/>
    </xf>
    <xf numFmtId="0" fontId="67" fillId="0" borderId="0" xfId="259" applyAlignment="1">
      <alignment vertical="center"/>
    </xf>
    <xf numFmtId="0" fontId="67" fillId="0" borderId="113" xfId="259" applyBorder="1" applyAlignment="1">
      <alignment horizontal="center" vertical="center" wrapText="1"/>
    </xf>
    <xf numFmtId="0" fontId="72" fillId="0" borderId="0" xfId="259" applyFont="1"/>
    <xf numFmtId="0" fontId="72" fillId="33" borderId="51" xfId="259" applyFont="1" applyFill="1" applyBorder="1" applyAlignment="1">
      <alignment vertical="center"/>
    </xf>
    <xf numFmtId="0" fontId="72" fillId="33" borderId="40" xfId="259" applyFont="1" applyFill="1" applyBorder="1" applyAlignment="1">
      <alignment vertical="center"/>
    </xf>
    <xf numFmtId="0" fontId="72" fillId="33" borderId="40" xfId="259" applyFont="1" applyFill="1" applyBorder="1" applyAlignment="1">
      <alignment horizontal="center" vertical="center"/>
    </xf>
    <xf numFmtId="4" fontId="74" fillId="33" borderId="40" xfId="259" applyNumberFormat="1" applyFont="1" applyFill="1" applyBorder="1" applyAlignment="1">
      <alignment vertical="center"/>
    </xf>
    <xf numFmtId="10" fontId="74" fillId="33" borderId="61" xfId="259" applyNumberFormat="1" applyFont="1" applyFill="1" applyBorder="1" applyAlignment="1">
      <alignment horizontal="center" vertical="center"/>
    </xf>
    <xf numFmtId="0" fontId="75" fillId="0" borderId="31" xfId="259" applyFont="1" applyBorder="1" applyAlignment="1">
      <alignment horizontal="center"/>
    </xf>
    <xf numFmtId="0" fontId="75" fillId="0" borderId="35" xfId="259" applyFont="1" applyBorder="1" applyAlignment="1">
      <alignment horizontal="center" vertical="center"/>
    </xf>
    <xf numFmtId="0" fontId="75" fillId="0" borderId="35" xfId="259" applyFont="1" applyBorder="1" applyAlignment="1">
      <alignment horizontal="center"/>
    </xf>
    <xf numFmtId="0" fontId="75" fillId="0" borderId="134" xfId="259" applyFont="1" applyBorder="1" applyAlignment="1">
      <alignment horizontal="center"/>
    </xf>
    <xf numFmtId="0" fontId="75" fillId="27" borderId="0" xfId="259" applyFont="1" applyFill="1"/>
    <xf numFmtId="0" fontId="67" fillId="0" borderId="114" xfId="259" applyBorder="1" applyAlignment="1" applyProtection="1">
      <alignment horizontal="center" vertical="center"/>
      <protection locked="0"/>
    </xf>
    <xf numFmtId="4" fontId="67" fillId="0" borderId="114" xfId="259" applyNumberFormat="1" applyBorder="1" applyAlignment="1">
      <alignment vertical="center"/>
    </xf>
    <xf numFmtId="44" fontId="0" fillId="0" borderId="114" xfId="262" applyFont="1" applyBorder="1" applyAlignment="1">
      <alignment vertical="center"/>
    </xf>
    <xf numFmtId="0" fontId="67" fillId="0" borderId="56" xfId="259" applyBorder="1" applyAlignment="1">
      <alignment horizontal="center"/>
    </xf>
    <xf numFmtId="0" fontId="67" fillId="0" borderId="0" xfId="259" applyAlignment="1" applyProtection="1">
      <alignment horizontal="center" vertical="center"/>
      <protection locked="0"/>
    </xf>
    <xf numFmtId="4" fontId="67" fillId="0" borderId="0" xfId="259" applyNumberFormat="1" applyAlignment="1">
      <alignment horizontal="center"/>
    </xf>
    <xf numFmtId="4" fontId="67" fillId="0" borderId="0" xfId="259" applyNumberFormat="1" applyAlignment="1">
      <alignment horizontal="center" vertical="center"/>
    </xf>
    <xf numFmtId="3" fontId="67" fillId="0" borderId="0" xfId="259" applyNumberFormat="1"/>
    <xf numFmtId="10" fontId="67" fillId="0" borderId="57" xfId="259" applyNumberFormat="1" applyBorder="1" applyAlignment="1">
      <alignment horizontal="center"/>
    </xf>
    <xf numFmtId="0" fontId="72" fillId="0" borderId="135" xfId="259" applyFont="1" applyBorder="1"/>
    <xf numFmtId="0" fontId="72" fillId="0" borderId="136" xfId="259" applyFont="1" applyBorder="1"/>
    <xf numFmtId="0" fontId="72" fillId="0" borderId="136" xfId="259" applyFont="1" applyBorder="1" applyAlignment="1">
      <alignment horizontal="center" vertical="center"/>
    </xf>
    <xf numFmtId="4" fontId="74" fillId="0" borderId="136" xfId="259" applyNumberFormat="1" applyFont="1" applyBorder="1"/>
    <xf numFmtId="10" fontId="74" fillId="0" borderId="137" xfId="259" applyNumberFormat="1" applyFont="1" applyBorder="1" applyAlignment="1">
      <alignment horizontal="center"/>
    </xf>
    <xf numFmtId="0" fontId="67" fillId="0" borderId="56" xfId="259" applyBorder="1"/>
    <xf numFmtId="0" fontId="67" fillId="0" borderId="57" xfId="259" applyBorder="1"/>
    <xf numFmtId="0" fontId="75" fillId="0" borderId="138" xfId="259" applyFont="1" applyBorder="1" applyAlignment="1">
      <alignment horizontal="center"/>
    </xf>
    <xf numFmtId="0" fontId="75" fillId="0" borderId="139" xfId="259" applyFont="1" applyBorder="1" applyAlignment="1">
      <alignment horizontal="center" vertical="center"/>
    </xf>
    <xf numFmtId="0" fontId="75" fillId="0" borderId="139" xfId="259" applyFont="1" applyBorder="1" applyAlignment="1">
      <alignment horizontal="center"/>
    </xf>
    <xf numFmtId="0" fontId="75" fillId="0" borderId="140" xfId="259" applyFont="1" applyBorder="1" applyAlignment="1">
      <alignment horizontal="center"/>
    </xf>
    <xf numFmtId="0" fontId="67" fillId="0" borderId="141" xfId="259" applyBorder="1" applyAlignment="1">
      <alignment horizontal="center" vertical="center"/>
    </xf>
    <xf numFmtId="0" fontId="67" fillId="0" borderId="142" xfId="259" applyBorder="1" applyAlignment="1" applyProtection="1">
      <alignment horizontal="center" vertical="center"/>
      <protection locked="0"/>
    </xf>
    <xf numFmtId="4" fontId="67" fillId="0" borderId="142" xfId="259" applyNumberFormat="1" applyBorder="1" applyAlignment="1">
      <alignment horizontal="center" vertical="center"/>
    </xf>
    <xf numFmtId="3" fontId="67" fillId="0" borderId="142" xfId="259" applyNumberFormat="1" applyBorder="1" applyAlignment="1">
      <alignment vertical="center"/>
    </xf>
    <xf numFmtId="44" fontId="0" fillId="0" borderId="142" xfId="262" applyFont="1" applyBorder="1" applyAlignment="1">
      <alignment vertical="center"/>
    </xf>
    <xf numFmtId="10" fontId="67" fillId="0" borderId="143" xfId="259" applyNumberFormat="1" applyBorder="1" applyAlignment="1">
      <alignment horizontal="center" vertical="center"/>
    </xf>
    <xf numFmtId="0" fontId="67" fillId="0" borderId="56" xfId="259" applyBorder="1" applyAlignment="1">
      <alignment horizontal="center" vertical="center"/>
    </xf>
    <xf numFmtId="10" fontId="67" fillId="0" borderId="57" xfId="259" applyNumberFormat="1" applyBorder="1" applyAlignment="1">
      <alignment horizontal="center" vertical="center"/>
    </xf>
    <xf numFmtId="0" fontId="72" fillId="33" borderId="135" xfId="259" applyFont="1" applyFill="1" applyBorder="1"/>
    <xf numFmtId="0" fontId="72" fillId="33" borderId="136" xfId="259" applyFont="1" applyFill="1" applyBorder="1"/>
    <xf numFmtId="0" fontId="72" fillId="33" borderId="136" xfId="259" applyFont="1" applyFill="1" applyBorder="1" applyAlignment="1">
      <alignment horizontal="center" vertical="center"/>
    </xf>
    <xf numFmtId="3" fontId="74" fillId="33" borderId="136" xfId="259" applyNumberFormat="1" applyFont="1" applyFill="1" applyBorder="1"/>
    <xf numFmtId="10" fontId="74" fillId="33" borderId="137" xfId="259" applyNumberFormat="1" applyFont="1" applyFill="1" applyBorder="1" applyAlignment="1">
      <alignment horizontal="center"/>
    </xf>
    <xf numFmtId="0" fontId="75" fillId="0" borderId="141" xfId="259" applyFont="1" applyBorder="1" applyAlignment="1">
      <alignment horizontal="center"/>
    </xf>
    <xf numFmtId="0" fontId="75" fillId="0" borderId="144" xfId="259" applyFont="1" applyBorder="1" applyAlignment="1">
      <alignment horizontal="center" vertical="center"/>
    </xf>
    <xf numFmtId="0" fontId="75" fillId="0" borderId="144" xfId="259" applyFont="1" applyBorder="1" applyAlignment="1">
      <alignment horizontal="center"/>
    </xf>
    <xf numFmtId="0" fontId="75" fillId="0" borderId="142" xfId="259" applyFont="1" applyBorder="1" applyAlignment="1">
      <alignment horizontal="center"/>
    </xf>
    <xf numFmtId="0" fontId="75" fillId="0" borderId="143" xfId="259" applyFont="1" applyBorder="1" applyAlignment="1">
      <alignment horizontal="center"/>
    </xf>
    <xf numFmtId="9" fontId="0" fillId="0" borderId="142" xfId="263" applyFont="1" applyBorder="1" applyAlignment="1">
      <alignment horizontal="center" vertical="center"/>
    </xf>
    <xf numFmtId="4" fontId="67" fillId="0" borderId="142" xfId="259" applyNumberFormat="1" applyBorder="1" applyAlignment="1">
      <alignment vertical="center"/>
    </xf>
    <xf numFmtId="9" fontId="78" fillId="0" borderId="0" xfId="259" applyNumberFormat="1" applyFont="1" applyAlignment="1">
      <alignment vertical="center"/>
    </xf>
    <xf numFmtId="3" fontId="78" fillId="0" borderId="0" xfId="259" applyNumberFormat="1" applyFont="1" applyAlignment="1">
      <alignment vertical="center"/>
    </xf>
    <xf numFmtId="4" fontId="67" fillId="0" borderId="142" xfId="259" applyNumberFormat="1" applyBorder="1" applyAlignment="1">
      <alignment horizontal="center"/>
    </xf>
    <xf numFmtId="4" fontId="67" fillId="0" borderId="142" xfId="259" applyNumberFormat="1" applyBorder="1"/>
    <xf numFmtId="3" fontId="67" fillId="0" borderId="142" xfId="259" applyNumberFormat="1" applyBorder="1"/>
    <xf numFmtId="10" fontId="67" fillId="0" borderId="143" xfId="259" applyNumberFormat="1" applyBorder="1" applyAlignment="1">
      <alignment horizontal="center"/>
    </xf>
    <xf numFmtId="0" fontId="78" fillId="0" borderId="0" xfId="259" applyFont="1"/>
    <xf numFmtId="173" fontId="67" fillId="0" borderId="142" xfId="259" applyNumberFormat="1" applyBorder="1" applyAlignment="1">
      <alignment horizontal="center"/>
    </xf>
    <xf numFmtId="4" fontId="74" fillId="33" borderId="136" xfId="259" applyNumberFormat="1" applyFont="1" applyFill="1" applyBorder="1"/>
    <xf numFmtId="210" fontId="79" fillId="0" borderId="0" xfId="259" applyNumberFormat="1" applyFont="1"/>
    <xf numFmtId="0" fontId="79" fillId="0" borderId="0" xfId="259" applyFont="1"/>
    <xf numFmtId="0" fontId="74" fillId="0" borderId="0" xfId="259" applyFont="1" applyAlignment="1">
      <alignment vertical="center"/>
    </xf>
    <xf numFmtId="189" fontId="80" fillId="0" borderId="0" xfId="259" applyNumberFormat="1" applyFont="1" applyAlignment="1">
      <alignment vertical="center"/>
    </xf>
    <xf numFmtId="44" fontId="81" fillId="0" borderId="0" xfId="262" applyFont="1" applyAlignment="1">
      <alignment vertical="center"/>
    </xf>
    <xf numFmtId="0" fontId="67" fillId="0" borderId="56" xfId="259" applyBorder="1" applyAlignment="1">
      <alignment vertical="center"/>
    </xf>
    <xf numFmtId="10" fontId="67" fillId="0" borderId="0" xfId="259" applyNumberFormat="1" applyAlignment="1">
      <alignment vertical="center"/>
    </xf>
    <xf numFmtId="0" fontId="82" fillId="0" borderId="0" xfId="259" applyFont="1" applyAlignment="1">
      <alignment vertical="center"/>
    </xf>
    <xf numFmtId="4" fontId="82" fillId="0" borderId="0" xfId="259" applyNumberFormat="1" applyFont="1" applyAlignment="1">
      <alignment horizontal="right" vertical="center"/>
    </xf>
    <xf numFmtId="10" fontId="82" fillId="0" borderId="78" xfId="259" applyNumberFormat="1" applyFont="1" applyBorder="1" applyAlignment="1">
      <alignment vertical="center"/>
    </xf>
    <xf numFmtId="0" fontId="78" fillId="0" borderId="0" xfId="259" applyFont="1" applyAlignment="1">
      <alignment vertical="center"/>
    </xf>
    <xf numFmtId="44" fontId="83" fillId="0" borderId="0" xfId="262" applyFont="1" applyAlignment="1">
      <alignment vertical="center"/>
    </xf>
    <xf numFmtId="10" fontId="82" fillId="0" borderId="57" xfId="259" applyNumberFormat="1" applyFont="1" applyBorder="1" applyAlignment="1">
      <alignment vertical="center"/>
    </xf>
    <xf numFmtId="164" fontId="84" fillId="0" borderId="0" xfId="259" applyNumberFormat="1" applyFont="1" applyAlignment="1">
      <alignment horizontal="center" vertical="center"/>
    </xf>
    <xf numFmtId="42" fontId="78" fillId="0" borderId="0" xfId="259" applyNumberFormat="1" applyFont="1" applyAlignment="1">
      <alignment vertical="center"/>
    </xf>
    <xf numFmtId="164" fontId="78" fillId="0" borderId="0" xfId="259" applyNumberFormat="1" applyFont="1" applyAlignment="1">
      <alignment vertical="center"/>
    </xf>
    <xf numFmtId="174" fontId="82" fillId="0" borderId="0" xfId="259" applyNumberFormat="1" applyFont="1" applyAlignment="1">
      <alignment horizontal="right" vertical="center"/>
    </xf>
    <xf numFmtId="10" fontId="82" fillId="0" borderId="53" xfId="259" applyNumberFormat="1" applyFont="1" applyBorder="1" applyAlignment="1">
      <alignment vertical="center"/>
    </xf>
    <xf numFmtId="210" fontId="78" fillId="0" borderId="0" xfId="259" applyNumberFormat="1" applyFont="1" applyAlignment="1">
      <alignment vertical="center"/>
    </xf>
    <xf numFmtId="0" fontId="72" fillId="32" borderId="135" xfId="259" applyFont="1" applyFill="1" applyBorder="1" applyAlignment="1">
      <alignment vertical="center"/>
    </xf>
    <xf numFmtId="0" fontId="72" fillId="32" borderId="136" xfId="259" applyFont="1" applyFill="1" applyBorder="1" applyAlignment="1">
      <alignment vertical="center"/>
    </xf>
    <xf numFmtId="9" fontId="72" fillId="32" borderId="136" xfId="259" applyNumberFormat="1" applyFont="1" applyFill="1" applyBorder="1" applyAlignment="1">
      <alignment vertical="center"/>
    </xf>
    <xf numFmtId="0" fontId="72" fillId="0" borderId="149" xfId="259" applyFont="1" applyBorder="1" applyAlignment="1">
      <alignment vertical="center"/>
    </xf>
    <xf numFmtId="0" fontId="74" fillId="33" borderId="136" xfId="259" applyFont="1" applyFill="1" applyBorder="1" applyAlignment="1">
      <alignment vertical="center"/>
    </xf>
    <xf numFmtId="4" fontId="74" fillId="33" borderId="136" xfId="259" applyNumberFormat="1" applyFont="1" applyFill="1" applyBorder="1" applyAlignment="1">
      <alignment horizontal="right" vertical="center"/>
    </xf>
    <xf numFmtId="10" fontId="73" fillId="33" borderId="137" xfId="259" applyNumberFormat="1" applyFont="1" applyFill="1" applyBorder="1" applyAlignment="1">
      <alignment vertical="center"/>
    </xf>
    <xf numFmtId="0" fontId="72" fillId="0" borderId="0" xfId="259" applyFont="1" applyAlignment="1">
      <alignment vertical="center"/>
    </xf>
    <xf numFmtId="44" fontId="81" fillId="0" borderId="0" xfId="262" applyFont="1" applyBorder="1" applyAlignment="1">
      <alignment vertical="center"/>
    </xf>
    <xf numFmtId="212" fontId="72" fillId="0" borderId="0" xfId="264" applyNumberFormat="1" applyFont="1" applyAlignment="1">
      <alignment vertical="center"/>
    </xf>
    <xf numFmtId="164" fontId="0" fillId="0" borderId="0" xfId="265" applyFont="1" applyBorder="1" applyAlignment="1">
      <alignment vertical="center"/>
    </xf>
    <xf numFmtId="0" fontId="67" fillId="0" borderId="57" xfId="259" applyBorder="1" applyAlignment="1">
      <alignment vertical="center"/>
    </xf>
    <xf numFmtId="44" fontId="0" fillId="0" borderId="0" xfId="262" applyFont="1" applyBorder="1" applyAlignment="1">
      <alignment vertical="center"/>
    </xf>
    <xf numFmtId="213" fontId="0" fillId="0" borderId="0" xfId="260" applyNumberFormat="1" applyFont="1" applyBorder="1" applyAlignment="1">
      <alignment vertical="center"/>
    </xf>
    <xf numFmtId="174" fontId="67" fillId="0" borderId="0" xfId="259" applyNumberFormat="1" applyAlignment="1">
      <alignment vertical="center"/>
    </xf>
    <xf numFmtId="44" fontId="67" fillId="0" borderId="0" xfId="259" applyNumberFormat="1" applyAlignment="1">
      <alignment vertical="center"/>
    </xf>
    <xf numFmtId="164" fontId="0" fillId="0" borderId="0" xfId="265" applyFont="1" applyAlignment="1">
      <alignment vertical="center"/>
    </xf>
    <xf numFmtId="4" fontId="67" fillId="0" borderId="0" xfId="259" applyNumberFormat="1" applyAlignment="1">
      <alignment vertical="center"/>
    </xf>
    <xf numFmtId="43" fontId="67" fillId="0" borderId="0" xfId="259" applyNumberFormat="1" applyAlignment="1">
      <alignment vertical="center"/>
    </xf>
    <xf numFmtId="164" fontId="77" fillId="0" borderId="0" xfId="265" applyFont="1" applyBorder="1" applyAlignment="1">
      <alignment vertical="center"/>
    </xf>
    <xf numFmtId="188" fontId="67" fillId="0" borderId="0" xfId="259" applyNumberFormat="1" applyAlignment="1">
      <alignment vertical="center"/>
    </xf>
    <xf numFmtId="0" fontId="66" fillId="0" borderId="0" xfId="266" applyFont="1" applyAlignment="1" applyProtection="1">
      <alignment vertical="center"/>
      <protection hidden="1"/>
    </xf>
    <xf numFmtId="0" fontId="66" fillId="0" borderId="0" xfId="266" applyFont="1"/>
    <xf numFmtId="0" fontId="67" fillId="0" borderId="122" xfId="259" applyBorder="1"/>
    <xf numFmtId="0" fontId="67" fillId="0" borderId="23" xfId="259" applyBorder="1"/>
    <xf numFmtId="0" fontId="67" fillId="0" borderId="23" xfId="259" applyBorder="1" applyAlignment="1">
      <alignment horizontal="center" vertical="center"/>
    </xf>
    <xf numFmtId="0" fontId="85" fillId="0" borderId="0" xfId="259" applyFont="1"/>
    <xf numFmtId="0" fontId="85" fillId="0" borderId="0" xfId="259" applyFont="1" applyAlignment="1">
      <alignment horizontal="center" vertical="center"/>
    </xf>
    <xf numFmtId="0" fontId="86" fillId="0" borderId="0" xfId="259" applyFont="1"/>
    <xf numFmtId="0" fontId="86" fillId="0" borderId="0" xfId="259" applyFont="1" applyAlignment="1">
      <alignment horizontal="center" vertical="center"/>
    </xf>
    <xf numFmtId="3" fontId="86" fillId="0" borderId="0" xfId="259" applyNumberFormat="1" applyFont="1" applyAlignment="1">
      <alignment vertical="center"/>
    </xf>
    <xf numFmtId="0" fontId="86" fillId="0" borderId="0" xfId="259" applyFont="1" applyAlignment="1">
      <alignment horizontal="justify" vertical="center" wrapText="1"/>
    </xf>
    <xf numFmtId="0" fontId="89" fillId="0" borderId="0" xfId="267"/>
    <xf numFmtId="0" fontId="69" fillId="0" borderId="56" xfId="267" applyFont="1" applyBorder="1" applyAlignment="1">
      <alignment horizontal="center" vertical="center"/>
    </xf>
    <xf numFmtId="0" fontId="69" fillId="0" borderId="0" xfId="267" applyFont="1" applyAlignment="1">
      <alignment horizontal="center" vertical="center"/>
    </xf>
    <xf numFmtId="0" fontId="69" fillId="0" borderId="57" xfId="267" applyFont="1" applyBorder="1" applyAlignment="1">
      <alignment horizontal="center" vertical="center"/>
    </xf>
    <xf numFmtId="0" fontId="89" fillId="0" borderId="56" xfId="267" applyBorder="1"/>
    <xf numFmtId="0" fontId="89" fillId="0" borderId="57" xfId="267" applyBorder="1"/>
    <xf numFmtId="0" fontId="89" fillId="0" borderId="51" xfId="267" applyBorder="1"/>
    <xf numFmtId="0" fontId="89" fillId="0" borderId="40" xfId="267" applyBorder="1"/>
    <xf numFmtId="0" fontId="89" fillId="0" borderId="61" xfId="267" applyBorder="1"/>
    <xf numFmtId="0" fontId="75" fillId="33" borderId="148" xfId="267" applyFont="1" applyFill="1" applyBorder="1" applyAlignment="1">
      <alignment horizontal="center"/>
    </xf>
    <xf numFmtId="0" fontId="75" fillId="33" borderId="146" xfId="267" applyFont="1" applyFill="1" applyBorder="1" applyAlignment="1">
      <alignment horizontal="center"/>
    </xf>
    <xf numFmtId="0" fontId="75" fillId="33" borderId="147" xfId="267" applyFont="1" applyFill="1" applyBorder="1" applyAlignment="1">
      <alignment horizontal="center"/>
    </xf>
    <xf numFmtId="0" fontId="75" fillId="0" borderId="0" xfId="267" applyFont="1" applyAlignment="1">
      <alignment horizontal="center"/>
    </xf>
    <xf numFmtId="4" fontId="75" fillId="0" borderId="0" xfId="267" applyNumberFormat="1" applyFont="1" applyAlignment="1">
      <alignment horizontal="center"/>
    </xf>
    <xf numFmtId="0" fontId="72" fillId="0" borderId="56" xfId="267" applyFont="1" applyBorder="1"/>
    <xf numFmtId="0" fontId="72" fillId="33" borderId="0" xfId="267" applyFont="1" applyFill="1"/>
    <xf numFmtId="0" fontId="72" fillId="33" borderId="0" xfId="267" applyFont="1" applyFill="1" applyAlignment="1">
      <alignment horizontal="center"/>
    </xf>
    <xf numFmtId="177" fontId="72" fillId="33" borderId="0" xfId="267" applyNumberFormat="1" applyFont="1" applyFill="1" applyAlignment="1">
      <alignment horizontal="center"/>
    </xf>
    <xf numFmtId="0" fontId="72" fillId="0" borderId="57" xfId="267" applyFont="1" applyBorder="1"/>
    <xf numFmtId="0" fontId="72" fillId="0" borderId="0" xfId="267" applyFont="1"/>
    <xf numFmtId="0" fontId="89" fillId="0" borderId="0" xfId="267" applyAlignment="1">
      <alignment horizontal="center"/>
    </xf>
    <xf numFmtId="177" fontId="89" fillId="0" borderId="0" xfId="267" applyNumberFormat="1" applyAlignment="1">
      <alignment horizontal="center"/>
    </xf>
    <xf numFmtId="3" fontId="90" fillId="34" borderId="0" xfId="267" applyNumberFormat="1" applyFont="1" applyFill="1" applyAlignment="1">
      <alignment horizontal="justify" vertical="center" wrapText="1"/>
    </xf>
    <xf numFmtId="3" fontId="89" fillId="0" borderId="0" xfId="267" applyNumberFormat="1"/>
    <xf numFmtId="4" fontId="89" fillId="0" borderId="0" xfId="267" applyNumberFormat="1" applyAlignment="1">
      <alignment horizontal="center"/>
    </xf>
    <xf numFmtId="0" fontId="91" fillId="0" borderId="56" xfId="267" applyFont="1" applyBorder="1"/>
    <xf numFmtId="0" fontId="72" fillId="0" borderId="148" xfId="267" applyFont="1" applyBorder="1"/>
    <xf numFmtId="0" fontId="72" fillId="0" borderId="146" xfId="267" applyFont="1" applyBorder="1"/>
    <xf numFmtId="0" fontId="72" fillId="0" borderId="146" xfId="267" applyFont="1" applyBorder="1" applyAlignment="1">
      <alignment horizontal="center"/>
    </xf>
    <xf numFmtId="4" fontId="72" fillId="0" borderId="146" xfId="267" applyNumberFormat="1" applyFont="1" applyBorder="1" applyAlignment="1">
      <alignment horizontal="center"/>
    </xf>
    <xf numFmtId="177" fontId="72" fillId="0" borderId="147" xfId="267" applyNumberFormat="1" applyFont="1" applyBorder="1" applyAlignment="1">
      <alignment horizontal="center"/>
    </xf>
    <xf numFmtId="0" fontId="91" fillId="0" borderId="57" xfId="267" applyFont="1" applyBorder="1"/>
    <xf numFmtId="0" fontId="91" fillId="0" borderId="0" xfId="267" applyFont="1"/>
    <xf numFmtId="0" fontId="72" fillId="33" borderId="148" xfId="267" applyFont="1" applyFill="1" applyBorder="1"/>
    <xf numFmtId="0" fontId="72" fillId="33" borderId="146" xfId="267" applyFont="1" applyFill="1" applyBorder="1"/>
    <xf numFmtId="0" fontId="72" fillId="33" borderId="146" xfId="267" applyFont="1" applyFill="1" applyBorder="1" applyAlignment="1">
      <alignment horizontal="center"/>
    </xf>
    <xf numFmtId="4" fontId="72" fillId="33" borderId="146" xfId="267" applyNumberFormat="1" applyFont="1" applyFill="1" applyBorder="1"/>
    <xf numFmtId="177" fontId="72" fillId="33" borderId="147" xfId="267" applyNumberFormat="1" applyFont="1" applyFill="1" applyBorder="1" applyAlignment="1">
      <alignment horizontal="center"/>
    </xf>
    <xf numFmtId="0" fontId="89" fillId="0" borderId="122" xfId="267" applyBorder="1"/>
    <xf numFmtId="0" fontId="89" fillId="0" borderId="23" xfId="267" applyBorder="1"/>
    <xf numFmtId="0" fontId="89" fillId="0" borderId="50" xfId="267" applyBorder="1"/>
    <xf numFmtId="0" fontId="71" fillId="0" borderId="56" xfId="267" applyFont="1" applyBorder="1"/>
    <xf numFmtId="0" fontId="71" fillId="0" borderId="0" xfId="267" applyFont="1"/>
    <xf numFmtId="0" fontId="71" fillId="0" borderId="57" xfId="267" applyFont="1" applyBorder="1"/>
    <xf numFmtId="3" fontId="71" fillId="0" borderId="0" xfId="267" applyNumberFormat="1" applyFont="1" applyAlignment="1">
      <alignment vertical="center"/>
    </xf>
    <xf numFmtId="0" fontId="75" fillId="0" borderId="0" xfId="267" applyFont="1"/>
    <xf numFmtId="0" fontId="92" fillId="0" borderId="122" xfId="267" applyFont="1" applyBorder="1"/>
    <xf numFmtId="0" fontId="92" fillId="0" borderId="23" xfId="267" applyFont="1" applyBorder="1"/>
    <xf numFmtId="0" fontId="92" fillId="0" borderId="50" xfId="267" applyFont="1" applyBorder="1"/>
    <xf numFmtId="0" fontId="1" fillId="0" borderId="0" xfId="268"/>
    <xf numFmtId="0" fontId="95" fillId="0" borderId="159" xfId="268" applyFont="1" applyBorder="1" applyAlignment="1">
      <alignment horizontal="left" vertical="center" wrapText="1" indent="2"/>
    </xf>
    <xf numFmtId="0" fontId="95" fillId="0" borderId="163" xfId="268" applyFont="1" applyBorder="1" applyAlignment="1">
      <alignment horizontal="center" vertical="center" wrapText="1"/>
    </xf>
    <xf numFmtId="0" fontId="95" fillId="0" borderId="158" xfId="268" applyFont="1" applyBorder="1" applyAlignment="1">
      <alignment horizontal="center" vertical="center" wrapText="1"/>
    </xf>
    <xf numFmtId="0" fontId="96" fillId="0" borderId="159" xfId="268" applyFont="1" applyBorder="1" applyAlignment="1">
      <alignment horizontal="right" vertical="center" wrapText="1"/>
    </xf>
    <xf numFmtId="0" fontId="97" fillId="0" borderId="163" xfId="268" applyFont="1" applyBorder="1" applyAlignment="1">
      <alignment horizontal="center" vertical="center" wrapText="1"/>
    </xf>
    <xf numFmtId="175" fontId="97" fillId="0" borderId="158" xfId="268" applyNumberFormat="1" applyFont="1" applyBorder="1" applyAlignment="1">
      <alignment horizontal="center" vertical="center" wrapText="1"/>
    </xf>
    <xf numFmtId="0" fontId="96" fillId="0" borderId="163" xfId="268" applyFont="1" applyBorder="1" applyAlignment="1">
      <alignment horizontal="center" vertical="center" wrapText="1"/>
    </xf>
    <xf numFmtId="175" fontId="97" fillId="0" borderId="164" xfId="268" applyNumberFormat="1" applyFont="1" applyBorder="1" applyAlignment="1">
      <alignment horizontal="center" vertical="center" wrapText="1"/>
    </xf>
    <xf numFmtId="0" fontId="96" fillId="0" borderId="165" xfId="268" applyFont="1" applyBorder="1" applyAlignment="1">
      <alignment horizontal="right" vertical="center" wrapText="1"/>
    </xf>
    <xf numFmtId="0" fontId="96" fillId="0" borderId="158" xfId="268" applyFont="1" applyBorder="1" applyAlignment="1">
      <alignment horizontal="center" vertical="center" wrapText="1"/>
    </xf>
    <xf numFmtId="0" fontId="96" fillId="0" borderId="157" xfId="268" applyFont="1" applyBorder="1" applyAlignment="1">
      <alignment horizontal="center" vertical="center" wrapText="1"/>
    </xf>
    <xf numFmtId="0" fontId="96" fillId="0" borderId="142" xfId="268" applyFont="1" applyBorder="1" applyAlignment="1">
      <alignment horizontal="center" vertical="center" wrapText="1"/>
    </xf>
    <xf numFmtId="0" fontId="96" fillId="0" borderId="165" xfId="268" applyFont="1" applyBorder="1" applyAlignment="1">
      <alignment horizontal="left" vertical="center" wrapText="1" indent="1"/>
    </xf>
    <xf numFmtId="9" fontId="96" fillId="0" borderId="158" xfId="268" applyNumberFormat="1" applyFont="1" applyBorder="1" applyAlignment="1">
      <alignment horizontal="center" vertical="center" wrapText="1"/>
    </xf>
    <xf numFmtId="175" fontId="96" fillId="0" borderId="157" xfId="269" applyNumberFormat="1" applyFont="1" applyBorder="1" applyAlignment="1">
      <alignment horizontal="center" vertical="center" wrapText="1"/>
    </xf>
    <xf numFmtId="175" fontId="96" fillId="0" borderId="142" xfId="268" applyNumberFormat="1" applyFont="1" applyBorder="1" applyAlignment="1">
      <alignment horizontal="center" vertical="center" wrapText="1"/>
    </xf>
    <xf numFmtId="175" fontId="102" fillId="0" borderId="176" xfId="268" applyNumberFormat="1" applyFont="1" applyBorder="1" applyAlignment="1">
      <alignment horizontal="center" vertical="center" wrapText="1"/>
    </xf>
    <xf numFmtId="3" fontId="104" fillId="0" borderId="0" xfId="267" applyNumberFormat="1" applyFont="1" applyAlignment="1">
      <alignment horizontal="left" vertical="center"/>
    </xf>
    <xf numFmtId="3" fontId="104" fillId="0" borderId="0" xfId="267" applyNumberFormat="1" applyFont="1" applyAlignment="1">
      <alignment vertical="center"/>
    </xf>
    <xf numFmtId="3" fontId="105" fillId="0" borderId="0" xfId="267" applyNumberFormat="1" applyFont="1" applyAlignment="1">
      <alignment vertical="center"/>
    </xf>
    <xf numFmtId="3" fontId="68" fillId="0" borderId="0" xfId="267" applyNumberFormat="1" applyFont="1" applyAlignment="1">
      <alignment vertical="center"/>
    </xf>
    <xf numFmtId="3" fontId="107" fillId="0" borderId="0" xfId="267" applyNumberFormat="1" applyFont="1" applyAlignment="1">
      <alignment horizontal="center" vertical="center" wrapText="1"/>
    </xf>
    <xf numFmtId="179" fontId="104" fillId="0" borderId="0" xfId="267" applyNumberFormat="1" applyFont="1" applyAlignment="1">
      <alignment vertical="center"/>
    </xf>
    <xf numFmtId="179" fontId="108" fillId="0" borderId="0" xfId="267" applyNumberFormat="1" applyFont="1" applyAlignment="1">
      <alignment horizontal="center" vertical="center"/>
    </xf>
    <xf numFmtId="10" fontId="109" fillId="0" borderId="0" xfId="267" applyNumberFormat="1" applyFont="1" applyAlignment="1">
      <alignment vertical="center"/>
    </xf>
    <xf numFmtId="3" fontId="39" fillId="0" borderId="0" xfId="267" applyNumberFormat="1" applyFont="1" applyAlignment="1">
      <alignment vertical="center"/>
    </xf>
    <xf numFmtId="3" fontId="110" fillId="0" borderId="0" xfId="267" applyNumberFormat="1" applyFont="1" applyAlignment="1">
      <alignment horizontal="center" vertical="center"/>
    </xf>
    <xf numFmtId="3" fontId="110" fillId="0" borderId="0" xfId="267" applyNumberFormat="1" applyFont="1" applyAlignment="1">
      <alignment vertical="center"/>
    </xf>
    <xf numFmtId="3" fontId="111" fillId="0" borderId="0" xfId="267" applyNumberFormat="1" applyFont="1" applyAlignment="1">
      <alignment vertical="center"/>
    </xf>
    <xf numFmtId="3" fontId="25" fillId="0" borderId="0" xfId="267" applyNumberFormat="1" applyFont="1" applyAlignment="1">
      <alignment vertical="center"/>
    </xf>
    <xf numFmtId="3" fontId="110" fillId="0" borderId="0" xfId="267" applyNumberFormat="1" applyFont="1" applyAlignment="1">
      <alignment horizontal="right" vertical="center"/>
    </xf>
    <xf numFmtId="3" fontId="112" fillId="0" borderId="0" xfId="267" applyNumberFormat="1" applyFont="1" applyAlignment="1">
      <alignment vertical="center"/>
    </xf>
    <xf numFmtId="3" fontId="62" fillId="0" borderId="0" xfId="267" applyNumberFormat="1" applyFont="1" applyAlignment="1">
      <alignment vertical="center"/>
    </xf>
    <xf numFmtId="3" fontId="25" fillId="0" borderId="180" xfId="267" applyNumberFormat="1" applyFont="1" applyBorder="1" applyAlignment="1">
      <alignment vertical="center" wrapText="1"/>
    </xf>
    <xf numFmtId="3" fontId="25" fillId="0" borderId="180" xfId="267" applyNumberFormat="1" applyFont="1" applyBorder="1" applyAlignment="1">
      <alignment horizontal="center" vertical="center" wrapText="1"/>
    </xf>
    <xf numFmtId="4" fontId="25" fillId="0" borderId="180" xfId="267" applyNumberFormat="1" applyFont="1" applyBorder="1" applyAlignment="1">
      <alignment horizontal="center" vertical="center" wrapText="1"/>
    </xf>
    <xf numFmtId="214" fontId="66" fillId="0" borderId="180" xfId="267" applyNumberFormat="1" applyFont="1" applyBorder="1" applyAlignment="1">
      <alignment vertical="center"/>
    </xf>
    <xf numFmtId="10" fontId="104" fillId="0" borderId="0" xfId="267" applyNumberFormat="1" applyFont="1" applyAlignment="1">
      <alignment vertical="center"/>
    </xf>
    <xf numFmtId="174" fontId="25" fillId="0" borderId="180" xfId="267" applyNumberFormat="1" applyFont="1" applyBorder="1" applyAlignment="1">
      <alignment vertical="center" wrapText="1"/>
    </xf>
    <xf numFmtId="3" fontId="39" fillId="0" borderId="0" xfId="267" applyNumberFormat="1" applyFont="1" applyAlignment="1">
      <alignment horizontal="right" vertical="center"/>
    </xf>
    <xf numFmtId="9" fontId="66" fillId="0" borderId="180" xfId="270" applyFont="1" applyBorder="1" applyAlignment="1">
      <alignment vertical="center"/>
    </xf>
    <xf numFmtId="214" fontId="66" fillId="25" borderId="79" xfId="267" applyNumberFormat="1" applyFont="1" applyFill="1" applyBorder="1" applyAlignment="1">
      <alignment vertical="center"/>
    </xf>
    <xf numFmtId="3" fontId="48" fillId="31" borderId="180" xfId="272" applyNumberFormat="1" applyFont="1" applyFill="1" applyBorder="1" applyAlignment="1">
      <alignment vertical="center" wrapText="1"/>
    </xf>
    <xf numFmtId="175" fontId="48" fillId="0" borderId="180" xfId="272" applyNumberFormat="1" applyFont="1" applyBorder="1" applyAlignment="1">
      <alignment vertical="center" wrapText="1"/>
    </xf>
    <xf numFmtId="3" fontId="66" fillId="31" borderId="81" xfId="267" applyNumberFormat="1" applyFont="1" applyFill="1" applyBorder="1" applyAlignment="1">
      <alignment horizontal="center" vertical="center"/>
    </xf>
    <xf numFmtId="4" fontId="25" fillId="0" borderId="0" xfId="267" applyNumberFormat="1" applyFont="1" applyAlignment="1">
      <alignment horizontal="center" vertical="center"/>
    </xf>
    <xf numFmtId="3" fontId="48" fillId="0" borderId="0" xfId="272" applyNumberFormat="1" applyFont="1" applyAlignment="1">
      <alignment vertical="center" wrapText="1"/>
    </xf>
    <xf numFmtId="3" fontId="25" fillId="0" borderId="0" xfId="267" applyNumberFormat="1" applyFont="1" applyAlignment="1">
      <alignment horizontal="center" vertical="center" wrapText="1"/>
    </xf>
    <xf numFmtId="4" fontId="25" fillId="0" borderId="0" xfId="267" applyNumberFormat="1" applyFont="1" applyAlignment="1">
      <alignment horizontal="center" vertical="center" wrapText="1"/>
    </xf>
    <xf numFmtId="174" fontId="25" fillId="0" borderId="0" xfId="267" applyNumberFormat="1" applyFont="1" applyAlignment="1">
      <alignment vertical="center" wrapText="1"/>
    </xf>
    <xf numFmtId="214" fontId="66" fillId="0" borderId="0" xfId="267" applyNumberFormat="1" applyFont="1" applyAlignment="1">
      <alignment vertical="center"/>
    </xf>
    <xf numFmtId="10" fontId="66" fillId="0" borderId="0" xfId="267" applyNumberFormat="1" applyFont="1" applyAlignment="1">
      <alignment vertical="center"/>
    </xf>
    <xf numFmtId="214" fontId="106" fillId="0" borderId="180" xfId="267" applyNumberFormat="1" applyFont="1" applyBorder="1" applyAlignment="1">
      <alignment horizontal="center" vertical="center"/>
    </xf>
    <xf numFmtId="168" fontId="106" fillId="25" borderId="79" xfId="267" applyNumberFormat="1" applyFont="1" applyFill="1" applyBorder="1" applyAlignment="1">
      <alignment horizontal="center" vertical="center"/>
    </xf>
    <xf numFmtId="9" fontId="106" fillId="0" borderId="180" xfId="270" applyFont="1" applyFill="1" applyBorder="1" applyAlignment="1">
      <alignment horizontal="center" vertical="center"/>
    </xf>
    <xf numFmtId="164" fontId="106" fillId="25" borderId="79" xfId="271" applyFont="1" applyFill="1" applyBorder="1" applyAlignment="1">
      <alignment horizontal="center" vertical="center"/>
    </xf>
    <xf numFmtId="4" fontId="39" fillId="0" borderId="0" xfId="267" applyNumberFormat="1" applyFont="1" applyAlignment="1">
      <alignment vertical="center"/>
    </xf>
    <xf numFmtId="175" fontId="106" fillId="25" borderId="79" xfId="271" applyNumberFormat="1" applyFont="1" applyFill="1" applyBorder="1" applyAlignment="1">
      <alignment vertical="center"/>
    </xf>
    <xf numFmtId="175" fontId="106" fillId="0" borderId="183" xfId="267" applyNumberFormat="1" applyFont="1" applyBorder="1" applyAlignment="1">
      <alignment vertical="center"/>
    </xf>
    <xf numFmtId="3" fontId="25" fillId="0" borderId="56" xfId="267" applyNumberFormat="1" applyFont="1" applyBorder="1" applyAlignment="1">
      <alignment vertical="center"/>
    </xf>
    <xf numFmtId="3" fontId="66" fillId="0" borderId="0" xfId="267" applyNumberFormat="1" applyFont="1" applyAlignment="1">
      <alignment vertical="center"/>
    </xf>
    <xf numFmtId="179" fontId="66" fillId="25" borderId="57" xfId="267" applyNumberFormat="1" applyFont="1" applyFill="1" applyBorder="1" applyAlignment="1">
      <alignment vertical="center"/>
    </xf>
    <xf numFmtId="3" fontId="106" fillId="16" borderId="185" xfId="267" applyNumberFormat="1" applyFont="1" applyFill="1" applyBorder="1" applyAlignment="1">
      <alignment horizontal="center" vertical="center"/>
    </xf>
    <xf numFmtId="3" fontId="25" fillId="16" borderId="186" xfId="267" applyNumberFormat="1" applyFont="1" applyFill="1" applyBorder="1" applyAlignment="1">
      <alignment horizontal="right" vertical="center" wrapText="1"/>
    </xf>
    <xf numFmtId="4" fontId="25" fillId="0" borderId="188" xfId="267" applyNumberFormat="1" applyFont="1" applyBorder="1" applyAlignment="1">
      <alignment horizontal="center" vertical="center"/>
    </xf>
    <xf numFmtId="3" fontId="25" fillId="0" borderId="189" xfId="267" applyNumberFormat="1" applyFont="1" applyBorder="1" applyAlignment="1">
      <alignment vertical="center" wrapText="1"/>
    </xf>
    <xf numFmtId="3" fontId="25" fillId="0" borderId="190" xfId="267" applyNumberFormat="1" applyFont="1" applyBorder="1" applyAlignment="1">
      <alignment horizontal="center" vertical="center" wrapText="1"/>
    </xf>
    <xf numFmtId="4" fontId="25" fillId="0" borderId="189" xfId="267" applyNumberFormat="1" applyFont="1" applyBorder="1" applyAlignment="1">
      <alignment horizontal="center" vertical="center" wrapText="1"/>
    </xf>
    <xf numFmtId="174" fontId="25" fillId="0" borderId="189" xfId="267" applyNumberFormat="1" applyFont="1" applyBorder="1" applyAlignment="1">
      <alignment vertical="center" wrapText="1"/>
    </xf>
    <xf numFmtId="214" fontId="66" fillId="0" borderId="190" xfId="267" applyNumberFormat="1" applyFont="1" applyBorder="1" applyAlignment="1">
      <alignment vertical="center"/>
    </xf>
    <xf numFmtId="10" fontId="66" fillId="25" borderId="191" xfId="267" applyNumberFormat="1" applyFont="1" applyFill="1" applyBorder="1" applyAlignment="1">
      <alignment vertical="center"/>
    </xf>
    <xf numFmtId="4" fontId="25" fillId="0" borderId="192" xfId="267" applyNumberFormat="1" applyFont="1" applyBorder="1" applyAlignment="1">
      <alignment horizontal="center" vertical="center"/>
    </xf>
    <xf numFmtId="0" fontId="25" fillId="0" borderId="193" xfId="267" applyFont="1" applyBorder="1" applyAlignment="1">
      <alignment horizontal="left" wrapText="1"/>
    </xf>
    <xf numFmtId="3" fontId="25" fillId="0" borderId="193" xfId="267" applyNumberFormat="1" applyFont="1" applyBorder="1" applyAlignment="1">
      <alignment horizontal="center" vertical="center" wrapText="1"/>
    </xf>
    <xf numFmtId="4" fontId="25" fillId="0" borderId="193" xfId="267" applyNumberFormat="1" applyFont="1" applyBorder="1"/>
    <xf numFmtId="214" fontId="66" fillId="0" borderId="193" xfId="267" applyNumberFormat="1" applyFont="1" applyBorder="1" applyAlignment="1">
      <alignment vertical="center"/>
    </xf>
    <xf numFmtId="10" fontId="66" fillId="25" borderId="194" xfId="267" applyNumberFormat="1" applyFont="1" applyFill="1" applyBorder="1" applyAlignment="1">
      <alignment vertical="center"/>
    </xf>
    <xf numFmtId="4" fontId="25" fillId="0" borderId="195" xfId="267" applyNumberFormat="1" applyFont="1" applyBorder="1" applyAlignment="1">
      <alignment horizontal="center" vertical="center"/>
    </xf>
    <xf numFmtId="0" fontId="25" fillId="0" borderId="180" xfId="267" applyFont="1" applyBorder="1" applyAlignment="1">
      <alignment horizontal="left" wrapText="1"/>
    </xf>
    <xf numFmtId="3" fontId="25" fillId="0" borderId="196" xfId="267" applyNumberFormat="1" applyFont="1" applyBorder="1" applyAlignment="1">
      <alignment horizontal="center" vertical="center" wrapText="1"/>
    </xf>
    <xf numFmtId="4" fontId="25" fillId="0" borderId="180" xfId="274" applyNumberFormat="1" applyFont="1" applyBorder="1" applyAlignment="1">
      <alignment horizontal="right"/>
    </xf>
    <xf numFmtId="4" fontId="25" fillId="0" borderId="180" xfId="267" applyNumberFormat="1" applyFont="1" applyBorder="1"/>
    <xf numFmtId="214" fontId="66" fillId="0" borderId="196" xfId="267" applyNumberFormat="1" applyFont="1" applyBorder="1" applyAlignment="1">
      <alignment vertical="center"/>
    </xf>
    <xf numFmtId="10" fontId="66" fillId="25" borderId="197" xfId="267" applyNumberFormat="1" applyFont="1" applyFill="1" applyBorder="1" applyAlignment="1">
      <alignment vertical="center"/>
    </xf>
    <xf numFmtId="0" fontId="25" fillId="0" borderId="180" xfId="267" applyFont="1" applyBorder="1" applyAlignment="1">
      <alignment wrapText="1"/>
    </xf>
    <xf numFmtId="0" fontId="25" fillId="0" borderId="198" xfId="267" applyFont="1" applyBorder="1" applyAlignment="1">
      <alignment wrapText="1"/>
    </xf>
    <xf numFmtId="3" fontId="25" fillId="0" borderId="198" xfId="267" applyNumberFormat="1" applyFont="1" applyBorder="1" applyAlignment="1">
      <alignment horizontal="center" vertical="center" wrapText="1"/>
    </xf>
    <xf numFmtId="4" fontId="25" fillId="0" borderId="198" xfId="274" applyNumberFormat="1" applyFont="1" applyBorder="1" applyAlignment="1">
      <alignment horizontal="right"/>
    </xf>
    <xf numFmtId="4" fontId="25" fillId="0" borderId="198" xfId="267" applyNumberFormat="1" applyFont="1" applyBorder="1"/>
    <xf numFmtId="214" fontId="66" fillId="0" borderId="198" xfId="267" applyNumberFormat="1" applyFont="1" applyBorder="1" applyAlignment="1">
      <alignment vertical="center"/>
    </xf>
    <xf numFmtId="10" fontId="66" fillId="25" borderId="199" xfId="267" applyNumberFormat="1" applyFont="1" applyFill="1" applyBorder="1" applyAlignment="1">
      <alignment vertical="center"/>
    </xf>
    <xf numFmtId="4" fontId="25" fillId="0" borderId="200" xfId="267" applyNumberFormat="1" applyFont="1" applyBorder="1" applyAlignment="1">
      <alignment horizontal="center" vertical="center"/>
    </xf>
    <xf numFmtId="214" fontId="106" fillId="16" borderId="0" xfId="267" applyNumberFormat="1" applyFont="1" applyFill="1" applyAlignment="1">
      <alignment vertical="center"/>
    </xf>
    <xf numFmtId="10" fontId="106" fillId="25" borderId="57" xfId="267" applyNumberFormat="1" applyFont="1" applyFill="1" applyBorder="1" applyAlignment="1">
      <alignment vertical="center"/>
    </xf>
    <xf numFmtId="174" fontId="106" fillId="16" borderId="56" xfId="267" applyNumberFormat="1" applyFont="1" applyFill="1" applyBorder="1" applyAlignment="1">
      <alignment horizontal="right" vertical="center" wrapText="1"/>
    </xf>
    <xf numFmtId="174" fontId="106" fillId="16" borderId="0" xfId="267" applyNumberFormat="1" applyFont="1" applyFill="1" applyAlignment="1">
      <alignment horizontal="right" vertical="center" wrapText="1"/>
    </xf>
    <xf numFmtId="174" fontId="25" fillId="16" borderId="0" xfId="267" applyNumberFormat="1" applyFont="1" applyFill="1" applyAlignment="1">
      <alignment horizontal="right" vertical="center" wrapText="1"/>
    </xf>
    <xf numFmtId="179" fontId="25" fillId="35" borderId="0" xfId="267" applyNumberFormat="1" applyFont="1" applyFill="1" applyAlignment="1">
      <alignment horizontal="center" vertical="center" wrapText="1"/>
    </xf>
    <xf numFmtId="174" fontId="25" fillId="16" borderId="56" xfId="267" applyNumberFormat="1" applyFont="1" applyFill="1" applyBorder="1" applyAlignment="1">
      <alignment horizontal="right" vertical="center" wrapText="1"/>
    </xf>
    <xf numFmtId="179" fontId="25" fillId="35" borderId="203" xfId="267" applyNumberFormat="1" applyFont="1" applyFill="1" applyBorder="1" applyAlignment="1">
      <alignment horizontal="center" vertical="center" wrapText="1"/>
    </xf>
    <xf numFmtId="214" fontId="66" fillId="16" borderId="0" xfId="267" applyNumberFormat="1" applyFont="1" applyFill="1" applyAlignment="1">
      <alignment vertical="center"/>
    </xf>
    <xf numFmtId="10" fontId="25" fillId="25" borderId="57" xfId="267" applyNumberFormat="1" applyFont="1" applyFill="1" applyBorder="1" applyAlignment="1">
      <alignment vertical="center"/>
    </xf>
    <xf numFmtId="179" fontId="25" fillId="35" borderId="206" xfId="267" applyNumberFormat="1" applyFont="1" applyFill="1" applyBorder="1" applyAlignment="1">
      <alignment horizontal="center" vertical="center" wrapText="1"/>
    </xf>
    <xf numFmtId="179" fontId="25" fillId="35" borderId="208" xfId="267" applyNumberFormat="1" applyFont="1" applyFill="1" applyBorder="1" applyAlignment="1">
      <alignment horizontal="center" vertical="center" wrapText="1"/>
    </xf>
    <xf numFmtId="214" fontId="106" fillId="16" borderId="210" xfId="267" applyNumberFormat="1" applyFont="1" applyFill="1" applyBorder="1" applyAlignment="1">
      <alignment vertical="center"/>
    </xf>
    <xf numFmtId="10" fontId="25" fillId="25" borderId="211" xfId="267" applyNumberFormat="1" applyFont="1" applyFill="1" applyBorder="1" applyAlignment="1">
      <alignment vertical="center"/>
    </xf>
    <xf numFmtId="3" fontId="106" fillId="16" borderId="192" xfId="267" applyNumberFormat="1" applyFont="1" applyFill="1" applyBorder="1" applyAlignment="1">
      <alignment horizontal="center" vertical="center"/>
    </xf>
    <xf numFmtId="3" fontId="25" fillId="16" borderId="193" xfId="267" applyNumberFormat="1" applyFont="1" applyFill="1" applyBorder="1" applyAlignment="1">
      <alignment horizontal="right" vertical="center" wrapText="1"/>
    </xf>
    <xf numFmtId="4" fontId="25" fillId="0" borderId="180" xfId="267" applyNumberFormat="1" applyFont="1" applyBorder="1" applyAlignment="1">
      <alignment horizontal="right"/>
    </xf>
    <xf numFmtId="4" fontId="25" fillId="0" borderId="180" xfId="267" applyNumberFormat="1" applyFont="1" applyBorder="1" applyAlignment="1">
      <alignment horizontal="left" wrapText="1"/>
    </xf>
    <xf numFmtId="4" fontId="25" fillId="0" borderId="180" xfId="267" applyNumberFormat="1" applyFont="1" applyBorder="1" applyAlignment="1">
      <alignment horizontal="right" wrapText="1"/>
    </xf>
    <xf numFmtId="4" fontId="25" fillId="0" borderId="180" xfId="267" applyNumberFormat="1" applyFont="1" applyBorder="1" applyAlignment="1">
      <alignment horizontal="left"/>
    </xf>
    <xf numFmtId="4" fontId="25" fillId="0" borderId="180" xfId="267" applyNumberFormat="1" applyFont="1" applyBorder="1" applyAlignment="1">
      <alignment wrapText="1"/>
    </xf>
    <xf numFmtId="4" fontId="25" fillId="0" borderId="180" xfId="267" applyNumberFormat="1" applyFont="1" applyBorder="1" applyAlignment="1">
      <alignment horizontal="justify" vertical="justify" wrapText="1"/>
    </xf>
    <xf numFmtId="4" fontId="25" fillId="0" borderId="198" xfId="267" applyNumberFormat="1" applyFont="1" applyBorder="1" applyAlignment="1">
      <alignment horizontal="left" wrapText="1"/>
    </xf>
    <xf numFmtId="4" fontId="25" fillId="0" borderId="198" xfId="267" applyNumberFormat="1" applyFont="1" applyBorder="1" applyAlignment="1">
      <alignment horizontal="right"/>
    </xf>
    <xf numFmtId="179" fontId="66" fillId="35" borderId="0" xfId="267" applyNumberFormat="1" applyFont="1" applyFill="1" applyAlignment="1">
      <alignment horizontal="center" vertical="center" wrapText="1"/>
    </xf>
    <xf numFmtId="179" fontId="66" fillId="35" borderId="203" xfId="267" applyNumberFormat="1" applyFont="1" applyFill="1" applyBorder="1" applyAlignment="1">
      <alignment horizontal="center" vertical="center" wrapText="1"/>
    </xf>
    <xf numFmtId="179" fontId="66" fillId="35" borderId="206" xfId="267" applyNumberFormat="1" applyFont="1" applyFill="1" applyBorder="1" applyAlignment="1">
      <alignment horizontal="center" vertical="center" wrapText="1"/>
    </xf>
    <xf numFmtId="179" fontId="66" fillId="35" borderId="208" xfId="267" applyNumberFormat="1" applyFont="1" applyFill="1" applyBorder="1" applyAlignment="1">
      <alignment horizontal="center" vertical="center" wrapText="1"/>
    </xf>
    <xf numFmtId="4" fontId="25" fillId="0" borderId="216" xfId="267" applyNumberFormat="1" applyFont="1" applyBorder="1" applyAlignment="1">
      <alignment horizontal="center" vertical="center"/>
    </xf>
    <xf numFmtId="3" fontId="25" fillId="0" borderId="196" xfId="267" applyNumberFormat="1" applyFont="1" applyBorder="1" applyAlignment="1">
      <alignment vertical="center" wrapText="1"/>
    </xf>
    <xf numFmtId="214" fontId="25" fillId="0" borderId="196" xfId="267" applyNumberFormat="1" applyFont="1" applyBorder="1" applyAlignment="1">
      <alignment vertical="center"/>
    </xf>
    <xf numFmtId="10" fontId="66" fillId="25" borderId="217" xfId="267" applyNumberFormat="1" applyFont="1" applyFill="1" applyBorder="1" applyAlignment="1">
      <alignment vertical="center"/>
    </xf>
    <xf numFmtId="3" fontId="66" fillId="0" borderId="56" xfId="267" applyNumberFormat="1" applyFont="1" applyBorder="1" applyAlignment="1">
      <alignment vertical="center"/>
    </xf>
    <xf numFmtId="4" fontId="66" fillId="0" borderId="216" xfId="267" applyNumberFormat="1" applyFont="1" applyBorder="1" applyAlignment="1">
      <alignment horizontal="center" vertical="center"/>
    </xf>
    <xf numFmtId="4" fontId="66" fillId="0" borderId="196" xfId="267" applyNumberFormat="1" applyFont="1" applyBorder="1" applyAlignment="1">
      <alignment horizontal="center" vertical="center" wrapText="1"/>
    </xf>
    <xf numFmtId="174" fontId="66" fillId="0" borderId="196" xfId="267" applyNumberFormat="1" applyFont="1" applyBorder="1" applyAlignment="1">
      <alignment vertical="center" wrapText="1"/>
    </xf>
    <xf numFmtId="4" fontId="66" fillId="0" borderId="195" xfId="267" applyNumberFormat="1" applyFont="1" applyBorder="1" applyAlignment="1">
      <alignment horizontal="center" vertical="center"/>
    </xf>
    <xf numFmtId="4" fontId="66" fillId="0" borderId="180" xfId="267" applyNumberFormat="1" applyFont="1" applyBorder="1" applyAlignment="1">
      <alignment horizontal="center" vertical="center" wrapText="1"/>
    </xf>
    <xf numFmtId="174" fontId="66" fillId="0" borderId="180" xfId="267" applyNumberFormat="1" applyFont="1" applyBorder="1" applyAlignment="1">
      <alignment vertical="center" wrapText="1"/>
    </xf>
    <xf numFmtId="3" fontId="68" fillId="0" borderId="220" xfId="267" applyNumberFormat="1" applyFont="1" applyBorder="1" applyAlignment="1">
      <alignment vertical="center"/>
    </xf>
    <xf numFmtId="3" fontId="68" fillId="0" borderId="221" xfId="267" applyNumberFormat="1" applyFont="1" applyBorder="1" applyAlignment="1">
      <alignment vertical="center"/>
    </xf>
    <xf numFmtId="179" fontId="68" fillId="25" borderId="222" xfId="267" applyNumberFormat="1" applyFont="1" applyFill="1" applyBorder="1" applyAlignment="1">
      <alignment vertical="center"/>
    </xf>
    <xf numFmtId="179" fontId="68" fillId="25" borderId="0" xfId="267" applyNumberFormat="1" applyFont="1" applyFill="1" applyAlignment="1">
      <alignment vertical="center"/>
    </xf>
    <xf numFmtId="179" fontId="104" fillId="25" borderId="0" xfId="267" applyNumberFormat="1" applyFont="1" applyFill="1" applyAlignment="1">
      <alignment vertical="center"/>
    </xf>
    <xf numFmtId="0" fontId="105" fillId="0" borderId="0" xfId="267" applyFont="1" applyAlignment="1">
      <alignment horizontal="center"/>
    </xf>
    <xf numFmtId="0" fontId="104" fillId="0" borderId="0" xfId="267" applyFont="1" applyAlignment="1">
      <alignment horizontal="center"/>
    </xf>
    <xf numFmtId="3" fontId="104" fillId="0" borderId="0" xfId="267" applyNumberFormat="1" applyFont="1" applyAlignment="1">
      <alignment horizontal="center" vertical="center"/>
    </xf>
    <xf numFmtId="0" fontId="104" fillId="0" borderId="0" xfId="267" applyFont="1"/>
    <xf numFmtId="0" fontId="105" fillId="0" borderId="0" xfId="267" applyFont="1" applyAlignment="1">
      <alignment horizontal="center" vertical="center" wrapText="1"/>
    </xf>
    <xf numFmtId="0" fontId="105" fillId="0" borderId="0" xfId="267" applyFont="1"/>
    <xf numFmtId="0" fontId="104" fillId="0" borderId="0" xfId="267" applyFont="1" applyAlignment="1">
      <alignment horizontal="justify" vertical="center" wrapText="1"/>
    </xf>
    <xf numFmtId="10" fontId="96" fillId="0" borderId="158" xfId="268" applyNumberFormat="1" applyFont="1" applyBorder="1" applyAlignment="1">
      <alignment horizontal="center" vertical="center" wrapText="1"/>
    </xf>
    <xf numFmtId="3" fontId="66" fillId="0" borderId="81" xfId="267" applyNumberFormat="1" applyFont="1" applyBorder="1" applyAlignment="1">
      <alignment vertical="center"/>
    </xf>
    <xf numFmtId="3" fontId="66" fillId="0" borderId="180" xfId="267" applyNumberFormat="1" applyFont="1" applyBorder="1" applyAlignment="1">
      <alignment vertical="center"/>
    </xf>
    <xf numFmtId="179" fontId="66" fillId="0" borderId="79" xfId="267" applyNumberFormat="1" applyFont="1" applyBorder="1" applyAlignment="1">
      <alignment vertical="center"/>
    </xf>
    <xf numFmtId="3" fontId="106" fillId="0" borderId="81" xfId="267" applyNumberFormat="1" applyFont="1" applyBorder="1" applyAlignment="1">
      <alignment horizontal="center" vertical="center"/>
    </xf>
    <xf numFmtId="3" fontId="106" fillId="0" borderId="180" xfId="267" applyNumberFormat="1" applyFont="1" applyBorder="1" applyAlignment="1">
      <alignment horizontal="center" vertical="center"/>
    </xf>
    <xf numFmtId="3" fontId="70" fillId="0" borderId="180" xfId="267" applyNumberFormat="1" applyFont="1" applyBorder="1" applyAlignment="1">
      <alignment horizontal="center" vertical="center"/>
    </xf>
    <xf numFmtId="3" fontId="106" fillId="0" borderId="79" xfId="267" applyNumberFormat="1" applyFont="1" applyBorder="1" applyAlignment="1">
      <alignment horizontal="center" vertical="center"/>
    </xf>
    <xf numFmtId="174" fontId="106" fillId="0" borderId="81" xfId="267" applyNumberFormat="1" applyFont="1" applyBorder="1" applyAlignment="1">
      <alignment horizontal="right" vertical="center" wrapText="1"/>
    </xf>
    <xf numFmtId="174" fontId="106" fillId="0" borderId="180" xfId="267" applyNumberFormat="1" applyFont="1" applyBorder="1" applyAlignment="1">
      <alignment horizontal="right" vertical="center" wrapText="1"/>
    </xf>
    <xf numFmtId="214" fontId="106" fillId="0" borderId="180" xfId="267" applyNumberFormat="1" applyFont="1" applyBorder="1" applyAlignment="1">
      <alignment vertical="center"/>
    </xf>
    <xf numFmtId="10" fontId="106" fillId="0" borderId="79" xfId="267" applyNumberFormat="1" applyFont="1" applyBorder="1" applyAlignment="1">
      <alignment vertical="center"/>
    </xf>
    <xf numFmtId="3" fontId="25" fillId="0" borderId="180" xfId="267" applyNumberFormat="1" applyFont="1" applyBorder="1" applyAlignment="1">
      <alignment horizontal="right" vertical="center" wrapText="1"/>
    </xf>
    <xf numFmtId="4" fontId="25" fillId="0" borderId="81" xfId="267" applyNumberFormat="1" applyFont="1" applyBorder="1" applyAlignment="1">
      <alignment horizontal="center" vertical="center"/>
    </xf>
    <xf numFmtId="4" fontId="25" fillId="0" borderId="180" xfId="267" applyNumberFormat="1" applyFont="1" applyBorder="1" applyAlignment="1">
      <alignment horizontal="right" vertical="center" wrapText="1"/>
    </xf>
    <xf numFmtId="10" fontId="66" fillId="0" borderId="79" xfId="267" applyNumberFormat="1" applyFont="1" applyBorder="1" applyAlignment="1">
      <alignment vertical="center"/>
    </xf>
    <xf numFmtId="214" fontId="25" fillId="0" borderId="180" xfId="267" applyNumberFormat="1" applyFont="1" applyBorder="1" applyAlignment="1">
      <alignment horizontal="center" vertical="center"/>
    </xf>
    <xf numFmtId="214" fontId="25" fillId="0" borderId="180" xfId="267" applyNumberFormat="1" applyFont="1" applyBorder="1" applyAlignment="1">
      <alignment vertical="center"/>
    </xf>
    <xf numFmtId="3" fontId="48" fillId="0" borderId="180" xfId="267" applyNumberFormat="1" applyFont="1" applyBorder="1" applyAlignment="1">
      <alignment vertical="center" wrapText="1"/>
    </xf>
    <xf numFmtId="3" fontId="48" fillId="0" borderId="180" xfId="267" applyNumberFormat="1" applyFont="1" applyBorder="1" applyAlignment="1">
      <alignment horizontal="center" vertical="center" wrapText="1"/>
    </xf>
    <xf numFmtId="214" fontId="48" fillId="0" borderId="180" xfId="267" applyNumberFormat="1" applyFont="1" applyBorder="1" applyAlignment="1">
      <alignment vertical="center"/>
    </xf>
    <xf numFmtId="174" fontId="25" fillId="0" borderId="180" xfId="267" applyNumberFormat="1" applyFont="1" applyBorder="1" applyAlignment="1">
      <alignment horizontal="right" vertical="center" wrapText="1"/>
    </xf>
    <xf numFmtId="179" fontId="25" fillId="0" borderId="180" xfId="267" applyNumberFormat="1" applyFont="1" applyBorder="1" applyAlignment="1">
      <alignment horizontal="center" vertical="center" wrapText="1"/>
    </xf>
    <xf numFmtId="174" fontId="25" fillId="0" borderId="81" xfId="267" applyNumberFormat="1" applyFont="1" applyBorder="1" applyAlignment="1">
      <alignment horizontal="right" vertical="center" wrapText="1"/>
    </xf>
    <xf numFmtId="10" fontId="25" fillId="0" borderId="79" xfId="267" applyNumberFormat="1" applyFont="1" applyBorder="1" applyAlignment="1">
      <alignment vertical="center"/>
    </xf>
    <xf numFmtId="3" fontId="25" fillId="0" borderId="81" xfId="267" applyNumberFormat="1" applyFont="1" applyBorder="1" applyAlignment="1">
      <alignment vertical="center"/>
    </xf>
    <xf numFmtId="3" fontId="25" fillId="0" borderId="180" xfId="267" applyNumberFormat="1" applyFont="1" applyBorder="1" applyAlignment="1">
      <alignment vertical="center"/>
    </xf>
    <xf numFmtId="10" fontId="48" fillId="0" borderId="79" xfId="267" applyNumberFormat="1" applyFont="1" applyBorder="1" applyAlignment="1">
      <alignment vertical="center"/>
    </xf>
    <xf numFmtId="3" fontId="106" fillId="0" borderId="180" xfId="267" applyNumberFormat="1" applyFont="1" applyBorder="1" applyAlignment="1">
      <alignment vertical="center" wrapText="1"/>
    </xf>
    <xf numFmtId="3" fontId="25" fillId="0" borderId="180" xfId="267" applyNumberFormat="1" applyFont="1" applyBorder="1" applyAlignment="1">
      <alignment horizontal="left" vertical="center" wrapText="1"/>
    </xf>
    <xf numFmtId="214" fontId="70" fillId="0" borderId="79" xfId="267" applyNumberFormat="1" applyFont="1" applyBorder="1" applyAlignment="1">
      <alignment vertical="center"/>
    </xf>
    <xf numFmtId="9" fontId="66" fillId="0" borderId="180" xfId="270" applyFont="1" applyFill="1" applyBorder="1" applyAlignment="1">
      <alignment vertical="center"/>
    </xf>
    <xf numFmtId="164" fontId="48" fillId="0" borderId="180" xfId="271" applyFont="1" applyFill="1" applyBorder="1" applyAlignment="1">
      <alignment vertical="center" wrapText="1"/>
    </xf>
    <xf numFmtId="214" fontId="66" fillId="0" borderId="79" xfId="267" applyNumberFormat="1" applyFont="1" applyBorder="1" applyAlignment="1">
      <alignment vertical="center"/>
    </xf>
    <xf numFmtId="3" fontId="66" fillId="0" borderId="180" xfId="267" applyNumberFormat="1" applyFont="1" applyBorder="1" applyAlignment="1">
      <alignment horizontal="center" vertical="center"/>
    </xf>
    <xf numFmtId="3" fontId="48" fillId="0" borderId="180" xfId="272" applyNumberFormat="1" applyFont="1" applyBorder="1" applyAlignment="1">
      <alignment vertical="center" wrapText="1"/>
    </xf>
    <xf numFmtId="3" fontId="66" fillId="0" borderId="81" xfId="267" applyNumberFormat="1" applyFont="1" applyBorder="1" applyAlignment="1">
      <alignment horizontal="center" vertical="center"/>
    </xf>
    <xf numFmtId="0" fontId="73" fillId="0" borderId="122" xfId="259" applyFont="1" applyBorder="1"/>
    <xf numFmtId="0" fontId="73" fillId="0" borderId="23" xfId="259" applyFont="1" applyBorder="1"/>
    <xf numFmtId="0" fontId="73" fillId="0" borderId="50" xfId="259" applyFont="1" applyBorder="1"/>
    <xf numFmtId="9" fontId="52" fillId="0" borderId="40" xfId="130" applyNumberFormat="1" applyFont="1" applyBorder="1" applyAlignment="1">
      <alignment horizontal="center" vertical="center"/>
    </xf>
    <xf numFmtId="180" fontId="52" fillId="0" borderId="40" xfId="130" applyNumberFormat="1" applyFont="1" applyBorder="1" applyAlignment="1">
      <alignment vertical="center"/>
    </xf>
    <xf numFmtId="0" fontId="52" fillId="0" borderId="223" xfId="129" applyFont="1" applyBorder="1" applyAlignment="1">
      <alignment horizontal="justify" vertical="center"/>
    </xf>
    <xf numFmtId="0" fontId="55" fillId="0" borderId="145" xfId="129" applyFont="1" applyBorder="1" applyAlignment="1">
      <alignment horizontal="justify" vertical="center"/>
    </xf>
    <xf numFmtId="205" fontId="52" fillId="0" borderId="224" xfId="129" applyNumberFormat="1" applyFont="1" applyBorder="1" applyAlignment="1">
      <alignment vertical="center"/>
    </xf>
    <xf numFmtId="44" fontId="55" fillId="31" borderId="152" xfId="253" applyFont="1" applyFill="1" applyBorder="1" applyAlignment="1">
      <alignment vertical="center"/>
    </xf>
    <xf numFmtId="44" fontId="55" fillId="31" borderId="52" xfId="253" applyFont="1" applyFill="1" applyBorder="1" applyAlignment="1">
      <alignment vertical="center"/>
    </xf>
    <xf numFmtId="9" fontId="52" fillId="25" borderId="103" xfId="253" applyNumberFormat="1" applyFont="1" applyFill="1" applyBorder="1" applyAlignment="1">
      <alignment vertical="center"/>
    </xf>
    <xf numFmtId="44" fontId="52" fillId="0" borderId="103" xfId="253" applyFont="1" applyBorder="1" applyAlignment="1">
      <alignment vertical="center"/>
    </xf>
    <xf numFmtId="9" fontId="52" fillId="25" borderId="27" xfId="253" applyNumberFormat="1" applyFont="1" applyFill="1" applyBorder="1" applyAlignment="1">
      <alignment vertical="center"/>
    </xf>
    <xf numFmtId="44" fontId="52" fillId="0" borderId="27" xfId="253" applyFont="1" applyBorder="1" applyAlignment="1">
      <alignment vertical="center"/>
    </xf>
    <xf numFmtId="9" fontId="52" fillId="25" borderId="114" xfId="253" applyNumberFormat="1" applyFont="1" applyFill="1" applyBorder="1" applyAlignment="1">
      <alignment vertical="center"/>
    </xf>
    <xf numFmtId="0" fontId="52" fillId="0" borderId="31" xfId="129" applyFont="1" applyBorder="1" applyAlignment="1">
      <alignment horizontal="justify" vertical="center"/>
    </xf>
    <xf numFmtId="9" fontId="52" fillId="0" borderId="35" xfId="130" applyNumberFormat="1" applyFont="1" applyBorder="1" applyAlignment="1">
      <alignment horizontal="center" vertical="center"/>
    </xf>
    <xf numFmtId="180" fontId="52" fillId="0" borderId="35" xfId="130" applyNumberFormat="1" applyFont="1" applyBorder="1" applyAlignment="1">
      <alignment vertical="center"/>
    </xf>
    <xf numFmtId="44" fontId="52" fillId="0" borderId="115" xfId="253" applyFont="1" applyBorder="1" applyAlignment="1">
      <alignment vertical="center"/>
    </xf>
    <xf numFmtId="0" fontId="52" fillId="0" borderId="31" xfId="129" applyFont="1" applyBorder="1" applyAlignment="1">
      <alignment vertical="center"/>
    </xf>
    <xf numFmtId="0" fontId="52" fillId="0" borderId="35" xfId="129" applyFont="1" applyBorder="1" applyAlignment="1">
      <alignment vertical="center"/>
    </xf>
    <xf numFmtId="44" fontId="55" fillId="0" borderId="115" xfId="253" applyFont="1" applyBorder="1" applyAlignment="1">
      <alignment vertical="center"/>
    </xf>
    <xf numFmtId="9" fontId="52" fillId="0" borderId="108" xfId="130" applyNumberFormat="1" applyFont="1" applyBorder="1" applyAlignment="1">
      <alignment horizontal="center" vertical="center"/>
    </xf>
    <xf numFmtId="180" fontId="55" fillId="0" borderId="108" xfId="130" applyNumberFormat="1" applyFont="1" applyBorder="1" applyAlignment="1">
      <alignment vertical="center"/>
    </xf>
    <xf numFmtId="179" fontId="52" fillId="0" borderId="114" xfId="129" applyNumberFormat="1" applyFont="1" applyBorder="1" applyAlignment="1">
      <alignment vertical="center"/>
    </xf>
    <xf numFmtId="179" fontId="52" fillId="0" borderId="114" xfId="253" applyNumberFormat="1" applyFont="1" applyBorder="1" applyAlignment="1">
      <alignment vertical="center"/>
    </xf>
    <xf numFmtId="172" fontId="55" fillId="0" borderId="0" xfId="37" applyFont="1" applyAlignment="1">
      <alignment vertical="center"/>
    </xf>
    <xf numFmtId="44" fontId="55" fillId="0" borderId="0" xfId="253" applyFont="1" applyAlignment="1">
      <alignment vertical="center"/>
    </xf>
    <xf numFmtId="44" fontId="52" fillId="0" borderId="0" xfId="91" applyNumberFormat="1" applyFont="1" applyAlignment="1">
      <alignment vertical="center"/>
    </xf>
    <xf numFmtId="9" fontId="52" fillId="0" borderId="0" xfId="97" applyFont="1" applyAlignment="1">
      <alignment vertical="center"/>
    </xf>
    <xf numFmtId="44" fontId="55" fillId="0" borderId="0" xfId="92" applyNumberFormat="1" applyFont="1" applyAlignment="1">
      <alignment vertical="center"/>
    </xf>
    <xf numFmtId="0" fontId="55" fillId="31" borderId="16" xfId="75" applyFont="1" applyFill="1" applyBorder="1" applyAlignment="1">
      <alignment vertical="center"/>
    </xf>
    <xf numFmtId="0" fontId="55" fillId="31" borderId="17" xfId="75" applyFont="1" applyFill="1" applyBorder="1" applyAlignment="1">
      <alignment vertical="center"/>
    </xf>
    <xf numFmtId="0" fontId="55" fillId="31" borderId="18" xfId="75" applyFont="1" applyFill="1" applyBorder="1" applyAlignment="1">
      <alignment vertical="center"/>
    </xf>
    <xf numFmtId="3" fontId="103" fillId="0" borderId="0" xfId="267" applyNumberFormat="1" applyFont="1" applyAlignment="1">
      <alignment horizontal="center" vertical="center"/>
    </xf>
    <xf numFmtId="3" fontId="106" fillId="0" borderId="0" xfId="267" applyNumberFormat="1" applyFont="1" applyAlignment="1">
      <alignment horizontal="center" vertical="center"/>
    </xf>
    <xf numFmtId="3" fontId="104" fillId="0" borderId="0" xfId="267" applyNumberFormat="1" applyFont="1" applyAlignment="1">
      <alignment horizontal="center" vertical="center"/>
    </xf>
    <xf numFmtId="3" fontId="68" fillId="0" borderId="0" xfId="267" applyNumberFormat="1" applyFont="1" applyAlignment="1">
      <alignment horizontal="center" vertical="center"/>
    </xf>
    <xf numFmtId="174" fontId="106" fillId="16" borderId="209" xfId="267" applyNumberFormat="1" applyFont="1" applyFill="1" applyBorder="1" applyAlignment="1">
      <alignment horizontal="right" vertical="center" wrapText="1"/>
    </xf>
    <xf numFmtId="174" fontId="106" fillId="16" borderId="210" xfId="267" applyNumberFormat="1" applyFont="1" applyFill="1" applyBorder="1" applyAlignment="1">
      <alignment horizontal="right" vertical="center" wrapText="1"/>
    </xf>
    <xf numFmtId="3" fontId="75" fillId="0" borderId="221" xfId="267" applyNumberFormat="1" applyFont="1" applyBorder="1" applyAlignment="1">
      <alignment horizontal="center" vertical="center" wrapText="1"/>
    </xf>
    <xf numFmtId="3" fontId="106" fillId="16" borderId="186" xfId="267" applyNumberFormat="1" applyFont="1" applyFill="1" applyBorder="1" applyAlignment="1">
      <alignment horizontal="left" vertical="center" wrapText="1"/>
    </xf>
    <xf numFmtId="3" fontId="106" fillId="16" borderId="139" xfId="267" applyNumberFormat="1" applyFont="1" applyFill="1" applyBorder="1" applyAlignment="1">
      <alignment horizontal="left" vertical="center" wrapText="1"/>
    </xf>
    <xf numFmtId="3" fontId="106" fillId="16" borderId="187" xfId="267" applyNumberFormat="1" applyFont="1" applyFill="1" applyBorder="1" applyAlignment="1">
      <alignment horizontal="left" vertical="center" wrapText="1"/>
    </xf>
    <xf numFmtId="3" fontId="106" fillId="16" borderId="139" xfId="267" applyNumberFormat="1" applyFont="1" applyFill="1" applyBorder="1" applyAlignment="1">
      <alignment horizontal="center" vertical="center" wrapText="1"/>
    </xf>
    <xf numFmtId="3" fontId="106" fillId="16" borderId="140" xfId="267" applyNumberFormat="1" applyFont="1" applyFill="1" applyBorder="1" applyAlignment="1">
      <alignment horizontal="center" vertical="center" wrapText="1"/>
    </xf>
    <xf numFmtId="174" fontId="106" fillId="16" borderId="218" xfId="267" applyNumberFormat="1" applyFont="1" applyFill="1" applyBorder="1" applyAlignment="1">
      <alignment horizontal="right" vertical="center" wrapText="1"/>
    </xf>
    <xf numFmtId="174" fontId="106" fillId="16" borderId="219" xfId="267" applyNumberFormat="1" applyFont="1" applyFill="1" applyBorder="1" applyAlignment="1">
      <alignment horizontal="right" vertical="center" wrapText="1"/>
    </xf>
    <xf numFmtId="174" fontId="25" fillId="16" borderId="29" xfId="267" applyNumberFormat="1" applyFont="1" applyFill="1" applyBorder="1" applyAlignment="1">
      <alignment horizontal="right" vertical="center" wrapText="1"/>
    </xf>
    <xf numFmtId="174" fontId="25" fillId="16" borderId="201" xfId="267" applyNumberFormat="1" applyFont="1" applyFill="1" applyBorder="1" applyAlignment="1">
      <alignment horizontal="right" vertical="center" wrapText="1"/>
    </xf>
    <xf numFmtId="174" fontId="25" fillId="16" borderId="202" xfId="267" applyNumberFormat="1" applyFont="1" applyFill="1" applyBorder="1" applyAlignment="1">
      <alignment horizontal="right" vertical="center" wrapText="1"/>
    </xf>
    <xf numFmtId="179" fontId="106" fillId="16" borderId="202" xfId="270" applyNumberFormat="1" applyFont="1" applyFill="1" applyBorder="1" applyAlignment="1">
      <alignment horizontal="center" vertical="center"/>
    </xf>
    <xf numFmtId="179" fontId="106" fillId="16" borderId="205" xfId="270" applyNumberFormat="1" applyFont="1" applyFill="1" applyBorder="1" applyAlignment="1">
      <alignment horizontal="center" vertical="center"/>
    </xf>
    <xf numFmtId="179" fontId="106" fillId="16" borderId="184" xfId="270" applyNumberFormat="1" applyFont="1" applyFill="1" applyBorder="1" applyAlignment="1">
      <alignment horizontal="center" vertical="center"/>
    </xf>
    <xf numFmtId="174" fontId="25" fillId="16" borderId="204" xfId="267" applyNumberFormat="1" applyFont="1" applyFill="1" applyBorder="1" applyAlignment="1">
      <alignment horizontal="right" vertical="center" wrapText="1"/>
    </xf>
    <xf numFmtId="174" fontId="25" fillId="16" borderId="205" xfId="267" applyNumberFormat="1" applyFont="1" applyFill="1" applyBorder="1" applyAlignment="1">
      <alignment horizontal="right" vertical="center" wrapText="1"/>
    </xf>
    <xf numFmtId="174" fontId="25" fillId="16" borderId="207" xfId="267" applyNumberFormat="1" applyFont="1" applyFill="1" applyBorder="1" applyAlignment="1">
      <alignment horizontal="right" vertical="center" wrapText="1"/>
    </xf>
    <xf numFmtId="174" fontId="25" fillId="16" borderId="184" xfId="267" applyNumberFormat="1" applyFont="1" applyFill="1" applyBorder="1" applyAlignment="1">
      <alignment horizontal="right" vertical="center" wrapText="1"/>
    </xf>
    <xf numFmtId="3" fontId="106" fillId="16" borderId="214" xfId="267" applyNumberFormat="1" applyFont="1" applyFill="1" applyBorder="1" applyAlignment="1">
      <alignment horizontal="center" vertical="center" wrapText="1"/>
    </xf>
    <xf numFmtId="3" fontId="106" fillId="16" borderId="215" xfId="267" applyNumberFormat="1" applyFont="1" applyFill="1" applyBorder="1" applyAlignment="1">
      <alignment horizontal="center" vertical="center" wrapText="1"/>
    </xf>
    <xf numFmtId="3" fontId="106" fillId="16" borderId="193" xfId="267" applyNumberFormat="1" applyFont="1" applyFill="1" applyBorder="1" applyAlignment="1">
      <alignment horizontal="left" vertical="center" wrapText="1"/>
    </xf>
    <xf numFmtId="3" fontId="106" fillId="16" borderId="212" xfId="267" applyNumberFormat="1" applyFont="1" applyFill="1" applyBorder="1" applyAlignment="1">
      <alignment horizontal="center" vertical="center" wrapText="1"/>
    </xf>
    <xf numFmtId="3" fontId="106" fillId="16" borderId="213" xfId="267" applyNumberFormat="1" applyFont="1" applyFill="1" applyBorder="1" applyAlignment="1">
      <alignment horizontal="center" vertical="center" wrapText="1"/>
    </xf>
    <xf numFmtId="174" fontId="106" fillId="16" borderId="51" xfId="267" applyNumberFormat="1" applyFont="1" applyFill="1" applyBorder="1" applyAlignment="1">
      <alignment horizontal="right" vertical="center" wrapText="1"/>
    </xf>
    <xf numFmtId="174" fontId="106" fillId="16" borderId="40" xfId="267" applyNumberFormat="1" applyFont="1" applyFill="1" applyBorder="1" applyAlignment="1">
      <alignment horizontal="right" vertical="center" wrapText="1"/>
    </xf>
    <xf numFmtId="174" fontId="106" fillId="0" borderId="81" xfId="267" applyNumberFormat="1" applyFont="1" applyBorder="1" applyAlignment="1">
      <alignment horizontal="right" vertical="center" wrapText="1"/>
    </xf>
    <xf numFmtId="174" fontId="106" fillId="0" borderId="180" xfId="267" applyNumberFormat="1" applyFont="1" applyBorder="1" applyAlignment="1">
      <alignment horizontal="right" vertical="center" wrapText="1"/>
    </xf>
    <xf numFmtId="174" fontId="106" fillId="0" borderId="81" xfId="267" applyNumberFormat="1" applyFont="1" applyBorder="1" applyAlignment="1">
      <alignment horizontal="center" vertical="center" wrapText="1"/>
    </xf>
    <xf numFmtId="174" fontId="106" fillId="0" borderId="180" xfId="267" applyNumberFormat="1" applyFont="1" applyBorder="1" applyAlignment="1">
      <alignment horizontal="center" vertical="center" wrapText="1"/>
    </xf>
    <xf numFmtId="179" fontId="106" fillId="0" borderId="81" xfId="267" applyNumberFormat="1" applyFont="1" applyBorder="1" applyAlignment="1">
      <alignment horizontal="center" vertical="center" wrapText="1"/>
    </xf>
    <xf numFmtId="179" fontId="106" fillId="0" borderId="180" xfId="267" applyNumberFormat="1" applyFont="1" applyBorder="1" applyAlignment="1">
      <alignment horizontal="center" vertical="center" wrapText="1"/>
    </xf>
    <xf numFmtId="174" fontId="106" fillId="0" borderId="181" xfId="267" applyNumberFormat="1" applyFont="1" applyBorder="1" applyAlignment="1">
      <alignment horizontal="center" vertical="center" wrapText="1"/>
    </xf>
    <xf numFmtId="174" fontId="106" fillId="0" borderId="182" xfId="267" applyNumberFormat="1" applyFont="1" applyBorder="1" applyAlignment="1">
      <alignment horizontal="center" vertical="center" wrapText="1"/>
    </xf>
    <xf numFmtId="43" fontId="114" fillId="25" borderId="184" xfId="273" applyFont="1" applyFill="1" applyBorder="1" applyAlignment="1">
      <alignment horizontal="right" vertical="center"/>
    </xf>
    <xf numFmtId="3" fontId="106" fillId="0" borderId="180" xfId="267" applyNumberFormat="1" applyFont="1" applyBorder="1" applyAlignment="1">
      <alignment horizontal="left" vertical="center" wrapText="1"/>
    </xf>
    <xf numFmtId="3" fontId="106" fillId="0" borderId="180" xfId="267" applyNumberFormat="1" applyFont="1" applyBorder="1" applyAlignment="1">
      <alignment horizontal="center" vertical="center" wrapText="1"/>
    </xf>
    <xf numFmtId="3" fontId="106" fillId="0" borderId="79" xfId="267" applyNumberFormat="1" applyFont="1" applyBorder="1" applyAlignment="1">
      <alignment horizontal="center" vertical="center" wrapText="1"/>
    </xf>
    <xf numFmtId="174" fontId="25" fillId="0" borderId="180" xfId="267" applyNumberFormat="1" applyFont="1" applyBorder="1" applyAlignment="1">
      <alignment horizontal="right" vertical="center" wrapText="1"/>
    </xf>
    <xf numFmtId="179" fontId="106" fillId="0" borderId="180" xfId="270" applyNumberFormat="1" applyFont="1" applyFill="1" applyBorder="1" applyAlignment="1">
      <alignment horizontal="center" vertical="center"/>
    </xf>
    <xf numFmtId="3" fontId="106" fillId="0" borderId="81" xfId="267" applyNumberFormat="1" applyFont="1" applyBorder="1" applyAlignment="1">
      <alignment horizontal="center" vertical="center" wrapText="1"/>
    </xf>
    <xf numFmtId="3" fontId="110" fillId="0" borderId="0" xfId="267" applyNumberFormat="1" applyFont="1" applyAlignment="1">
      <alignment horizontal="center" vertical="center"/>
    </xf>
    <xf numFmtId="3" fontId="68" fillId="0" borderId="142" xfId="267" applyNumberFormat="1" applyFont="1" applyBorder="1" applyAlignment="1">
      <alignment horizontal="center" vertical="center"/>
    </xf>
    <xf numFmtId="3" fontId="68" fillId="0" borderId="119" xfId="267" applyNumberFormat="1" applyFont="1" applyBorder="1" applyAlignment="1">
      <alignment horizontal="center" vertical="center"/>
    </xf>
    <xf numFmtId="3" fontId="103" fillId="0" borderId="142" xfId="267" applyNumberFormat="1" applyFont="1" applyBorder="1" applyAlignment="1">
      <alignment horizontal="center" vertical="center"/>
    </xf>
    <xf numFmtId="3" fontId="103" fillId="0" borderId="119" xfId="267" applyNumberFormat="1" applyFont="1" applyBorder="1" applyAlignment="1">
      <alignment horizontal="center" vertical="center"/>
    </xf>
    <xf numFmtId="3" fontId="68" fillId="0" borderId="142" xfId="267" applyNumberFormat="1" applyFont="1" applyBorder="1" applyAlignment="1">
      <alignment horizontal="left" vertical="center"/>
    </xf>
    <xf numFmtId="3" fontId="68" fillId="0" borderId="119" xfId="267" applyNumberFormat="1" applyFont="1" applyBorder="1" applyAlignment="1">
      <alignment horizontal="left" vertical="center"/>
    </xf>
    <xf numFmtId="3" fontId="106" fillId="0" borderId="102" xfId="267" applyNumberFormat="1" applyFont="1" applyBorder="1" applyAlignment="1">
      <alignment horizontal="center" wrapText="1"/>
    </xf>
    <xf numFmtId="3" fontId="106" fillId="0" borderId="73" xfId="267" applyNumberFormat="1" applyFont="1" applyBorder="1" applyAlignment="1">
      <alignment horizontal="center" wrapText="1"/>
    </xf>
    <xf numFmtId="3" fontId="106" fillId="0" borderId="103" xfId="267" applyNumberFormat="1" applyFont="1" applyBorder="1" applyAlignment="1">
      <alignment horizontal="center" wrapText="1"/>
    </xf>
    <xf numFmtId="3" fontId="106" fillId="0" borderId="177" xfId="267" applyNumberFormat="1" applyFont="1" applyBorder="1" applyAlignment="1">
      <alignment horizontal="center" vertical="center" wrapText="1"/>
    </xf>
    <xf numFmtId="3" fontId="59" fillId="0" borderId="178" xfId="267" applyNumberFormat="1" applyFont="1" applyBorder="1" applyAlignment="1">
      <alignment horizontal="center" vertical="center" wrapText="1"/>
    </xf>
    <xf numFmtId="3" fontId="59" fillId="0" borderId="179" xfId="267" applyNumberFormat="1" applyFont="1" applyBorder="1" applyAlignment="1">
      <alignment horizontal="center" vertical="center" wrapText="1"/>
    </xf>
    <xf numFmtId="3" fontId="59" fillId="0" borderId="180" xfId="267" applyNumberFormat="1" applyFont="1" applyBorder="1" applyAlignment="1">
      <alignment horizontal="center" vertical="center" wrapText="1"/>
    </xf>
    <xf numFmtId="3" fontId="59" fillId="0" borderId="79" xfId="267" applyNumberFormat="1" applyFont="1" applyBorder="1" applyAlignment="1">
      <alignment horizontal="center" vertical="center" wrapText="1"/>
    </xf>
    <xf numFmtId="0" fontId="99" fillId="0" borderId="172" xfId="268" applyFont="1" applyBorder="1" applyAlignment="1">
      <alignment horizontal="left" vertical="center" wrapText="1"/>
    </xf>
    <xf numFmtId="0" fontId="99" fillId="0" borderId="0" xfId="268" applyFont="1" applyAlignment="1">
      <alignment horizontal="left" vertical="center" wrapText="1"/>
    </xf>
    <xf numFmtId="0" fontId="99" fillId="0" borderId="164" xfId="268" applyFont="1" applyBorder="1" applyAlignment="1">
      <alignment horizontal="left" vertical="center" wrapText="1"/>
    </xf>
    <xf numFmtId="0" fontId="99" fillId="0" borderId="156" xfId="268" applyFont="1" applyBorder="1" applyAlignment="1">
      <alignment horizontal="left" vertical="center" wrapText="1"/>
    </xf>
    <xf numFmtId="0" fontId="99" fillId="0" borderId="157" xfId="268" applyFont="1" applyBorder="1" applyAlignment="1">
      <alignment horizontal="left" vertical="center" wrapText="1"/>
    </xf>
    <xf numFmtId="0" fontId="99" fillId="0" borderId="158" xfId="268" applyFont="1" applyBorder="1" applyAlignment="1">
      <alignment horizontal="left" vertical="center" wrapText="1"/>
    </xf>
    <xf numFmtId="0" fontId="102" fillId="0" borderId="173" xfId="268" applyFont="1" applyBorder="1" applyAlignment="1">
      <alignment horizontal="center" vertical="center" wrapText="1"/>
    </xf>
    <xf numFmtId="0" fontId="102" fillId="0" borderId="174" xfId="268" applyFont="1" applyBorder="1" applyAlignment="1">
      <alignment horizontal="center" vertical="center" wrapText="1"/>
    </xf>
    <xf numFmtId="0" fontId="102" fillId="0" borderId="175" xfId="268" applyFont="1" applyBorder="1" applyAlignment="1">
      <alignment horizontal="center" vertical="center" wrapText="1"/>
    </xf>
    <xf numFmtId="0" fontId="100" fillId="0" borderId="172" xfId="268" applyFont="1" applyBorder="1" applyAlignment="1">
      <alignment horizontal="left" vertical="center" wrapText="1"/>
    </xf>
    <xf numFmtId="0" fontId="100" fillId="0" borderId="0" xfId="268" applyFont="1" applyAlignment="1">
      <alignment horizontal="left" vertical="center" wrapText="1"/>
    </xf>
    <xf numFmtId="0" fontId="100" fillId="0" borderId="164" xfId="268" applyFont="1" applyBorder="1" applyAlignment="1">
      <alignment horizontal="left" vertical="center" wrapText="1"/>
    </xf>
    <xf numFmtId="0" fontId="96" fillId="0" borderId="160" xfId="268" applyFont="1" applyBorder="1" applyAlignment="1">
      <alignment horizontal="left" vertical="center" wrapText="1"/>
    </xf>
    <xf numFmtId="0" fontId="96" fillId="0" borderId="161" xfId="268" applyFont="1" applyBorder="1" applyAlignment="1">
      <alignment horizontal="left" vertical="center" wrapText="1"/>
    </xf>
    <xf numFmtId="0" fontId="96" fillId="0" borderId="162" xfId="268" applyFont="1" applyBorder="1" applyAlignment="1">
      <alignment horizontal="left" vertical="center" wrapText="1"/>
    </xf>
    <xf numFmtId="0" fontId="96" fillId="0" borderId="160" xfId="268" applyFont="1" applyBorder="1" applyAlignment="1">
      <alignment horizontal="center" vertical="center" wrapText="1"/>
    </xf>
    <xf numFmtId="0" fontId="96" fillId="0" borderId="161" xfId="268" applyFont="1" applyBorder="1" applyAlignment="1">
      <alignment horizontal="center" vertical="center" wrapText="1"/>
    </xf>
    <xf numFmtId="0" fontId="96" fillId="0" borderId="162" xfId="268" applyFont="1" applyBorder="1" applyAlignment="1">
      <alignment horizontal="center" vertical="center" wrapText="1"/>
    </xf>
    <xf numFmtId="0" fontId="96" fillId="0" borderId="166" xfId="268" applyFont="1" applyBorder="1" applyAlignment="1">
      <alignment horizontal="center" vertical="center" wrapText="1"/>
    </xf>
    <xf numFmtId="0" fontId="96" fillId="0" borderId="167" xfId="268" applyFont="1" applyBorder="1" applyAlignment="1">
      <alignment horizontal="center" vertical="center" wrapText="1"/>
    </xf>
    <xf numFmtId="0" fontId="96" fillId="0" borderId="168" xfId="268" applyFont="1" applyBorder="1" applyAlignment="1">
      <alignment horizontal="left" vertical="center" wrapText="1" indent="3"/>
    </xf>
    <xf numFmtId="0" fontId="96" fillId="0" borderId="158" xfId="268" applyFont="1" applyBorder="1" applyAlignment="1">
      <alignment horizontal="left" vertical="center" wrapText="1" indent="3"/>
    </xf>
    <xf numFmtId="0" fontId="98" fillId="0" borderId="169" xfId="268" applyFont="1" applyBorder="1" applyAlignment="1">
      <alignment horizontal="left" vertical="center" wrapText="1"/>
    </xf>
    <xf numFmtId="0" fontId="98" fillId="0" borderId="170" xfId="268" applyFont="1" applyBorder="1" applyAlignment="1">
      <alignment horizontal="left" vertical="center" wrapText="1"/>
    </xf>
    <xf numFmtId="0" fontId="98" fillId="0" borderId="171" xfId="268" applyFont="1" applyBorder="1" applyAlignment="1">
      <alignment horizontal="left" vertical="center" wrapText="1"/>
    </xf>
    <xf numFmtId="0" fontId="93" fillId="0" borderId="153" xfId="268" applyFont="1" applyBorder="1" applyAlignment="1">
      <alignment horizontal="center" vertical="center" wrapText="1"/>
    </xf>
    <xf numFmtId="0" fontId="93" fillId="0" borderId="154" xfId="268" applyFont="1" applyBorder="1" applyAlignment="1">
      <alignment horizontal="center" vertical="center" wrapText="1"/>
    </xf>
    <xf numFmtId="0" fontId="93" fillId="0" borderId="155" xfId="268" applyFont="1" applyBorder="1" applyAlignment="1">
      <alignment horizontal="center" vertical="center" wrapText="1"/>
    </xf>
    <xf numFmtId="0" fontId="94" fillId="0" borderId="156" xfId="268" applyFont="1" applyBorder="1" applyAlignment="1">
      <alignment horizontal="left" vertical="center" wrapText="1"/>
    </xf>
    <xf numFmtId="0" fontId="94" fillId="0" borderId="157" xfId="268" applyFont="1" applyBorder="1" applyAlignment="1">
      <alignment horizontal="left" vertical="center" wrapText="1"/>
    </xf>
    <xf numFmtId="0" fontId="94" fillId="0" borderId="158" xfId="268" applyFont="1" applyBorder="1" applyAlignment="1">
      <alignment horizontal="left" vertical="center" wrapText="1"/>
    </xf>
    <xf numFmtId="0" fontId="95" fillId="0" borderId="160" xfId="268" applyFont="1" applyBorder="1" applyAlignment="1">
      <alignment horizontal="center" vertical="center" wrapText="1"/>
    </xf>
    <xf numFmtId="0" fontId="95" fillId="0" borderId="161" xfId="268" applyFont="1" applyBorder="1" applyAlignment="1">
      <alignment horizontal="center" vertical="center" wrapText="1"/>
    </xf>
    <xf numFmtId="0" fontId="95" fillId="0" borderId="162" xfId="268" applyFont="1" applyBorder="1" applyAlignment="1">
      <alignment horizontal="center" vertical="center" wrapText="1"/>
    </xf>
    <xf numFmtId="0" fontId="97" fillId="0" borderId="160" xfId="268" applyFont="1" applyBorder="1" applyAlignment="1">
      <alignment horizontal="left" vertical="center" wrapText="1"/>
    </xf>
    <xf numFmtId="0" fontId="97" fillId="0" borderId="161" xfId="268" applyFont="1" applyBorder="1" applyAlignment="1">
      <alignment horizontal="left" vertical="center" wrapText="1"/>
    </xf>
    <xf numFmtId="0" fontId="97" fillId="0" borderId="162" xfId="268" applyFont="1" applyBorder="1" applyAlignment="1">
      <alignment horizontal="left" vertical="center" wrapText="1"/>
    </xf>
    <xf numFmtId="0" fontId="71" fillId="0" borderId="0" xfId="267" applyFont="1" applyAlignment="1">
      <alignment horizontal="center"/>
    </xf>
    <xf numFmtId="0" fontId="92" fillId="0" borderId="23" xfId="267" applyFont="1" applyBorder="1" applyAlignment="1">
      <alignment horizontal="center"/>
    </xf>
    <xf numFmtId="0" fontId="70" fillId="0" borderId="150" xfId="267" applyFont="1" applyBorder="1" applyAlignment="1">
      <alignment horizontal="center" vertical="center"/>
    </xf>
    <xf numFmtId="0" fontId="70" fillId="0" borderId="151" xfId="267" applyFont="1" applyBorder="1" applyAlignment="1">
      <alignment horizontal="center" vertical="center"/>
    </xf>
    <xf numFmtId="0" fontId="70" fillId="0" borderId="152" xfId="267" applyFont="1" applyBorder="1" applyAlignment="1">
      <alignment horizontal="center" vertical="center"/>
    </xf>
    <xf numFmtId="3" fontId="72" fillId="0" borderId="16" xfId="267" applyNumberFormat="1" applyFont="1" applyBorder="1" applyAlignment="1">
      <alignment horizontal="center" vertical="center" wrapText="1"/>
    </xf>
    <xf numFmtId="0" fontId="72" fillId="0" borderId="17" xfId="267" applyFont="1" applyBorder="1" applyAlignment="1">
      <alignment horizontal="center" vertical="center" wrapText="1"/>
    </xf>
    <xf numFmtId="0" fontId="72" fillId="0" borderId="18" xfId="267" applyFont="1" applyBorder="1" applyAlignment="1">
      <alignment horizontal="center" vertical="center" wrapText="1"/>
    </xf>
    <xf numFmtId="0" fontId="75" fillId="33" borderId="146" xfId="267" applyFont="1" applyFill="1" applyBorder="1" applyAlignment="1">
      <alignment horizontal="center"/>
    </xf>
    <xf numFmtId="0" fontId="46" fillId="0" borderId="0" xfId="81" applyFont="1" applyAlignment="1">
      <alignment horizontal="center" vertical="center" wrapText="1"/>
    </xf>
    <xf numFmtId="3" fontId="71" fillId="0" borderId="40" xfId="267" applyNumberFormat="1" applyFont="1" applyBorder="1" applyAlignment="1">
      <alignment horizontal="center" vertical="center"/>
    </xf>
    <xf numFmtId="3" fontId="71" fillId="0" borderId="0" xfId="267" applyNumberFormat="1" applyFont="1" applyAlignment="1">
      <alignment horizontal="center" vertical="center"/>
    </xf>
    <xf numFmtId="0" fontId="69" fillId="0" borderId="54" xfId="267" applyFont="1" applyBorder="1" applyAlignment="1">
      <alignment horizontal="center" vertical="center"/>
    </xf>
    <xf numFmtId="0" fontId="69" fillId="0" borderId="55" xfId="267" applyFont="1" applyBorder="1" applyAlignment="1">
      <alignment horizontal="center" vertical="center"/>
    </xf>
    <xf numFmtId="0" fontId="69" fillId="0" borderId="141" xfId="267" applyFont="1" applyBorder="1" applyAlignment="1">
      <alignment horizontal="center" vertical="center"/>
    </xf>
    <xf numFmtId="0" fontId="69" fillId="0" borderId="142" xfId="267" applyFont="1" applyBorder="1" applyAlignment="1">
      <alignment horizontal="center" vertical="center"/>
    </xf>
    <xf numFmtId="0" fontId="69" fillId="0" borderId="55" xfId="267" applyFont="1" applyBorder="1" applyAlignment="1">
      <alignment horizontal="left" vertical="center"/>
    </xf>
    <xf numFmtId="0" fontId="69" fillId="0" borderId="34" xfId="267" applyFont="1" applyBorder="1" applyAlignment="1">
      <alignment horizontal="left" vertical="center"/>
    </xf>
    <xf numFmtId="0" fontId="69" fillId="0" borderId="142" xfId="267" applyFont="1" applyBorder="1" applyAlignment="1">
      <alignment horizontal="left" vertical="center"/>
    </xf>
    <xf numFmtId="0" fontId="69" fillId="0" borderId="143" xfId="267" applyFont="1" applyBorder="1" applyAlignment="1">
      <alignment horizontal="left" vertical="center"/>
    </xf>
    <xf numFmtId="0" fontId="74" fillId="0" borderId="122" xfId="259" applyFont="1" applyBorder="1" applyAlignment="1">
      <alignment horizontal="center" vertical="center"/>
    </xf>
    <xf numFmtId="0" fontId="74" fillId="0" borderId="23" xfId="259" applyFont="1" applyBorder="1" applyAlignment="1">
      <alignment horizontal="center" vertical="center"/>
    </xf>
    <xf numFmtId="0" fontId="74" fillId="0" borderId="50" xfId="259" applyFont="1" applyBorder="1" applyAlignment="1">
      <alignment horizontal="center" vertical="center"/>
    </xf>
    <xf numFmtId="0" fontId="74" fillId="0" borderId="76" xfId="259" applyFont="1" applyBorder="1" applyAlignment="1">
      <alignment horizontal="center" vertical="center"/>
    </xf>
    <xf numFmtId="0" fontId="74" fillId="0" borderId="77" xfId="259" applyFont="1" applyBorder="1" applyAlignment="1">
      <alignment horizontal="center" vertical="center"/>
    </xf>
    <xf numFmtId="0" fontId="74" fillId="0" borderId="78" xfId="259" applyFont="1" applyBorder="1" applyAlignment="1">
      <alignment horizontal="center" vertical="center"/>
    </xf>
    <xf numFmtId="4" fontId="67" fillId="0" borderId="86" xfId="259" applyNumberFormat="1" applyBorder="1" applyAlignment="1">
      <alignment horizontal="center" vertical="center"/>
    </xf>
    <xf numFmtId="4" fontId="72" fillId="32" borderId="136" xfId="259" applyNumberFormat="1" applyFont="1" applyFill="1" applyBorder="1" applyAlignment="1">
      <alignment horizontal="center" vertical="center"/>
    </xf>
    <xf numFmtId="0" fontId="67" fillId="0" borderId="56" xfId="259" applyBorder="1" applyAlignment="1">
      <alignment horizontal="left" vertical="center" wrapText="1"/>
    </xf>
    <xf numFmtId="0" fontId="67" fillId="0" borderId="0" xfId="259" applyAlignment="1">
      <alignment horizontal="left" vertical="center" wrapText="1"/>
    </xf>
    <xf numFmtId="0" fontId="67" fillId="0" borderId="76" xfId="259" applyBorder="1" applyAlignment="1">
      <alignment horizontal="center" vertical="center"/>
    </xf>
    <xf numFmtId="0" fontId="67" fillId="0" borderId="77" xfId="259" applyBorder="1" applyAlignment="1">
      <alignment horizontal="center" vertical="center"/>
    </xf>
    <xf numFmtId="0" fontId="67" fillId="0" borderId="78" xfId="259" applyBorder="1" applyAlignment="1">
      <alignment horizontal="center" vertical="center"/>
    </xf>
    <xf numFmtId="0" fontId="67" fillId="0" borderId="56" xfId="259" applyBorder="1" applyAlignment="1">
      <alignment horizontal="center" vertical="center"/>
    </xf>
    <xf numFmtId="0" fontId="67" fillId="0" borderId="0" xfId="259" applyAlignment="1">
      <alignment horizontal="center" vertical="center"/>
    </xf>
    <xf numFmtId="0" fontId="67" fillId="0" borderId="57" xfId="259" applyBorder="1" applyAlignment="1">
      <alignment horizontal="center" vertical="center"/>
    </xf>
    <xf numFmtId="0" fontId="67" fillId="0" borderId="122" xfId="259" applyBorder="1" applyAlignment="1">
      <alignment horizontal="center" vertical="center"/>
    </xf>
    <xf numFmtId="0" fontId="67" fillId="0" borderId="23" xfId="259" applyBorder="1" applyAlignment="1">
      <alignment horizontal="center" vertical="center"/>
    </xf>
    <xf numFmtId="0" fontId="67" fillId="0" borderId="50" xfId="259" applyBorder="1" applyAlignment="1">
      <alignment horizontal="center" vertical="center"/>
    </xf>
    <xf numFmtId="4" fontId="74" fillId="0" borderId="76" xfId="259" applyNumberFormat="1" applyFont="1" applyBorder="1" applyAlignment="1">
      <alignment horizontal="center" vertical="center"/>
    </xf>
    <xf numFmtId="4" fontId="67" fillId="0" borderId="0" xfId="259" applyNumberFormat="1" applyAlignment="1">
      <alignment horizontal="center" vertical="center"/>
    </xf>
    <xf numFmtId="0" fontId="74" fillId="0" borderId="56" xfId="259" applyFont="1" applyBorder="1" applyAlignment="1">
      <alignment horizontal="left"/>
    </xf>
    <xf numFmtId="0" fontId="74" fillId="0" borderId="0" xfId="259" applyFont="1" applyAlignment="1">
      <alignment horizontal="left"/>
    </xf>
    <xf numFmtId="0" fontId="74" fillId="0" borderId="57" xfId="259" applyFont="1" applyBorder="1" applyAlignment="1">
      <alignment horizontal="left"/>
    </xf>
    <xf numFmtId="0" fontId="75" fillId="0" borderId="139" xfId="259" applyFont="1" applyBorder="1" applyAlignment="1">
      <alignment horizontal="center"/>
    </xf>
    <xf numFmtId="0" fontId="67" fillId="0" borderId="142" xfId="259" applyBorder="1" applyAlignment="1">
      <alignment horizontal="left" vertical="center" wrapText="1"/>
    </xf>
    <xf numFmtId="0" fontId="74" fillId="32" borderId="145" xfId="259" applyFont="1" applyFill="1" applyBorder="1" applyAlignment="1">
      <alignment horizontal="center" vertical="center"/>
    </xf>
    <xf numFmtId="0" fontId="74" fillId="32" borderId="146" xfId="259" applyFont="1" applyFill="1" applyBorder="1" applyAlignment="1">
      <alignment horizontal="center" vertical="center"/>
    </xf>
    <xf numFmtId="0" fontId="74" fillId="32" borderId="147" xfId="259" applyFont="1" applyFill="1" applyBorder="1" applyAlignment="1">
      <alignment horizontal="center" vertical="center"/>
    </xf>
    <xf numFmtId="0" fontId="73" fillId="33" borderId="148" xfId="259" applyFont="1" applyFill="1" applyBorder="1" applyAlignment="1">
      <alignment horizontal="center" vertical="center"/>
    </xf>
    <xf numFmtId="0" fontId="73" fillId="33" borderId="146" xfId="259" applyFont="1" applyFill="1" applyBorder="1" applyAlignment="1">
      <alignment horizontal="center" vertical="center"/>
    </xf>
    <xf numFmtId="0" fontId="73" fillId="33" borderId="147" xfId="259" applyFont="1" applyFill="1" applyBorder="1" applyAlignment="1">
      <alignment horizontal="center" vertical="center"/>
    </xf>
    <xf numFmtId="4" fontId="67" fillId="0" borderId="77" xfId="259" applyNumberFormat="1" applyBorder="1" applyAlignment="1">
      <alignment horizontal="center" vertical="center"/>
    </xf>
    <xf numFmtId="0" fontId="67" fillId="0" borderId="0" xfId="259" applyAlignment="1">
      <alignment horizontal="left"/>
    </xf>
    <xf numFmtId="0" fontId="67" fillId="0" borderId="0" xfId="259" applyAlignment="1">
      <alignment horizontal="left" vertical="center"/>
    </xf>
    <xf numFmtId="0" fontId="67" fillId="0" borderId="114" xfId="259" applyBorder="1" applyAlignment="1">
      <alignment horizontal="left" vertical="center" wrapText="1"/>
    </xf>
    <xf numFmtId="49" fontId="76" fillId="0" borderId="114" xfId="259" applyNumberFormat="1" applyFont="1" applyBorder="1" applyAlignment="1">
      <alignment horizontal="left" vertical="center" wrapText="1"/>
    </xf>
    <xf numFmtId="0" fontId="77" fillId="0" borderId="114" xfId="259" applyFont="1" applyBorder="1" applyAlignment="1">
      <alignment horizontal="left" vertical="center" wrapText="1"/>
    </xf>
    <xf numFmtId="0" fontId="76" fillId="0" borderId="114" xfId="259" applyFont="1" applyBorder="1" applyAlignment="1">
      <alignment horizontal="left" vertical="center" wrapText="1"/>
    </xf>
    <xf numFmtId="0" fontId="74" fillId="0" borderId="113" xfId="259" applyFont="1" applyBorder="1" applyAlignment="1">
      <alignment horizontal="left"/>
    </xf>
    <xf numFmtId="0" fontId="74" fillId="0" borderId="114" xfId="259" applyFont="1" applyBorder="1" applyAlignment="1">
      <alignment horizontal="left"/>
    </xf>
    <xf numFmtId="0" fontId="74" fillId="0" borderId="115" xfId="259" applyFont="1" applyBorder="1" applyAlignment="1">
      <alignment horizontal="left"/>
    </xf>
    <xf numFmtId="0" fontId="75" fillId="0" borderId="35" xfId="259" applyFont="1" applyBorder="1" applyAlignment="1">
      <alignment horizontal="center"/>
    </xf>
    <xf numFmtId="0" fontId="67" fillId="0" borderId="56" xfId="259" applyBorder="1" applyAlignment="1">
      <alignment horizontal="center"/>
    </xf>
    <xf numFmtId="0" fontId="67" fillId="0" borderId="0" xfId="259" applyAlignment="1">
      <alignment horizontal="center"/>
    </xf>
    <xf numFmtId="0" fontId="67" fillId="0" borderId="57" xfId="259" applyBorder="1" applyAlignment="1">
      <alignment horizontal="center"/>
    </xf>
    <xf numFmtId="0" fontId="73" fillId="0" borderId="56" xfId="259" applyFont="1" applyBorder="1" applyAlignment="1">
      <alignment horizontal="center"/>
    </xf>
    <xf numFmtId="0" fontId="73" fillId="0" borderId="0" xfId="259" applyFont="1" applyAlignment="1">
      <alignment horizontal="center"/>
    </xf>
    <xf numFmtId="0" fontId="73" fillId="0" borderId="57" xfId="259" applyFont="1" applyBorder="1" applyAlignment="1">
      <alignment horizontal="center"/>
    </xf>
    <xf numFmtId="0" fontId="75" fillId="0" borderId="114" xfId="259" applyFont="1" applyBorder="1" applyAlignment="1">
      <alignment horizontal="left" vertical="center"/>
    </xf>
    <xf numFmtId="3" fontId="70" fillId="0" borderId="116" xfId="259" applyNumberFormat="1" applyFont="1" applyBorder="1" applyAlignment="1">
      <alignment horizontal="center" vertical="center"/>
    </xf>
    <xf numFmtId="3" fontId="70" fillId="0" borderId="117" xfId="259" applyNumberFormat="1" applyFont="1" applyBorder="1" applyAlignment="1">
      <alignment horizontal="center" vertical="center"/>
    </xf>
    <xf numFmtId="3" fontId="70" fillId="0" borderId="118" xfId="259" applyNumberFormat="1" applyFont="1" applyBorder="1" applyAlignment="1">
      <alignment horizontal="center" vertical="center"/>
    </xf>
    <xf numFmtId="0" fontId="67" fillId="0" borderId="76" xfId="259" applyBorder="1" applyAlignment="1">
      <alignment horizontal="center"/>
    </xf>
    <xf numFmtId="0" fontId="67" fillId="0" borderId="77" xfId="259" applyBorder="1" applyAlignment="1">
      <alignment horizontal="center"/>
    </xf>
    <xf numFmtId="0" fontId="67" fillId="0" borderId="78" xfId="259" applyBorder="1" applyAlignment="1">
      <alignment horizontal="center"/>
    </xf>
    <xf numFmtId="3" fontId="71" fillId="0" borderId="76" xfId="259" applyNumberFormat="1" applyFont="1" applyBorder="1" applyAlignment="1">
      <alignment horizontal="center" vertical="center" wrapText="1"/>
    </xf>
    <xf numFmtId="3" fontId="71" fillId="0" borderId="122" xfId="259" applyNumberFormat="1" applyFont="1" applyBorder="1" applyAlignment="1">
      <alignment horizontal="center" vertical="center" wrapText="1"/>
    </xf>
    <xf numFmtId="0" fontId="50" fillId="0" borderId="76" xfId="259" applyFont="1" applyBorder="1" applyAlignment="1">
      <alignment horizontal="center" vertical="center" wrapText="1"/>
    </xf>
    <xf numFmtId="0" fontId="71" fillId="0" borderId="77" xfId="259" applyFont="1" applyBorder="1" applyAlignment="1">
      <alignment horizontal="center" vertical="center" wrapText="1"/>
    </xf>
    <xf numFmtId="0" fontId="71" fillId="0" borderId="78" xfId="259" applyFont="1" applyBorder="1" applyAlignment="1">
      <alignment horizontal="center" vertical="center" wrapText="1"/>
    </xf>
    <xf numFmtId="0" fontId="71" fillId="0" borderId="122" xfId="259" applyFont="1" applyBorder="1" applyAlignment="1">
      <alignment horizontal="center" vertical="center" wrapText="1"/>
    </xf>
    <xf numFmtId="0" fontId="71" fillId="0" borderId="23" xfId="259" applyFont="1" applyBorder="1" applyAlignment="1">
      <alignment horizontal="center" vertical="center" wrapText="1"/>
    </xf>
    <xf numFmtId="0" fontId="71" fillId="0" borderId="50" xfId="259" applyFont="1" applyBorder="1" applyAlignment="1">
      <alignment horizontal="center" vertical="center" wrapText="1"/>
    </xf>
    <xf numFmtId="0" fontId="67" fillId="0" borderId="131" xfId="259" applyBorder="1" applyAlignment="1">
      <alignment horizontal="center"/>
    </xf>
    <xf numFmtId="3" fontId="68" fillId="0" borderId="54" xfId="259" applyNumberFormat="1" applyFont="1" applyBorder="1" applyAlignment="1">
      <alignment horizontal="center" vertical="center"/>
    </xf>
    <xf numFmtId="3" fontId="68" fillId="0" borderId="55" xfId="259" applyNumberFormat="1" applyFont="1" applyBorder="1" applyAlignment="1">
      <alignment horizontal="center" vertical="center"/>
    </xf>
    <xf numFmtId="3" fontId="68" fillId="0" borderId="113" xfId="259" applyNumberFormat="1" applyFont="1" applyBorder="1" applyAlignment="1">
      <alignment horizontal="center" vertical="center"/>
    </xf>
    <xf numFmtId="3" fontId="68" fillId="0" borderId="114" xfId="259" applyNumberFormat="1" applyFont="1" applyBorder="1" applyAlignment="1">
      <alignment horizontal="center" vertical="center"/>
    </xf>
    <xf numFmtId="3" fontId="69" fillId="0" borderId="55" xfId="259" applyNumberFormat="1" applyFont="1" applyBorder="1" applyAlignment="1">
      <alignment horizontal="center" vertical="center"/>
    </xf>
    <xf numFmtId="3" fontId="69" fillId="0" borderId="114" xfId="259" applyNumberFormat="1" applyFont="1" applyBorder="1" applyAlignment="1">
      <alignment horizontal="center" vertical="center"/>
    </xf>
    <xf numFmtId="3" fontId="69" fillId="0" borderId="55" xfId="259" applyNumberFormat="1" applyFont="1" applyBorder="1" applyAlignment="1">
      <alignment horizontal="left" vertical="center"/>
    </xf>
    <xf numFmtId="3" fontId="69" fillId="0" borderId="34" xfId="259" applyNumberFormat="1" applyFont="1" applyBorder="1" applyAlignment="1">
      <alignment horizontal="left" vertical="center"/>
    </xf>
    <xf numFmtId="3" fontId="69" fillId="0" borderId="114" xfId="259" applyNumberFormat="1" applyFont="1" applyBorder="1" applyAlignment="1">
      <alignment horizontal="left" vertical="center"/>
    </xf>
    <xf numFmtId="3" fontId="69" fillId="0" borderId="115" xfId="259" applyNumberFormat="1" applyFont="1" applyBorder="1" applyAlignment="1">
      <alignment horizontal="left" vertical="center"/>
    </xf>
    <xf numFmtId="3" fontId="69" fillId="0" borderId="113" xfId="259" applyNumberFormat="1" applyFont="1" applyBorder="1" applyAlignment="1">
      <alignment horizontal="center" vertical="center"/>
    </xf>
    <xf numFmtId="0" fontId="46" fillId="30" borderId="74" xfId="0" applyFont="1" applyFill="1" applyBorder="1" applyAlignment="1">
      <alignment horizontal="center"/>
    </xf>
    <xf numFmtId="0" fontId="46" fillId="30" borderId="75" xfId="0" applyFont="1" applyFill="1" applyBorder="1" applyAlignment="1">
      <alignment horizontal="center"/>
    </xf>
    <xf numFmtId="0" fontId="46" fillId="30" borderId="65" xfId="0" applyFont="1" applyFill="1" applyBorder="1" applyAlignment="1">
      <alignment horizontal="center"/>
    </xf>
    <xf numFmtId="0" fontId="27" fillId="0" borderId="76" xfId="131" applyFont="1" applyBorder="1" applyAlignment="1">
      <alignment horizontal="center"/>
    </xf>
    <xf numFmtId="0" fontId="27" fillId="0" borderId="77" xfId="131" applyFont="1" applyBorder="1" applyAlignment="1">
      <alignment horizontal="center"/>
    </xf>
    <xf numFmtId="0" fontId="27" fillId="0" borderId="78" xfId="131" applyFont="1" applyBorder="1" applyAlignment="1">
      <alignment horizontal="center"/>
    </xf>
    <xf numFmtId="0" fontId="41" fillId="0" borderId="88" xfId="0" applyFont="1" applyBorder="1" applyAlignment="1">
      <alignment horizontal="center" wrapText="1"/>
    </xf>
    <xf numFmtId="0" fontId="41" fillId="0" borderId="89" xfId="0" applyFont="1" applyBorder="1" applyAlignment="1">
      <alignment horizontal="center" wrapText="1"/>
    </xf>
    <xf numFmtId="0" fontId="41" fillId="0" borderId="90" xfId="0" applyFont="1" applyBorder="1" applyAlignment="1">
      <alignment horizontal="center" wrapText="1"/>
    </xf>
    <xf numFmtId="0" fontId="30" fillId="0" borderId="82" xfId="91" applyFont="1" applyBorder="1" applyAlignment="1">
      <alignment horizontal="center"/>
    </xf>
    <xf numFmtId="0" fontId="30" fillId="0" borderId="83" xfId="91" applyFont="1" applyBorder="1" applyAlignment="1">
      <alignment horizontal="center"/>
    </xf>
    <xf numFmtId="0" fontId="30" fillId="0" borderId="84" xfId="91" applyFont="1" applyBorder="1" applyAlignment="1">
      <alignment horizontal="center"/>
    </xf>
    <xf numFmtId="3" fontId="27" fillId="27" borderId="20" xfId="131" applyNumberFormat="1" applyFont="1" applyFill="1" applyBorder="1" applyAlignment="1">
      <alignment horizontal="center" vertical="center" wrapText="1"/>
    </xf>
    <xf numFmtId="3" fontId="27" fillId="27" borderId="20" xfId="131" applyNumberFormat="1" applyFont="1" applyFill="1" applyBorder="1" applyAlignment="1">
      <alignment horizontal="center" vertical="center"/>
    </xf>
    <xf numFmtId="0" fontId="30" fillId="0" borderId="48" xfId="81" applyFont="1" applyBorder="1" applyAlignment="1">
      <alignment horizontal="center" vertical="center"/>
    </xf>
    <xf numFmtId="0" fontId="30" fillId="0" borderId="63" xfId="81" applyFont="1" applyBorder="1" applyAlignment="1">
      <alignment horizontal="center" vertical="center"/>
    </xf>
    <xf numFmtId="0" fontId="27" fillId="0" borderId="56" xfId="131" applyFont="1" applyBorder="1" applyAlignment="1">
      <alignment horizontal="center"/>
    </xf>
    <xf numFmtId="0" fontId="27" fillId="0" borderId="0" xfId="131" applyFont="1" applyAlignment="1">
      <alignment horizontal="center"/>
    </xf>
    <xf numFmtId="0" fontId="27" fillId="0" borderId="57" xfId="131" applyFont="1" applyBorder="1" applyAlignment="1">
      <alignment horizontal="center"/>
    </xf>
    <xf numFmtId="0" fontId="26" fillId="26" borderId="20" xfId="91" applyFont="1" applyFill="1" applyBorder="1" applyAlignment="1">
      <alignment horizontal="left" vertical="center" wrapText="1"/>
    </xf>
    <xf numFmtId="0" fontId="26" fillId="27" borderId="91" xfId="91" applyFont="1" applyFill="1" applyBorder="1" applyAlignment="1">
      <alignment horizontal="center" wrapText="1"/>
    </xf>
    <xf numFmtId="0" fontId="26" fillId="27" borderId="35" xfId="91" applyFont="1" applyFill="1" applyBorder="1" applyAlignment="1">
      <alignment horizontal="center" wrapText="1"/>
    </xf>
    <xf numFmtId="0" fontId="26" fillId="27" borderId="36" xfId="91" applyFont="1" applyFill="1" applyBorder="1" applyAlignment="1">
      <alignment horizontal="center" wrapText="1"/>
    </xf>
    <xf numFmtId="0" fontId="27" fillId="24" borderId="22" xfId="75" applyFont="1" applyFill="1" applyBorder="1" applyAlignment="1">
      <alignment horizontal="left" vertical="center"/>
    </xf>
    <xf numFmtId="0" fontId="27" fillId="24" borderId="23" xfId="75" applyFont="1" applyFill="1" applyBorder="1" applyAlignment="1">
      <alignment horizontal="left" vertical="center"/>
    </xf>
    <xf numFmtId="0" fontId="27" fillId="24" borderId="50" xfId="75" applyFont="1" applyFill="1" applyBorder="1" applyAlignment="1">
      <alignment horizontal="left" vertical="center"/>
    </xf>
    <xf numFmtId="0" fontId="27" fillId="25" borderId="54" xfId="75" applyFont="1" applyFill="1" applyBorder="1" applyAlignment="1">
      <alignment horizontal="center" vertical="center" wrapText="1"/>
    </xf>
    <xf numFmtId="0" fontId="27" fillId="25" borderId="58" xfId="75" applyFont="1" applyFill="1" applyBorder="1" applyAlignment="1">
      <alignment horizontal="center" vertical="center" wrapText="1"/>
    </xf>
    <xf numFmtId="0" fontId="27" fillId="25" borderId="55" xfId="75" applyFont="1" applyFill="1" applyBorder="1" applyAlignment="1">
      <alignment horizontal="center" vertical="center" wrapText="1"/>
    </xf>
    <xf numFmtId="0" fontId="27" fillId="25" borderId="15" xfId="75" applyFont="1" applyFill="1" applyBorder="1" applyAlignment="1">
      <alignment horizontal="center" vertical="center" wrapText="1"/>
    </xf>
    <xf numFmtId="0" fontId="27" fillId="0" borderId="55" xfId="127" applyFont="1" applyBorder="1" applyAlignment="1">
      <alignment horizontal="center" vertical="center" wrapText="1"/>
    </xf>
    <xf numFmtId="4" fontId="27" fillId="25" borderId="55" xfId="75" applyNumberFormat="1" applyFont="1" applyFill="1" applyBorder="1" applyAlignment="1">
      <alignment horizontal="center" vertical="center" wrapText="1"/>
    </xf>
    <xf numFmtId="4" fontId="27" fillId="25" borderId="15" xfId="75" applyNumberFormat="1" applyFont="1" applyFill="1" applyBorder="1" applyAlignment="1">
      <alignment horizontal="center" vertical="center" wrapText="1"/>
    </xf>
    <xf numFmtId="4" fontId="27" fillId="25" borderId="34" xfId="75" applyNumberFormat="1" applyFont="1" applyFill="1" applyBorder="1" applyAlignment="1">
      <alignment horizontal="center" vertical="center" wrapText="1"/>
    </xf>
    <xf numFmtId="4" fontId="27" fillId="25" borderId="59" xfId="75" applyNumberFormat="1" applyFont="1" applyFill="1" applyBorder="1" applyAlignment="1">
      <alignment horizontal="center" vertical="center" wrapText="1"/>
    </xf>
    <xf numFmtId="0" fontId="27" fillId="24" borderId="16" xfId="75" applyFont="1" applyFill="1" applyBorder="1" applyAlignment="1">
      <alignment horizontal="right" vertical="center"/>
    </xf>
    <xf numFmtId="0" fontId="27" fillId="24" borderId="17" xfId="75" applyFont="1" applyFill="1" applyBorder="1" applyAlignment="1">
      <alignment horizontal="right" vertical="center"/>
    </xf>
    <xf numFmtId="0" fontId="27" fillId="24" borderId="64" xfId="75" applyFont="1" applyFill="1" applyBorder="1" applyAlignment="1">
      <alignment horizontal="right" vertical="center"/>
    </xf>
    <xf numFmtId="0" fontId="30" fillId="0" borderId="32" xfId="129" applyFont="1" applyBorder="1" applyAlignment="1">
      <alignment horizontal="left" vertical="center" wrapText="1"/>
    </xf>
    <xf numFmtId="0" fontId="30" fillId="0" borderId="48" xfId="129" applyFont="1" applyBorder="1" applyAlignment="1">
      <alignment horizontal="left" vertical="center" wrapText="1"/>
    </xf>
    <xf numFmtId="0" fontId="30" fillId="0" borderId="33" xfId="129" applyFont="1" applyBorder="1" applyAlignment="1">
      <alignment horizontal="left" vertical="center" wrapText="1"/>
    </xf>
    <xf numFmtId="0" fontId="30" fillId="25" borderId="15" xfId="131" applyFont="1" applyFill="1" applyBorder="1" applyAlignment="1">
      <alignment horizontal="center" vertical="center" wrapText="1"/>
    </xf>
    <xf numFmtId="0" fontId="30" fillId="25" borderId="59" xfId="131" applyFont="1" applyFill="1" applyBorder="1" applyAlignment="1">
      <alignment horizontal="center" vertical="center" wrapText="1"/>
    </xf>
    <xf numFmtId="0" fontId="30" fillId="27" borderId="19" xfId="131" applyFont="1" applyFill="1" applyBorder="1" applyAlignment="1">
      <alignment vertical="center" wrapText="1"/>
    </xf>
    <xf numFmtId="0" fontId="30" fillId="27" borderId="20" xfId="131" applyFont="1" applyFill="1" applyBorder="1" applyAlignment="1">
      <alignment vertical="center" wrapText="1"/>
    </xf>
    <xf numFmtId="3" fontId="27" fillId="27" borderId="71" xfId="131" applyNumberFormat="1" applyFont="1" applyFill="1" applyBorder="1" applyAlignment="1">
      <alignment horizontal="center" vertical="center" wrapText="1"/>
    </xf>
    <xf numFmtId="0" fontId="27" fillId="27" borderId="20" xfId="131" applyFont="1" applyFill="1" applyBorder="1" applyAlignment="1">
      <alignment horizontal="center" vertical="center" wrapText="1"/>
    </xf>
    <xf numFmtId="0" fontId="27" fillId="27" borderId="20" xfId="131" applyFont="1" applyFill="1" applyBorder="1" applyAlignment="1">
      <alignment horizontal="center" vertical="center"/>
    </xf>
    <xf numFmtId="0" fontId="30" fillId="0" borderId="51" xfId="0" applyFont="1" applyBorder="1" applyAlignment="1">
      <alignment horizontal="center" vertical="center" wrapText="1"/>
    </xf>
    <xf numFmtId="0" fontId="30" fillId="0" borderId="40"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56" xfId="0" applyFont="1" applyBorder="1" applyAlignment="1">
      <alignment horizontal="center" vertical="center" wrapText="1"/>
    </xf>
    <xf numFmtId="0" fontId="30" fillId="0" borderId="0" xfId="0" applyFont="1" applyAlignment="1">
      <alignment horizontal="center" vertical="center" wrapText="1"/>
    </xf>
    <xf numFmtId="0" fontId="30" fillId="0" borderId="29"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3" xfId="0" applyFont="1" applyBorder="1" applyAlignment="1">
      <alignment horizontal="center" vertical="center" wrapText="1"/>
    </xf>
    <xf numFmtId="0" fontId="30" fillId="0" borderId="24" xfId="0" applyFont="1" applyBorder="1" applyAlignment="1">
      <alignment horizontal="center" vertical="center" wrapText="1"/>
    </xf>
    <xf numFmtId="0" fontId="55" fillId="0" borderId="76" xfId="131" applyFont="1" applyBorder="1" applyAlignment="1">
      <alignment horizontal="center" vertical="center"/>
    </xf>
    <xf numFmtId="0" fontId="55" fillId="0" borderId="77" xfId="131" applyFont="1" applyBorder="1" applyAlignment="1">
      <alignment horizontal="center" vertical="center"/>
    </xf>
    <xf numFmtId="0" fontId="55" fillId="0" borderId="78" xfId="131" applyFont="1" applyBorder="1" applyAlignment="1">
      <alignment horizontal="center" vertical="center"/>
    </xf>
    <xf numFmtId="0" fontId="53" fillId="0" borderId="79" xfId="0" applyFont="1" applyBorder="1" applyAlignment="1">
      <alignment horizontal="center" vertical="center" wrapText="1"/>
    </xf>
    <xf numFmtId="0" fontId="53" fillId="0" borderId="80" xfId="0" applyFont="1" applyBorder="1" applyAlignment="1">
      <alignment horizontal="center" vertical="center" wrapText="1"/>
    </xf>
    <xf numFmtId="0" fontId="53" fillId="0" borderId="81" xfId="0" applyFont="1" applyBorder="1" applyAlignment="1">
      <alignment horizontal="center" vertical="center" wrapText="1"/>
    </xf>
    <xf numFmtId="0" fontId="52" fillId="0" borderId="82" xfId="91" applyFont="1" applyBorder="1" applyAlignment="1">
      <alignment horizontal="center" vertical="center"/>
    </xf>
    <xf numFmtId="0" fontId="52" fillId="0" borderId="83" xfId="91" applyFont="1" applyBorder="1" applyAlignment="1">
      <alignment horizontal="center" vertical="center"/>
    </xf>
    <xf numFmtId="0" fontId="52" fillId="0" borderId="84" xfId="91" applyFont="1" applyBorder="1" applyAlignment="1">
      <alignment horizontal="center" vertical="center"/>
    </xf>
    <xf numFmtId="0" fontId="52" fillId="0" borderId="32" xfId="131" applyFont="1" applyBorder="1" applyAlignment="1">
      <alignment horizontal="center" vertical="center"/>
    </xf>
    <xf numFmtId="0" fontId="52" fillId="0" borderId="48" xfId="131" applyFont="1" applyBorder="1" applyAlignment="1">
      <alignment horizontal="center" vertical="center"/>
    </xf>
    <xf numFmtId="0" fontId="52" fillId="0" borderId="63" xfId="131" applyFont="1" applyBorder="1" applyAlignment="1">
      <alignment horizontal="center" vertical="center"/>
    </xf>
    <xf numFmtId="0" fontId="55" fillId="25" borderId="55" xfId="75" applyFont="1" applyFill="1" applyBorder="1" applyAlignment="1">
      <alignment horizontal="center" vertical="center" wrapText="1"/>
    </xf>
    <xf numFmtId="0" fontId="55" fillId="25" borderId="111" xfId="75" applyFont="1" applyFill="1" applyBorder="1" applyAlignment="1">
      <alignment horizontal="center" vertical="center" wrapText="1"/>
    </xf>
    <xf numFmtId="4" fontId="55" fillId="25" borderId="55" xfId="75" applyNumberFormat="1" applyFont="1" applyFill="1" applyBorder="1" applyAlignment="1">
      <alignment horizontal="center" vertical="center" wrapText="1"/>
    </xf>
    <xf numFmtId="4" fontId="55" fillId="25" borderId="111" xfId="75" applyNumberFormat="1" applyFont="1" applyFill="1" applyBorder="1" applyAlignment="1">
      <alignment horizontal="center" vertical="center" wrapText="1"/>
    </xf>
    <xf numFmtId="4" fontId="55" fillId="25" borderId="34" xfId="75" applyNumberFormat="1" applyFont="1" applyFill="1" applyBorder="1" applyAlignment="1">
      <alignment horizontal="center" vertical="center" wrapText="1"/>
    </xf>
    <xf numFmtId="4" fontId="55" fillId="25" borderId="112" xfId="75" applyNumberFormat="1" applyFont="1" applyFill="1" applyBorder="1" applyAlignment="1">
      <alignment horizontal="center" vertical="center" wrapText="1"/>
    </xf>
    <xf numFmtId="0" fontId="55" fillId="25" borderId="54" xfId="75" applyFont="1" applyFill="1" applyBorder="1" applyAlignment="1">
      <alignment horizontal="center" vertical="center" wrapText="1"/>
    </xf>
    <xf numFmtId="0" fontId="55" fillId="25" borderId="110" xfId="75" applyFont="1" applyFill="1" applyBorder="1" applyAlignment="1">
      <alignment horizontal="center" vertical="center" wrapText="1"/>
    </xf>
    <xf numFmtId="0" fontId="55" fillId="0" borderId="55" xfId="127" applyFont="1" applyBorder="1" applyAlignment="1">
      <alignment horizontal="center" vertical="center" wrapText="1"/>
    </xf>
    <xf numFmtId="0" fontId="52" fillId="26" borderId="104" xfId="91" applyFont="1" applyFill="1" applyBorder="1" applyAlignment="1">
      <alignment horizontal="center" vertical="center" wrapText="1"/>
    </xf>
    <xf numFmtId="0" fontId="52" fillId="26" borderId="105" xfId="91" applyFont="1" applyFill="1" applyBorder="1" applyAlignment="1">
      <alignment horizontal="center" vertical="center" wrapText="1"/>
    </xf>
    <xf numFmtId="0" fontId="52" fillId="26" borderId="106" xfId="91" applyFont="1" applyFill="1" applyBorder="1" applyAlignment="1">
      <alignment horizontal="center" vertical="center" wrapText="1"/>
    </xf>
    <xf numFmtId="0" fontId="52" fillId="0" borderId="107" xfId="91" applyFont="1" applyBorder="1" applyAlignment="1">
      <alignment horizontal="center" vertical="center" wrapText="1"/>
    </xf>
    <xf numFmtId="0" fontId="52" fillId="0" borderId="108" xfId="91" applyFont="1" applyBorder="1" applyAlignment="1">
      <alignment horizontal="center" vertical="center" wrapText="1"/>
    </xf>
    <xf numFmtId="0" fontId="52" fillId="0" borderId="109" xfId="91" applyFont="1" applyBorder="1" applyAlignment="1">
      <alignment horizontal="center" vertical="center" wrapText="1"/>
    </xf>
    <xf numFmtId="0" fontId="52" fillId="27" borderId="31" xfId="131" applyFont="1" applyFill="1" applyBorder="1" applyAlignment="1">
      <alignment vertical="center" wrapText="1"/>
    </xf>
    <xf numFmtId="0" fontId="52" fillId="27" borderId="35" xfId="131" applyFont="1" applyFill="1" applyBorder="1" applyAlignment="1">
      <alignment vertical="center" wrapText="1"/>
    </xf>
    <xf numFmtId="0" fontId="52" fillId="27" borderId="99" xfId="131" applyFont="1" applyFill="1" applyBorder="1" applyAlignment="1">
      <alignment vertical="center" wrapText="1"/>
    </xf>
    <xf numFmtId="0" fontId="55" fillId="31" borderId="16" xfId="75" applyFont="1" applyFill="1" applyBorder="1" applyAlignment="1">
      <alignment horizontal="left" vertical="center"/>
    </xf>
    <xf numFmtId="0" fontId="55" fillId="31" borderId="17" xfId="75" applyFont="1" applyFill="1" applyBorder="1" applyAlignment="1">
      <alignment horizontal="left" vertical="center"/>
    </xf>
    <xf numFmtId="0" fontId="55" fillId="31" borderId="18" xfId="75" applyFont="1" applyFill="1" applyBorder="1" applyAlignment="1">
      <alignment horizontal="left" vertical="center"/>
    </xf>
    <xf numFmtId="0" fontId="52" fillId="25" borderId="15" xfId="131" applyFont="1" applyFill="1" applyBorder="1" applyAlignment="1">
      <alignment horizontal="center" vertical="center" wrapText="1"/>
    </xf>
    <xf numFmtId="0" fontId="52" fillId="25" borderId="59" xfId="131" applyFont="1" applyFill="1" applyBorder="1" applyAlignment="1">
      <alignment horizontal="center" vertical="center" wrapText="1"/>
    </xf>
    <xf numFmtId="0" fontId="55" fillId="27" borderId="20" xfId="131" applyFont="1" applyFill="1" applyBorder="1" applyAlignment="1">
      <alignment horizontal="center" vertical="center" wrapText="1"/>
    </xf>
    <xf numFmtId="0" fontId="55" fillId="27" borderId="20" xfId="131" applyFont="1" applyFill="1" applyBorder="1" applyAlignment="1">
      <alignment horizontal="center" vertical="center"/>
    </xf>
    <xf numFmtId="3" fontId="55" fillId="27" borderId="20" xfId="131" applyNumberFormat="1" applyFont="1" applyFill="1" applyBorder="1" applyAlignment="1">
      <alignment horizontal="center" vertical="center" wrapText="1"/>
    </xf>
    <xf numFmtId="3" fontId="55" fillId="27" borderId="20" xfId="131" applyNumberFormat="1" applyFont="1" applyFill="1" applyBorder="1" applyAlignment="1">
      <alignment horizontal="center" vertical="center"/>
    </xf>
    <xf numFmtId="3" fontId="55" fillId="27" borderId="71" xfId="131" applyNumberFormat="1" applyFont="1" applyFill="1" applyBorder="1" applyAlignment="1">
      <alignment horizontal="center" vertical="center" wrapText="1"/>
    </xf>
    <xf numFmtId="0" fontId="52" fillId="0" borderId="48" xfId="81" applyFont="1" applyBorder="1" applyAlignment="1">
      <alignment horizontal="center" vertical="center"/>
    </xf>
    <xf numFmtId="0" fontId="52" fillId="0" borderId="63" xfId="81" applyFont="1" applyBorder="1" applyAlignment="1">
      <alignment horizontal="center" vertical="center"/>
    </xf>
    <xf numFmtId="0" fontId="52" fillId="0" borderId="51" xfId="0" applyFont="1" applyBorder="1" applyAlignment="1">
      <alignment horizontal="center" vertical="center" wrapText="1"/>
    </xf>
    <xf numFmtId="0" fontId="52" fillId="0" borderId="40" xfId="0" applyFont="1" applyBorder="1" applyAlignment="1">
      <alignment horizontal="center" vertical="center" wrapText="1"/>
    </xf>
    <xf numFmtId="0" fontId="52" fillId="0" borderId="49" xfId="0" applyFont="1" applyBorder="1" applyAlignment="1">
      <alignment horizontal="center" vertical="center" wrapText="1"/>
    </xf>
    <xf numFmtId="0" fontId="52" fillId="0" borderId="56" xfId="0" applyFont="1" applyBorder="1" applyAlignment="1">
      <alignment horizontal="center" vertical="center" wrapText="1"/>
    </xf>
    <xf numFmtId="0" fontId="52" fillId="0" borderId="0" xfId="0" applyFont="1" applyAlignment="1">
      <alignment horizontal="center" vertical="center" wrapText="1"/>
    </xf>
    <xf numFmtId="0" fontId="52" fillId="0" borderId="29" xfId="0" applyFont="1" applyBorder="1" applyAlignment="1">
      <alignment horizontal="center" vertical="center" wrapText="1"/>
    </xf>
    <xf numFmtId="0" fontId="52" fillId="0" borderId="22"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24" xfId="0" applyFont="1" applyBorder="1" applyAlignment="1">
      <alignment horizontal="center" vertical="center" wrapText="1"/>
    </xf>
    <xf numFmtId="0" fontId="55" fillId="25" borderId="73" xfId="75" applyFont="1" applyFill="1" applyBorder="1" applyAlignment="1">
      <alignment horizontal="center" vertical="center" wrapText="1"/>
    </xf>
    <xf numFmtId="0" fontId="55" fillId="25" borderId="87" xfId="75" applyFont="1" applyFill="1" applyBorder="1" applyAlignment="1">
      <alignment horizontal="center" vertical="center" wrapText="1"/>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60" fillId="0" borderId="54" xfId="227" applyFont="1" applyBorder="1" applyAlignment="1">
      <alignment vertical="center"/>
    </xf>
    <xf numFmtId="0" fontId="61" fillId="0" borderId="34" xfId="227" applyFont="1" applyBorder="1" applyAlignment="1">
      <alignment vertical="center"/>
    </xf>
    <xf numFmtId="0" fontId="61" fillId="0" borderId="19" xfId="227" applyFont="1" applyBorder="1" applyAlignment="1">
      <alignment vertical="center"/>
    </xf>
    <xf numFmtId="0" fontId="61" fillId="0" borderId="21" xfId="227" applyFont="1" applyBorder="1" applyAlignment="1">
      <alignment vertical="center"/>
    </xf>
    <xf numFmtId="0" fontId="61" fillId="0" borderId="58" xfId="227" applyFont="1" applyBorder="1" applyAlignment="1">
      <alignment vertical="center"/>
    </xf>
    <xf numFmtId="0" fontId="61" fillId="0" borderId="59" xfId="227" applyFont="1" applyBorder="1" applyAlignment="1">
      <alignment vertical="center"/>
    </xf>
    <xf numFmtId="0" fontId="60" fillId="0" borderId="54" xfId="227" applyFont="1" applyBorder="1" applyAlignment="1">
      <alignment horizontal="center" vertical="center" wrapText="1"/>
    </xf>
    <xf numFmtId="0" fontId="61" fillId="0" borderId="55" xfId="227" applyFont="1" applyBorder="1" applyAlignment="1">
      <alignment horizontal="center" vertical="center" wrapText="1"/>
    </xf>
    <xf numFmtId="0" fontId="61" fillId="0" borderId="34" xfId="227" applyFont="1" applyBorder="1" applyAlignment="1">
      <alignment horizontal="center" vertical="center" wrapText="1"/>
    </xf>
    <xf numFmtId="0" fontId="61" fillId="0" borderId="19" xfId="227" applyFont="1" applyBorder="1" applyAlignment="1">
      <alignment horizontal="center" vertical="center" wrapText="1"/>
    </xf>
    <xf numFmtId="0" fontId="61" fillId="0" borderId="20" xfId="227" applyFont="1" applyBorder="1" applyAlignment="1">
      <alignment horizontal="center" vertical="center" wrapText="1"/>
    </xf>
    <xf numFmtId="0" fontId="61" fillId="0" borderId="21" xfId="227" applyFont="1" applyBorder="1" applyAlignment="1">
      <alignment horizontal="center" vertical="center" wrapText="1"/>
    </xf>
    <xf numFmtId="0" fontId="61" fillId="0" borderId="58" xfId="227" applyFont="1" applyBorder="1" applyAlignment="1">
      <alignment horizontal="center" vertical="center" wrapText="1"/>
    </xf>
    <xf numFmtId="0" fontId="61" fillId="0" borderId="15" xfId="227" applyFont="1" applyBorder="1" applyAlignment="1">
      <alignment horizontal="center" vertical="center" wrapText="1"/>
    </xf>
    <xf numFmtId="0" fontId="61" fillId="0" borderId="59" xfId="227" applyFont="1" applyBorder="1" applyAlignment="1">
      <alignment horizontal="center" vertical="center" wrapText="1"/>
    </xf>
    <xf numFmtId="4" fontId="62" fillId="0" borderId="76" xfId="227" applyNumberFormat="1" applyFont="1" applyBorder="1" applyAlignment="1">
      <alignment horizontal="center" vertical="center" wrapText="1"/>
    </xf>
    <xf numFmtId="0" fontId="62" fillId="0" borderId="77" xfId="227" applyFont="1" applyBorder="1" applyAlignment="1">
      <alignment horizontal="center" vertical="center" wrapText="1"/>
    </xf>
    <xf numFmtId="0" fontId="62" fillId="0" borderId="78" xfId="227" applyFont="1" applyBorder="1" applyAlignment="1">
      <alignment horizontal="center" vertical="center" wrapText="1"/>
    </xf>
    <xf numFmtId="0" fontId="62" fillId="0" borderId="85" xfId="227" applyFont="1" applyBorder="1" applyAlignment="1">
      <alignment horizontal="center" vertical="center" wrapText="1"/>
    </xf>
    <xf numFmtId="0" fontId="62" fillId="0" borderId="86" xfId="227" applyFont="1" applyBorder="1" applyAlignment="1">
      <alignment horizontal="center" vertical="center" wrapText="1"/>
    </xf>
    <xf numFmtId="0" fontId="62" fillId="0" borderId="53" xfId="227" applyFont="1" applyBorder="1" applyAlignment="1">
      <alignment horizontal="center" vertical="center" wrapText="1"/>
    </xf>
    <xf numFmtId="4" fontId="62" fillId="0" borderId="22" xfId="227" applyNumberFormat="1" applyFont="1" applyBorder="1" applyAlignment="1">
      <alignment horizontal="center" vertical="center" wrapText="1"/>
    </xf>
    <xf numFmtId="0" fontId="62" fillId="0" borderId="23" xfId="227" applyFont="1" applyBorder="1" applyAlignment="1">
      <alignment horizontal="center" vertical="center" wrapText="1"/>
    </xf>
    <xf numFmtId="0" fontId="62" fillId="0" borderId="50" xfId="227" applyFont="1" applyBorder="1" applyAlignment="1">
      <alignment horizontal="center" vertical="center" wrapText="1"/>
    </xf>
    <xf numFmtId="172" fontId="61" fillId="0" borderId="72" xfId="37" applyFont="1" applyBorder="1" applyAlignment="1">
      <alignment horizontal="center" vertical="center"/>
    </xf>
    <xf numFmtId="172" fontId="61" fillId="0" borderId="71" xfId="37" applyFont="1" applyBorder="1" applyAlignment="1">
      <alignment horizontal="center" vertical="center"/>
    </xf>
    <xf numFmtId="172" fontId="63" fillId="0" borderId="62" xfId="37" applyFont="1" applyBorder="1" applyAlignment="1">
      <alignment horizontal="center" vertical="center"/>
    </xf>
    <xf numFmtId="172" fontId="63" fillId="0" borderId="27" xfId="37" applyFont="1" applyBorder="1" applyAlignment="1">
      <alignment horizontal="center" vertical="center"/>
    </xf>
    <xf numFmtId="0" fontId="60" fillId="0" borderId="76" xfId="227" applyFont="1" applyBorder="1" applyAlignment="1">
      <alignment horizontal="left" vertical="center"/>
    </xf>
    <xf numFmtId="0" fontId="60" fillId="0" borderId="77" xfId="227" applyFont="1" applyBorder="1" applyAlignment="1">
      <alignment horizontal="left" vertical="center"/>
    </xf>
    <xf numFmtId="0" fontId="60" fillId="0" borderId="85" xfId="227" applyFont="1" applyBorder="1" applyAlignment="1">
      <alignment horizontal="left" vertical="center"/>
    </xf>
    <xf numFmtId="0" fontId="60" fillId="0" borderId="86" xfId="227" applyFont="1" applyBorder="1" applyAlignment="1">
      <alignment horizontal="left" vertical="center"/>
    </xf>
    <xf numFmtId="0" fontId="61" fillId="0" borderId="77" xfId="227" applyFont="1" applyBorder="1" applyAlignment="1">
      <alignment horizontal="center" vertical="center" wrapText="1"/>
    </xf>
    <xf numFmtId="0" fontId="61" fillId="0" borderId="78" xfId="227" applyFont="1" applyBorder="1" applyAlignment="1">
      <alignment horizontal="center" vertical="center" wrapText="1"/>
    </xf>
    <xf numFmtId="0" fontId="61" fillId="0" borderId="86" xfId="227" applyFont="1" applyBorder="1" applyAlignment="1">
      <alignment horizontal="center" vertical="center" wrapText="1"/>
    </xf>
    <xf numFmtId="0" fontId="61" fillId="0" borderId="53" xfId="227" applyFont="1" applyBorder="1" applyAlignment="1">
      <alignment horizontal="center" vertical="center" wrapText="1"/>
    </xf>
    <xf numFmtId="0" fontId="60" fillId="0" borderId="74" xfId="227" applyFont="1" applyBorder="1" applyAlignment="1">
      <alignment horizontal="center" vertical="center" wrapText="1"/>
    </xf>
    <xf numFmtId="0" fontId="60" fillId="0" borderId="75" xfId="227" applyFont="1" applyBorder="1" applyAlignment="1">
      <alignment horizontal="center" vertical="center" wrapText="1"/>
    </xf>
    <xf numFmtId="0" fontId="60" fillId="0" borderId="65" xfId="227" applyFont="1" applyBorder="1" applyAlignment="1">
      <alignment horizontal="center" vertical="center" wrapText="1"/>
    </xf>
    <xf numFmtId="0" fontId="60" fillId="0" borderId="56" xfId="227" applyFont="1" applyBorder="1" applyAlignment="1">
      <alignment horizontal="center" vertical="center" wrapText="1"/>
    </xf>
    <xf numFmtId="0" fontId="60" fillId="0" borderId="0" xfId="227" applyFont="1" applyAlignment="1">
      <alignment horizontal="center" vertical="center" wrapText="1"/>
    </xf>
    <xf numFmtId="0" fontId="60" fillId="0" borderId="29" xfId="227" applyFont="1" applyBorder="1" applyAlignment="1">
      <alignment horizontal="center" vertical="center" wrapText="1"/>
    </xf>
    <xf numFmtId="0" fontId="60" fillId="0" borderId="22" xfId="227" applyFont="1" applyBorder="1" applyAlignment="1">
      <alignment horizontal="center" vertical="center" wrapText="1"/>
    </xf>
    <xf numFmtId="0" fontId="60" fillId="0" borderId="23" xfId="227" applyFont="1" applyBorder="1" applyAlignment="1">
      <alignment horizontal="center" vertical="center" wrapText="1"/>
    </xf>
    <xf numFmtId="0" fontId="60" fillId="0" borderId="24" xfId="227" applyFont="1" applyBorder="1" applyAlignment="1">
      <alignment horizontal="center" vertical="center" wrapText="1"/>
    </xf>
    <xf numFmtId="0" fontId="60" fillId="0" borderId="11" xfId="227" applyFont="1" applyBorder="1" applyAlignment="1">
      <alignment horizontal="center" vertical="center" wrapText="1"/>
    </xf>
    <xf numFmtId="0" fontId="60" fillId="0" borderId="87" xfId="227" applyFont="1" applyBorder="1" applyAlignment="1">
      <alignment horizontal="center" vertical="center" wrapText="1"/>
    </xf>
    <xf numFmtId="0" fontId="60" fillId="0" borderId="19" xfId="227" applyFont="1" applyBorder="1" applyAlignment="1">
      <alignment horizontal="left" vertical="center" wrapText="1"/>
    </xf>
    <xf numFmtId="0" fontId="60" fillId="0" borderId="20" xfId="227" applyFont="1" applyBorder="1" applyAlignment="1">
      <alignment horizontal="left" vertical="center" wrapText="1"/>
    </xf>
    <xf numFmtId="4" fontId="60" fillId="0" borderId="20" xfId="227" applyNumberFormat="1" applyFont="1" applyBorder="1" applyAlignment="1">
      <alignment horizontal="left" vertical="center" wrapText="1"/>
    </xf>
    <xf numFmtId="0" fontId="60" fillId="0" borderId="21" xfId="227" applyFont="1" applyBorder="1" applyAlignment="1">
      <alignment horizontal="left" vertical="center" wrapText="1"/>
    </xf>
    <xf numFmtId="0" fontId="60" fillId="0" borderId="62" xfId="227" applyFont="1" applyBorder="1" applyAlignment="1">
      <alignment horizontal="center" vertical="center" wrapText="1"/>
    </xf>
    <xf numFmtId="0" fontId="60" fillId="0" borderId="25" xfId="227" applyFont="1" applyBorder="1" applyAlignment="1">
      <alignment horizontal="center" vertical="center" wrapText="1"/>
    </xf>
    <xf numFmtId="0" fontId="60" fillId="0" borderId="58" xfId="227" applyFont="1" applyBorder="1" applyAlignment="1">
      <alignment horizontal="left" vertical="center" wrapText="1"/>
    </xf>
    <xf numFmtId="0" fontId="60" fillId="0" borderId="15" xfId="227" applyFont="1" applyBorder="1" applyAlignment="1">
      <alignment horizontal="left" vertical="center" wrapText="1"/>
    </xf>
    <xf numFmtId="0" fontId="60" fillId="0" borderId="15" xfId="227" applyFont="1" applyBorder="1" applyAlignment="1">
      <alignment horizontal="center" vertical="center" wrapText="1"/>
    </xf>
    <xf numFmtId="0" fontId="60" fillId="0" borderId="59" xfId="227" applyFont="1" applyBorder="1" applyAlignment="1">
      <alignment horizontal="center" vertical="center" wrapText="1"/>
    </xf>
    <xf numFmtId="0" fontId="61" fillId="0" borderId="76" xfId="227" applyFont="1" applyBorder="1" applyAlignment="1">
      <alignment horizontal="center" vertical="center"/>
    </xf>
    <xf numFmtId="0" fontId="61" fillId="0" borderId="77" xfId="227" applyFont="1" applyBorder="1" applyAlignment="1">
      <alignment horizontal="center" vertical="center"/>
    </xf>
    <xf numFmtId="0" fontId="61" fillId="0" borderId="78" xfId="227" applyFont="1" applyBorder="1" applyAlignment="1">
      <alignment horizontal="center" vertical="center"/>
    </xf>
    <xf numFmtId="0" fontId="60" fillId="0" borderId="92" xfId="227" applyFont="1" applyBorder="1" applyAlignment="1">
      <alignment horizontal="center" vertical="center"/>
    </xf>
    <xf numFmtId="0" fontId="60" fillId="0" borderId="48" xfId="227" applyFont="1" applyBorder="1" applyAlignment="1">
      <alignment horizontal="center" vertical="center"/>
    </xf>
    <xf numFmtId="0" fontId="60" fillId="0" borderId="33" xfId="227" applyFont="1" applyBorder="1" applyAlignment="1">
      <alignment horizontal="center" vertical="center"/>
    </xf>
    <xf numFmtId="0" fontId="60" fillId="0" borderId="93" xfId="227" applyFont="1" applyBorder="1" applyAlignment="1">
      <alignment horizontal="center" vertical="center"/>
    </xf>
    <xf numFmtId="0" fontId="60" fillId="0" borderId="77" xfId="227" applyFont="1" applyBorder="1" applyAlignment="1">
      <alignment horizontal="center" vertical="center"/>
    </xf>
    <xf numFmtId="0" fontId="60" fillId="0" borderId="94" xfId="227" applyFont="1" applyBorder="1" applyAlignment="1">
      <alignment horizontal="center" vertical="center"/>
    </xf>
    <xf numFmtId="0" fontId="60" fillId="0" borderId="95" xfId="227" applyFont="1" applyBorder="1" applyAlignment="1">
      <alignment horizontal="center" vertical="center"/>
    </xf>
    <xf numFmtId="0" fontId="60" fillId="0" borderId="23" xfId="227" applyFont="1" applyBorder="1" applyAlignment="1">
      <alignment horizontal="center" vertical="center"/>
    </xf>
    <xf numFmtId="0" fontId="60" fillId="0" borderId="24" xfId="227" applyFont="1" applyBorder="1" applyAlignment="1">
      <alignment horizontal="center" vertical="center"/>
    </xf>
    <xf numFmtId="0" fontId="61" fillId="0" borderId="93" xfId="227" applyFont="1" applyBorder="1" applyAlignment="1">
      <alignment horizontal="center" vertical="center" wrapText="1"/>
    </xf>
    <xf numFmtId="0" fontId="61" fillId="0" borderId="95" xfId="227" applyFont="1" applyBorder="1" applyAlignment="1">
      <alignment horizontal="center" vertical="center" wrapText="1"/>
    </xf>
    <xf numFmtId="0" fontId="61" fillId="0" borderId="23" xfId="227" applyFont="1" applyBorder="1" applyAlignment="1">
      <alignment horizontal="center" vertical="center" wrapText="1"/>
    </xf>
    <xf numFmtId="0" fontId="61" fillId="0" borderId="50" xfId="227" applyFont="1" applyBorder="1" applyAlignment="1">
      <alignment horizontal="center" vertical="center" wrapText="1"/>
    </xf>
    <xf numFmtId="4" fontId="61" fillId="0" borderId="96" xfId="227" applyNumberFormat="1" applyFont="1" applyBorder="1" applyAlignment="1">
      <alignment horizontal="left" vertical="center" wrapText="1"/>
    </xf>
    <xf numFmtId="0" fontId="61" fillId="0" borderId="38" xfId="227" applyFont="1" applyBorder="1" applyAlignment="1">
      <alignment horizontal="left" vertical="center" wrapText="1"/>
    </xf>
    <xf numFmtId="0" fontId="61" fillId="0" borderId="39" xfId="227" applyFont="1" applyBorder="1" applyAlignment="1">
      <alignment horizontal="left" vertical="center" wrapText="1"/>
    </xf>
    <xf numFmtId="0" fontId="60" fillId="28" borderId="32" xfId="227" applyFont="1" applyFill="1" applyBorder="1" applyAlignment="1">
      <alignment horizontal="center" vertical="center"/>
    </xf>
    <xf numFmtId="0" fontId="60" fillId="28" borderId="37" xfId="227" applyFont="1" applyFill="1" applyBorder="1" applyAlignment="1">
      <alignment horizontal="center" vertical="center"/>
    </xf>
    <xf numFmtId="0" fontId="60" fillId="28" borderId="54" xfId="227" applyFont="1" applyFill="1" applyBorder="1" applyAlignment="1">
      <alignment horizontal="center" vertical="center"/>
    </xf>
    <xf numFmtId="0" fontId="60" fillId="28" borderId="33" xfId="227" applyFont="1" applyFill="1" applyBorder="1" applyAlignment="1">
      <alignment horizontal="center" vertical="center"/>
    </xf>
    <xf numFmtId="0" fontId="60" fillId="28" borderId="55" xfId="227" applyFont="1" applyFill="1" applyBorder="1" applyAlignment="1">
      <alignment horizontal="center" vertical="center"/>
    </xf>
    <xf numFmtId="0" fontId="60" fillId="28" borderId="34" xfId="227" applyFont="1" applyFill="1" applyBorder="1" applyAlignment="1">
      <alignment horizontal="center" vertical="center"/>
    </xf>
    <xf numFmtId="0" fontId="60" fillId="28" borderId="68" xfId="227" applyFont="1" applyFill="1" applyBorder="1" applyAlignment="1">
      <alignment horizontal="center" vertical="center" wrapText="1"/>
    </xf>
    <xf numFmtId="0" fontId="60" fillId="28" borderId="70" xfId="227" applyFont="1" applyFill="1" applyBorder="1" applyAlignment="1">
      <alignment horizontal="center" vertical="center" wrapText="1"/>
    </xf>
    <xf numFmtId="0" fontId="60" fillId="28" borderId="63" xfId="227" applyFont="1" applyFill="1" applyBorder="1" applyAlignment="1">
      <alignment horizontal="center" vertical="center"/>
    </xf>
    <xf numFmtId="0" fontId="60" fillId="28" borderId="67" xfId="227" applyFont="1" applyFill="1" applyBorder="1" applyAlignment="1">
      <alignment horizontal="center" vertical="center"/>
    </xf>
    <xf numFmtId="0" fontId="3" fillId="0" borderId="100" xfId="0" applyFont="1" applyBorder="1" applyAlignment="1">
      <alignment horizontal="center" vertical="center" wrapText="1"/>
    </xf>
    <xf numFmtId="0" fontId="3" fillId="0" borderId="26" xfId="0" applyFont="1" applyBorder="1" applyAlignment="1">
      <alignment horizontal="center" vertical="center" wrapText="1"/>
    </xf>
    <xf numFmtId="0" fontId="60" fillId="0" borderId="22" xfId="0" applyFont="1" applyBorder="1" applyAlignment="1">
      <alignment horizontal="center" wrapText="1"/>
    </xf>
    <xf numFmtId="0" fontId="51" fillId="0" borderId="23" xfId="0" applyFont="1" applyBorder="1"/>
    <xf numFmtId="0" fontId="51" fillId="0" borderId="50" xfId="0" applyFont="1" applyBorder="1"/>
    <xf numFmtId="0" fontId="60" fillId="0" borderId="16" xfId="227" applyFont="1" applyBorder="1" applyAlignment="1">
      <alignment horizontal="right" vertical="center"/>
    </xf>
    <xf numFmtId="0" fontId="60" fillId="0" borderId="17" xfId="227" applyFont="1" applyBorder="1" applyAlignment="1">
      <alignment horizontal="right" vertical="center"/>
    </xf>
    <xf numFmtId="0" fontId="60" fillId="0" borderId="18" xfId="227" applyFont="1" applyBorder="1" applyAlignment="1">
      <alignment horizontal="right" vertical="center"/>
    </xf>
    <xf numFmtId="0" fontId="61" fillId="0" borderId="56" xfId="227" applyFont="1" applyBorder="1" applyAlignment="1">
      <alignment horizontal="center" vertical="center"/>
    </xf>
    <xf numFmtId="0" fontId="61" fillId="0" borderId="0" xfId="227" applyFont="1" applyAlignment="1">
      <alignment horizontal="center" vertical="center"/>
    </xf>
    <xf numFmtId="0" fontId="61" fillId="0" borderId="57" xfId="227" applyFont="1" applyBorder="1" applyAlignment="1">
      <alignment horizontal="center" vertical="center"/>
    </xf>
    <xf numFmtId="0" fontId="61" fillId="0" borderId="22" xfId="227" applyFont="1" applyBorder="1" applyAlignment="1">
      <alignment horizontal="center" vertical="center"/>
    </xf>
    <xf numFmtId="0" fontId="61" fillId="0" borderId="23" xfId="227" applyFont="1" applyBorder="1" applyAlignment="1">
      <alignment horizontal="center" vertical="center"/>
    </xf>
    <xf numFmtId="0" fontId="61" fillId="0" borderId="50" xfId="227" applyFont="1" applyBorder="1" applyAlignment="1">
      <alignment horizontal="center" vertical="center"/>
    </xf>
    <xf numFmtId="0" fontId="60" fillId="0" borderId="78" xfId="227" applyFont="1" applyBorder="1" applyAlignment="1">
      <alignment horizontal="left" vertical="center"/>
    </xf>
    <xf numFmtId="0" fontId="60" fillId="0" borderId="0" xfId="227" applyFont="1" applyAlignment="1">
      <alignment horizontal="left" vertical="center"/>
    </xf>
    <xf numFmtId="0" fontId="60" fillId="0" borderId="57" xfId="227" applyFont="1" applyBorder="1" applyAlignment="1">
      <alignment horizontal="left" vertical="center"/>
    </xf>
    <xf numFmtId="0" fontId="60" fillId="0" borderId="23" xfId="227" applyFont="1" applyBorder="1" applyAlignment="1">
      <alignment horizontal="left" vertical="center"/>
    </xf>
    <xf numFmtId="0" fontId="60" fillId="0" borderId="50" xfId="227" applyFont="1" applyBorder="1" applyAlignment="1">
      <alignment horizontal="left" vertical="center"/>
    </xf>
    <xf numFmtId="0" fontId="60" fillId="0" borderId="76" xfId="227" applyFont="1" applyBorder="1" applyAlignment="1">
      <alignment horizontal="center" wrapText="1"/>
    </xf>
    <xf numFmtId="0" fontId="60" fillId="0" borderId="77" xfId="227" applyFont="1" applyBorder="1" applyAlignment="1">
      <alignment horizontal="center" wrapText="1"/>
    </xf>
    <xf numFmtId="0" fontId="60" fillId="0" borderId="78" xfId="227" applyFont="1" applyBorder="1" applyAlignment="1">
      <alignment horizontal="center" wrapText="1"/>
    </xf>
    <xf numFmtId="0" fontId="51" fillId="0" borderId="76" xfId="0" applyFont="1" applyBorder="1" applyAlignment="1">
      <alignment horizontal="center" wrapText="1"/>
    </xf>
    <xf numFmtId="0" fontId="51" fillId="0" borderId="77" xfId="0" applyFont="1" applyBorder="1" applyAlignment="1">
      <alignment horizontal="center" wrapText="1"/>
    </xf>
    <xf numFmtId="0" fontId="51" fillId="0" borderId="78" xfId="0" applyFont="1" applyBorder="1" applyAlignment="1">
      <alignment horizontal="center" wrapText="1"/>
    </xf>
    <xf numFmtId="0" fontId="51" fillId="0" borderId="22" xfId="0" applyFont="1" applyBorder="1" applyAlignment="1">
      <alignment horizontal="center" wrapText="1"/>
    </xf>
    <xf numFmtId="0" fontId="51" fillId="0" borderId="23" xfId="0" applyFont="1" applyBorder="1" applyAlignment="1">
      <alignment horizontal="center" wrapText="1"/>
    </xf>
    <xf numFmtId="0" fontId="51" fillId="0" borderId="50" xfId="0" applyFont="1" applyBorder="1" applyAlignment="1">
      <alignment horizontal="center" wrapText="1"/>
    </xf>
    <xf numFmtId="172" fontId="60" fillId="0" borderId="22" xfId="37" applyFont="1" applyBorder="1" applyAlignment="1">
      <alignment horizontal="center" wrapText="1"/>
    </xf>
    <xf numFmtId="172" fontId="60" fillId="0" borderId="23" xfId="37" applyFont="1" applyBorder="1" applyAlignment="1">
      <alignment horizontal="center" wrapText="1"/>
    </xf>
    <xf numFmtId="172" fontId="60" fillId="0" borderId="50" xfId="37" applyFont="1" applyBorder="1" applyAlignment="1">
      <alignment horizontal="center" wrapText="1"/>
    </xf>
    <xf numFmtId="0" fontId="7" fillId="0" borderId="54" xfId="227" applyFont="1" applyBorder="1" applyAlignment="1">
      <alignment vertical="center"/>
    </xf>
    <xf numFmtId="0" fontId="6" fillId="0" borderId="34" xfId="227" applyFont="1" applyBorder="1" applyAlignment="1">
      <alignment vertical="center"/>
    </xf>
    <xf numFmtId="0" fontId="6" fillId="0" borderId="19" xfId="227" applyFont="1" applyBorder="1" applyAlignment="1">
      <alignment vertical="center"/>
    </xf>
    <xf numFmtId="0" fontId="6" fillId="0" borderId="21" xfId="227" applyFont="1" applyBorder="1" applyAlignment="1">
      <alignment vertical="center"/>
    </xf>
    <xf numFmtId="0" fontId="6" fillId="0" borderId="58" xfId="227" applyFont="1" applyBorder="1" applyAlignment="1">
      <alignment vertical="center"/>
    </xf>
    <xf numFmtId="0" fontId="6" fillId="0" borderId="59" xfId="227" applyFont="1" applyBorder="1" applyAlignment="1">
      <alignment vertical="center"/>
    </xf>
    <xf numFmtId="0" fontId="58" fillId="0" borderId="54" xfId="227" applyFont="1" applyBorder="1" applyAlignment="1">
      <alignment horizontal="center" vertical="center" wrapText="1"/>
    </xf>
    <xf numFmtId="0" fontId="47" fillId="0" borderId="55" xfId="227" applyFont="1" applyBorder="1" applyAlignment="1">
      <alignment horizontal="center" vertical="center" wrapText="1"/>
    </xf>
    <xf numFmtId="0" fontId="47" fillId="0" borderId="34" xfId="227" applyFont="1" applyBorder="1" applyAlignment="1">
      <alignment horizontal="center" vertical="center" wrapText="1"/>
    </xf>
    <xf numFmtId="0" fontId="47" fillId="0" borderId="19" xfId="227" applyFont="1" applyBorder="1" applyAlignment="1">
      <alignment horizontal="center" vertical="center" wrapText="1"/>
    </xf>
    <xf numFmtId="0" fontId="47" fillId="0" borderId="20" xfId="227" applyFont="1" applyBorder="1" applyAlignment="1">
      <alignment horizontal="center" vertical="center" wrapText="1"/>
    </xf>
    <xf numFmtId="0" fontId="47" fillId="0" borderId="21" xfId="227" applyFont="1" applyBorder="1" applyAlignment="1">
      <alignment horizontal="center" vertical="center" wrapText="1"/>
    </xf>
    <xf numFmtId="0" fontId="47" fillId="0" borderId="58" xfId="227" applyFont="1" applyBorder="1" applyAlignment="1">
      <alignment horizontal="center" vertical="center" wrapText="1"/>
    </xf>
    <xf numFmtId="0" fontId="47" fillId="0" borderId="15" xfId="227" applyFont="1" applyBorder="1" applyAlignment="1">
      <alignment horizontal="center" vertical="center" wrapText="1"/>
    </xf>
    <xf numFmtId="0" fontId="47" fillId="0" borderId="59" xfId="227" applyFont="1" applyBorder="1" applyAlignment="1">
      <alignment horizontal="center" vertical="center" wrapText="1"/>
    </xf>
    <xf numFmtId="4" fontId="59" fillId="0" borderId="76" xfId="227" applyNumberFormat="1" applyFont="1" applyBorder="1" applyAlignment="1">
      <alignment horizontal="center" vertical="center" wrapText="1"/>
    </xf>
    <xf numFmtId="0" fontId="59" fillId="0" borderId="77" xfId="227" applyFont="1" applyBorder="1" applyAlignment="1">
      <alignment horizontal="center" vertical="center" wrapText="1"/>
    </xf>
    <xf numFmtId="0" fontId="59" fillId="0" borderId="78" xfId="227" applyFont="1" applyBorder="1" applyAlignment="1">
      <alignment horizontal="center" vertical="center" wrapText="1"/>
    </xf>
    <xf numFmtId="0" fontId="59" fillId="0" borderId="85" xfId="227" applyFont="1" applyBorder="1" applyAlignment="1">
      <alignment horizontal="center" vertical="center" wrapText="1"/>
    </xf>
    <xf numFmtId="0" fontId="59" fillId="0" borderId="86" xfId="227" applyFont="1" applyBorder="1" applyAlignment="1">
      <alignment horizontal="center" vertical="center" wrapText="1"/>
    </xf>
    <xf numFmtId="0" fontId="59" fillId="0" borderId="53" xfId="227" applyFont="1" applyBorder="1" applyAlignment="1">
      <alignment horizontal="center" vertical="center" wrapText="1"/>
    </xf>
    <xf numFmtId="172" fontId="61" fillId="0" borderId="119" xfId="37" applyFont="1" applyBorder="1" applyAlignment="1">
      <alignment horizontal="center" vertical="center"/>
    </xf>
    <xf numFmtId="172" fontId="63" fillId="0" borderId="121" xfId="37" applyFont="1" applyBorder="1" applyAlignment="1">
      <alignment horizontal="center" vertical="center"/>
    </xf>
    <xf numFmtId="0" fontId="3" fillId="0" borderId="123" xfId="0" applyFont="1" applyBorder="1" applyAlignment="1">
      <alignment horizontal="center" vertical="center" wrapText="1"/>
    </xf>
    <xf numFmtId="0" fontId="60" fillId="28" borderId="48" xfId="227" applyFont="1" applyFill="1" applyBorder="1" applyAlignment="1">
      <alignment horizontal="center" vertical="center"/>
    </xf>
    <xf numFmtId="0" fontId="46" fillId="28" borderId="126" xfId="227" applyFont="1" applyFill="1" applyBorder="1" applyAlignment="1">
      <alignment horizontal="center" vertical="center" wrapText="1"/>
    </xf>
    <xf numFmtId="0" fontId="46" fillId="28" borderId="127" xfId="227" applyFont="1" applyFill="1" applyBorder="1" applyAlignment="1">
      <alignment horizontal="center" vertical="center" wrapText="1"/>
    </xf>
    <xf numFmtId="0" fontId="46" fillId="28" borderId="126" xfId="227" applyFont="1" applyFill="1" applyBorder="1" applyAlignment="1">
      <alignment horizontal="center" vertical="center"/>
    </xf>
    <xf numFmtId="0" fontId="46" fillId="28" borderId="127" xfId="227" applyFont="1" applyFill="1" applyBorder="1" applyAlignment="1">
      <alignment horizontal="center" vertical="center"/>
    </xf>
    <xf numFmtId="0" fontId="60" fillId="0" borderId="16" xfId="0" applyFont="1" applyBorder="1" applyAlignment="1">
      <alignment horizontal="center" vertical="center"/>
    </xf>
    <xf numFmtId="0" fontId="60" fillId="0" borderId="17" xfId="0" applyFont="1" applyBorder="1" applyAlignment="1">
      <alignment horizontal="center" vertical="center"/>
    </xf>
    <xf numFmtId="0" fontId="60" fillId="0" borderId="18" xfId="0" applyFont="1" applyBorder="1" applyAlignment="1">
      <alignment horizontal="center" vertical="center"/>
    </xf>
    <xf numFmtId="0" fontId="60" fillId="28" borderId="124" xfId="227" applyFont="1" applyFill="1" applyBorder="1" applyAlignment="1">
      <alignment horizontal="center" vertical="center"/>
    </xf>
    <xf numFmtId="0" fontId="60" fillId="28" borderId="128" xfId="227" applyFont="1" applyFill="1" applyBorder="1" applyAlignment="1">
      <alignment horizontal="center" vertical="center" wrapText="1"/>
    </xf>
    <xf numFmtId="0" fontId="60" fillId="28" borderId="125" xfId="227" applyFont="1" applyFill="1" applyBorder="1" applyAlignment="1">
      <alignment horizontal="center" vertical="center"/>
    </xf>
    <xf numFmtId="0" fontId="60" fillId="28" borderId="102" xfId="227" applyFont="1" applyFill="1" applyBorder="1" applyAlignment="1">
      <alignment horizontal="center" vertical="center"/>
    </xf>
    <xf numFmtId="0" fontId="61" fillId="0" borderId="76" xfId="227" applyFont="1" applyBorder="1" applyAlignment="1">
      <alignment horizontal="left" vertical="center"/>
    </xf>
    <xf numFmtId="0" fontId="61" fillId="0" borderId="77" xfId="227" applyFont="1" applyBorder="1" applyAlignment="1">
      <alignment horizontal="left" vertical="center"/>
    </xf>
    <xf numFmtId="0" fontId="61" fillId="0" borderId="78" xfId="227" applyFont="1" applyBorder="1" applyAlignment="1">
      <alignment horizontal="left" vertical="center"/>
    </xf>
    <xf numFmtId="0" fontId="61" fillId="0" borderId="56" xfId="227" applyFont="1" applyBorder="1" applyAlignment="1">
      <alignment horizontal="left" vertical="center"/>
    </xf>
    <xf numFmtId="0" fontId="61" fillId="0" borderId="0" xfId="227" applyFont="1" applyAlignment="1">
      <alignment horizontal="left" vertical="center"/>
    </xf>
    <xf numFmtId="0" fontId="61" fillId="0" borderId="57" xfId="227" applyFont="1" applyBorder="1" applyAlignment="1">
      <alignment horizontal="left" vertical="center"/>
    </xf>
    <xf numFmtId="0" fontId="61" fillId="0" borderId="22" xfId="227" applyFont="1" applyBorder="1" applyAlignment="1">
      <alignment horizontal="left" vertical="center"/>
    </xf>
    <xf numFmtId="0" fontId="61" fillId="0" borderId="23" xfId="227" applyFont="1" applyBorder="1" applyAlignment="1">
      <alignment horizontal="left" vertical="center"/>
    </xf>
    <xf numFmtId="0" fontId="61" fillId="0" borderId="50" xfId="227" applyFont="1" applyBorder="1" applyAlignment="1">
      <alignment horizontal="left" vertical="center"/>
    </xf>
  </cellXfs>
  <cellStyles count="275">
    <cellStyle name="20% - Énfasis1 2" xfId="4" xr:uid="{00000000-0005-0000-0000-000000000000}"/>
    <cellStyle name="20% - Énfasis1 3" xfId="137" xr:uid="{00000000-0005-0000-0000-000001000000}"/>
    <cellStyle name="20% - Énfasis2 2" xfId="5" xr:uid="{00000000-0005-0000-0000-000002000000}"/>
    <cellStyle name="20% - Énfasis2 3" xfId="138" xr:uid="{00000000-0005-0000-0000-000003000000}"/>
    <cellStyle name="20% - Énfasis3 2" xfId="6" xr:uid="{00000000-0005-0000-0000-000004000000}"/>
    <cellStyle name="20% - Énfasis3 3" xfId="139" xr:uid="{00000000-0005-0000-0000-000005000000}"/>
    <cellStyle name="20% - Énfasis4 2" xfId="7" xr:uid="{00000000-0005-0000-0000-000006000000}"/>
    <cellStyle name="20% - Énfasis4 3" xfId="140" xr:uid="{00000000-0005-0000-0000-000007000000}"/>
    <cellStyle name="20% - Énfasis5 2" xfId="8" xr:uid="{00000000-0005-0000-0000-000008000000}"/>
    <cellStyle name="20% - Énfasis5 3" xfId="141" xr:uid="{00000000-0005-0000-0000-000009000000}"/>
    <cellStyle name="20% - Énfasis6 2" xfId="9" xr:uid="{00000000-0005-0000-0000-00000A000000}"/>
    <cellStyle name="20% - Énfasis6 3" xfId="142" xr:uid="{00000000-0005-0000-0000-00000B000000}"/>
    <cellStyle name="40% - Énfasis1 2" xfId="10" xr:uid="{00000000-0005-0000-0000-00000C000000}"/>
    <cellStyle name="40% - Énfasis1 3" xfId="143" xr:uid="{00000000-0005-0000-0000-00000D000000}"/>
    <cellStyle name="40% - Énfasis2 2" xfId="11" xr:uid="{00000000-0005-0000-0000-00000E000000}"/>
    <cellStyle name="40% - Énfasis2 3" xfId="144" xr:uid="{00000000-0005-0000-0000-00000F000000}"/>
    <cellStyle name="40% - Énfasis3 2" xfId="12" xr:uid="{00000000-0005-0000-0000-000010000000}"/>
    <cellStyle name="40% - Énfasis3 3" xfId="145" xr:uid="{00000000-0005-0000-0000-000011000000}"/>
    <cellStyle name="40% - Énfasis4 2" xfId="13" xr:uid="{00000000-0005-0000-0000-000012000000}"/>
    <cellStyle name="40% - Énfasis4 3" xfId="146" xr:uid="{00000000-0005-0000-0000-000013000000}"/>
    <cellStyle name="40% - Énfasis5 2" xfId="14" xr:uid="{00000000-0005-0000-0000-000014000000}"/>
    <cellStyle name="40% - Énfasis5 3" xfId="147" xr:uid="{00000000-0005-0000-0000-000015000000}"/>
    <cellStyle name="40% - Énfasis6 2" xfId="15" xr:uid="{00000000-0005-0000-0000-000016000000}"/>
    <cellStyle name="40% - Énfasis6 3" xfId="148" xr:uid="{00000000-0005-0000-0000-000017000000}"/>
    <cellStyle name="60% - Énfasis1 2" xfId="16" xr:uid="{00000000-0005-0000-0000-000018000000}"/>
    <cellStyle name="60% - Énfasis1 3" xfId="149" xr:uid="{00000000-0005-0000-0000-000019000000}"/>
    <cellStyle name="60% - Énfasis2 2" xfId="17" xr:uid="{00000000-0005-0000-0000-00001A000000}"/>
    <cellStyle name="60% - Énfasis2 3" xfId="150" xr:uid="{00000000-0005-0000-0000-00001B000000}"/>
    <cellStyle name="60% - Énfasis3 2" xfId="18" xr:uid="{00000000-0005-0000-0000-00001C000000}"/>
    <cellStyle name="60% - Énfasis3 3" xfId="151" xr:uid="{00000000-0005-0000-0000-00001D000000}"/>
    <cellStyle name="60% - Énfasis4 2" xfId="19" xr:uid="{00000000-0005-0000-0000-00001E000000}"/>
    <cellStyle name="60% - Énfasis4 3" xfId="152" xr:uid="{00000000-0005-0000-0000-00001F000000}"/>
    <cellStyle name="60% - Énfasis5 2" xfId="20" xr:uid="{00000000-0005-0000-0000-000020000000}"/>
    <cellStyle name="60% - Énfasis5 3" xfId="153" xr:uid="{00000000-0005-0000-0000-000021000000}"/>
    <cellStyle name="60% - Énfasis6 2" xfId="21" xr:uid="{00000000-0005-0000-0000-000022000000}"/>
    <cellStyle name="60% - Énfasis6 3" xfId="154" xr:uid="{00000000-0005-0000-0000-000023000000}"/>
    <cellStyle name="Buena 2" xfId="22" xr:uid="{00000000-0005-0000-0000-000024000000}"/>
    <cellStyle name="Buena 3" xfId="155" xr:uid="{00000000-0005-0000-0000-000025000000}"/>
    <cellStyle name="Cálculo 2" xfId="23" xr:uid="{00000000-0005-0000-0000-000026000000}"/>
    <cellStyle name="Cálculo 3" xfId="156" xr:uid="{00000000-0005-0000-0000-000027000000}"/>
    <cellStyle name="Cancel" xfId="157" xr:uid="{00000000-0005-0000-0000-000028000000}"/>
    <cellStyle name="Celda de comprobación 2" xfId="24" xr:uid="{00000000-0005-0000-0000-000029000000}"/>
    <cellStyle name="Celda de comprobación 3" xfId="158" xr:uid="{00000000-0005-0000-0000-00002A000000}"/>
    <cellStyle name="Celda vinculada 2" xfId="25" xr:uid="{00000000-0005-0000-0000-00002B000000}"/>
    <cellStyle name="Celda vinculada 3" xfId="159" xr:uid="{00000000-0005-0000-0000-00002C000000}"/>
    <cellStyle name="CIENTOS" xfId="160" xr:uid="{00000000-0005-0000-0000-00002D000000}"/>
    <cellStyle name="CIENTOS 2" xfId="161" xr:uid="{00000000-0005-0000-0000-00002E000000}"/>
    <cellStyle name="CIENTOS 2D" xfId="162" xr:uid="{00000000-0005-0000-0000-00002F000000}"/>
    <cellStyle name="CIENTOS 2D 2" xfId="163" xr:uid="{00000000-0005-0000-0000-000030000000}"/>
    <cellStyle name="CIENTOS 2D_PRESUPUESTO FASE III ABR-2015 Rev3" xfId="164" xr:uid="{00000000-0005-0000-0000-000031000000}"/>
    <cellStyle name="CIENTOS 3D" xfId="165" xr:uid="{00000000-0005-0000-0000-000032000000}"/>
    <cellStyle name="CIENTOS 3D 2" xfId="166" xr:uid="{00000000-0005-0000-0000-000033000000}"/>
    <cellStyle name="CIENTOS 3D_PRESUPUESTO FASE III ABR-2015 Rev3" xfId="167" xr:uid="{00000000-0005-0000-0000-000034000000}"/>
    <cellStyle name="CIENTOS 4D" xfId="168" xr:uid="{00000000-0005-0000-0000-000035000000}"/>
    <cellStyle name="CIENTOS 4D 2" xfId="169" xr:uid="{00000000-0005-0000-0000-000036000000}"/>
    <cellStyle name="CIENTOS 4D_PRESUPUESTO FASE III ABR-2015 Rev3" xfId="170" xr:uid="{00000000-0005-0000-0000-000037000000}"/>
    <cellStyle name="CIENTOS_CantidadesGirardota" xfId="171" xr:uid="{00000000-0005-0000-0000-000038000000}"/>
    <cellStyle name="Comma" xfId="3" xr:uid="{00000000-0005-0000-0000-000039000000}"/>
    <cellStyle name="Comma0" xfId="172" xr:uid="{00000000-0005-0000-0000-00003A000000}"/>
    <cellStyle name="Currency" xfId="2" xr:uid="{00000000-0005-0000-0000-00003B000000}"/>
    <cellStyle name="Currency0" xfId="173" xr:uid="{00000000-0005-0000-0000-00003C000000}"/>
    <cellStyle name="Date" xfId="174" xr:uid="{00000000-0005-0000-0000-00003D000000}"/>
    <cellStyle name="Encabezado 4 2" xfId="26" xr:uid="{00000000-0005-0000-0000-00003E000000}"/>
    <cellStyle name="Encabezado 4 3" xfId="175" xr:uid="{00000000-0005-0000-0000-00003F000000}"/>
    <cellStyle name="Énfasis1 2" xfId="27" xr:uid="{00000000-0005-0000-0000-000040000000}"/>
    <cellStyle name="Énfasis1 3" xfId="176" xr:uid="{00000000-0005-0000-0000-000041000000}"/>
    <cellStyle name="Énfasis2 2" xfId="28" xr:uid="{00000000-0005-0000-0000-000042000000}"/>
    <cellStyle name="Énfasis2 3" xfId="177" xr:uid="{00000000-0005-0000-0000-000043000000}"/>
    <cellStyle name="Énfasis3 2" xfId="29" xr:uid="{00000000-0005-0000-0000-000044000000}"/>
    <cellStyle name="Énfasis3 3" xfId="178" xr:uid="{00000000-0005-0000-0000-000045000000}"/>
    <cellStyle name="Énfasis4 2" xfId="30" xr:uid="{00000000-0005-0000-0000-000046000000}"/>
    <cellStyle name="Énfasis4 3" xfId="179" xr:uid="{00000000-0005-0000-0000-000047000000}"/>
    <cellStyle name="Énfasis5 2" xfId="31" xr:uid="{00000000-0005-0000-0000-000048000000}"/>
    <cellStyle name="Énfasis5 3" xfId="180" xr:uid="{00000000-0005-0000-0000-000049000000}"/>
    <cellStyle name="Énfasis6 2" xfId="32" xr:uid="{00000000-0005-0000-0000-00004A000000}"/>
    <cellStyle name="Énfasis6 3" xfId="181" xr:uid="{00000000-0005-0000-0000-00004B000000}"/>
    <cellStyle name="Entrada 2" xfId="33" xr:uid="{00000000-0005-0000-0000-00004C000000}"/>
    <cellStyle name="Entrada 3" xfId="182" xr:uid="{00000000-0005-0000-0000-00004D000000}"/>
    <cellStyle name="Estilo 1" xfId="34" xr:uid="{00000000-0005-0000-0000-00004E000000}"/>
    <cellStyle name="Euro" xfId="35"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2" xfId="254" xr:uid="{00000000-0005-0000-0000-00005C000000}"/>
    <cellStyle name="Incorrecto 2" xfId="36"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7" builtinId="3"/>
    <cellStyle name="Millares [0] 2" xfId="260" xr:uid="{F9BCCEDE-52B1-4E4D-B740-7460BF8F9618}"/>
    <cellStyle name="Millares [2]" xfId="38" xr:uid="{00000000-0005-0000-0000-000065000000}"/>
    <cellStyle name="Millares [2] 2" xfId="201" xr:uid="{00000000-0005-0000-0000-000066000000}"/>
    <cellStyle name="Millares 10" xfId="39" xr:uid="{00000000-0005-0000-0000-000067000000}"/>
    <cellStyle name="Millares 10 2" xfId="40" xr:uid="{00000000-0005-0000-0000-000068000000}"/>
    <cellStyle name="Millares 11" xfId="41" xr:uid="{00000000-0005-0000-0000-000069000000}"/>
    <cellStyle name="Millares 11 2" xfId="202" xr:uid="{00000000-0005-0000-0000-00006A000000}"/>
    <cellStyle name="Millares 12" xfId="126" xr:uid="{00000000-0005-0000-0000-00006B000000}"/>
    <cellStyle name="Millares 13" xfId="135" xr:uid="{00000000-0005-0000-0000-00006C000000}"/>
    <cellStyle name="Millares 2" xfId="42" xr:uid="{00000000-0005-0000-0000-00006D000000}"/>
    <cellStyle name="Millares 2 2" xfId="43" xr:uid="{00000000-0005-0000-0000-00006E000000}"/>
    <cellStyle name="Millares 2 3" xfId="44" xr:uid="{00000000-0005-0000-0000-00006F000000}"/>
    <cellStyle name="Millares 2 4" xfId="203" xr:uid="{00000000-0005-0000-0000-000070000000}"/>
    <cellStyle name="Millares 2 4 2" xfId="274" xr:uid="{388FBBE9-EE41-423B-82CF-4FBE0F93E0DF}"/>
    <cellStyle name="Millares 2 5" xfId="45" xr:uid="{00000000-0005-0000-0000-000071000000}"/>
    <cellStyle name="Millares 2_APU´S_NO_PREVISTOS (1)" xfId="204" xr:uid="{00000000-0005-0000-0000-000072000000}"/>
    <cellStyle name="Millares 3" xfId="46" xr:uid="{00000000-0005-0000-0000-000073000000}"/>
    <cellStyle name="Millares 3 2" xfId="47" xr:uid="{00000000-0005-0000-0000-000074000000}"/>
    <cellStyle name="Millares 3 3" xfId="48" xr:uid="{00000000-0005-0000-0000-000075000000}"/>
    <cellStyle name="Millares 3 4" xfId="49" xr:uid="{00000000-0005-0000-0000-000076000000}"/>
    <cellStyle name="Millares 3 5" xfId="50" xr:uid="{00000000-0005-0000-0000-000077000000}"/>
    <cellStyle name="Millares 4" xfId="51" xr:uid="{00000000-0005-0000-0000-000078000000}"/>
    <cellStyle name="Millares 4 2" xfId="52" xr:uid="{00000000-0005-0000-0000-000079000000}"/>
    <cellStyle name="Millares 4 3" xfId="205" xr:uid="{00000000-0005-0000-0000-00007A000000}"/>
    <cellStyle name="Millares 4_APU´S_NO_PREVISTOS (1)" xfId="206" xr:uid="{00000000-0005-0000-0000-00007B000000}"/>
    <cellStyle name="Millares 5" xfId="53" xr:uid="{00000000-0005-0000-0000-00007C000000}"/>
    <cellStyle name="Millares 5 2" xfId="207" xr:uid="{00000000-0005-0000-0000-00007D000000}"/>
    <cellStyle name="Millares 6" xfId="54" xr:uid="{00000000-0005-0000-0000-00007E000000}"/>
    <cellStyle name="Millares 6 2" xfId="55" xr:uid="{00000000-0005-0000-0000-00007F000000}"/>
    <cellStyle name="Millares 7" xfId="56" xr:uid="{00000000-0005-0000-0000-000080000000}"/>
    <cellStyle name="Millares 7 2" xfId="57" xr:uid="{00000000-0005-0000-0000-000081000000}"/>
    <cellStyle name="Millares 7 2 2" xfId="58" xr:uid="{00000000-0005-0000-0000-000082000000}"/>
    <cellStyle name="Millares 7 3" xfId="273" xr:uid="{4522916A-0AAF-43E1-8108-72E87CD14542}"/>
    <cellStyle name="Millares 8" xfId="59" xr:uid="{00000000-0005-0000-0000-000083000000}"/>
    <cellStyle name="Millares 8 2" xfId="60" xr:uid="{00000000-0005-0000-0000-000084000000}"/>
    <cellStyle name="Millares 9" xfId="61" xr:uid="{00000000-0005-0000-0000-000085000000}"/>
    <cellStyle name="Millares 9 2" xfId="62" xr:uid="{00000000-0005-0000-0000-000086000000}"/>
    <cellStyle name="Millares_FORMULARIO 4 - M-OFERENTE PPTA ECONOMICA" xfId="63"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3" builtinId="4"/>
    <cellStyle name="Moneda [0] 2" xfId="261" xr:uid="{D6A954A2-1DF6-4A22-8ED7-E01EC74EB298}"/>
    <cellStyle name="Moneda [0] 3" xfId="264" xr:uid="{A7A7648C-49BB-4947-A3F2-B3AA9B3EB709}"/>
    <cellStyle name="Moneda 10 2" xfId="64" xr:uid="{00000000-0005-0000-0000-00008C000000}"/>
    <cellStyle name="Moneda 11" xfId="269" xr:uid="{F01EA6FD-3774-4D1B-A040-A2EFABAEA13D}"/>
    <cellStyle name="Moneda 2" xfId="65" xr:uid="{00000000-0005-0000-0000-00008D000000}"/>
    <cellStyle name="Moneda 2 10" xfId="211" xr:uid="{00000000-0005-0000-0000-00008E000000}"/>
    <cellStyle name="Moneda 2 11" xfId="212" xr:uid="{00000000-0005-0000-0000-00008F000000}"/>
    <cellStyle name="Moneda 2 12" xfId="213" xr:uid="{00000000-0005-0000-0000-000090000000}"/>
    <cellStyle name="Moneda 2 13" xfId="271" xr:uid="{A771DD23-C373-48C9-A121-2F6287E7E372}"/>
    <cellStyle name="Moneda 2 2" xfId="66" xr:uid="{00000000-0005-0000-0000-000091000000}"/>
    <cellStyle name="Moneda 2 2 2" xfId="67" xr:uid="{00000000-0005-0000-0000-000092000000}"/>
    <cellStyle name="Moneda 2 2 2 2" xfId="68" xr:uid="{00000000-0005-0000-0000-000093000000}"/>
    <cellStyle name="Moneda 2 2 2 2 2" xfId="130" xr:uid="{00000000-0005-0000-0000-000094000000}"/>
    <cellStyle name="Moneda 2 2 3" xfId="69" xr:uid="{00000000-0005-0000-0000-000095000000}"/>
    <cellStyle name="Moneda 2 2 4" xfId="70" xr:uid="{00000000-0005-0000-0000-000096000000}"/>
    <cellStyle name="Moneda 2 2 5" xfId="71" xr:uid="{00000000-0005-0000-0000-000097000000}"/>
    <cellStyle name="Moneda 2 2_APU´S_NO_PREVISTOS (1)" xfId="214" xr:uid="{00000000-0005-0000-0000-000098000000}"/>
    <cellStyle name="Moneda 2 3" xfId="72" xr:uid="{00000000-0005-0000-0000-000099000000}"/>
    <cellStyle name="Moneda 2 4" xfId="215" xr:uid="{00000000-0005-0000-0000-00009A000000}"/>
    <cellStyle name="Moneda 2 5" xfId="216" xr:uid="{00000000-0005-0000-0000-00009B000000}"/>
    <cellStyle name="Moneda 2 6" xfId="217" xr:uid="{00000000-0005-0000-0000-00009C000000}"/>
    <cellStyle name="Moneda 2 7" xfId="218" xr:uid="{00000000-0005-0000-0000-00009D000000}"/>
    <cellStyle name="Moneda 2 8" xfId="219" xr:uid="{00000000-0005-0000-0000-00009E000000}"/>
    <cellStyle name="Moneda 2 9" xfId="220" xr:uid="{00000000-0005-0000-0000-00009F000000}"/>
    <cellStyle name="Moneda 2_APU´S_NO_PREVISTOS (1)" xfId="221" xr:uid="{00000000-0005-0000-0000-0000A0000000}"/>
    <cellStyle name="Moneda 3" xfId="73" xr:uid="{00000000-0005-0000-0000-0000A1000000}"/>
    <cellStyle name="Moneda 4" xfId="222" xr:uid="{00000000-0005-0000-0000-0000A2000000}"/>
    <cellStyle name="Moneda 5" xfId="256" xr:uid="{00000000-0005-0000-0000-0000A3000000}"/>
    <cellStyle name="Moneda 6" xfId="262" xr:uid="{E67DFD6B-1313-46D0-B14E-0DFE5BC22D7A}"/>
    <cellStyle name="Moneda 6 2" xfId="265" xr:uid="{AE641EDE-0E7F-40F5-B44E-7759A8311BF8}"/>
    <cellStyle name="Monetario0" xfId="223" xr:uid="{00000000-0005-0000-0000-0000A4000000}"/>
    <cellStyle name="Neutral 2" xfId="74" xr:uid="{00000000-0005-0000-0000-0000A5000000}"/>
    <cellStyle name="Neutral 3" xfId="224" xr:uid="{00000000-0005-0000-0000-0000A6000000}"/>
    <cellStyle name="No. punto" xfId="225" xr:uid="{00000000-0005-0000-0000-0000A7000000}"/>
    <cellStyle name="No. punto 2" xfId="226" xr:uid="{00000000-0005-0000-0000-0000A8000000}"/>
    <cellStyle name="Normal" xfId="0" builtinId="0"/>
    <cellStyle name="Normal 10" xfId="255" xr:uid="{00000000-0005-0000-0000-0000AA000000}"/>
    <cellStyle name="Normal 11" xfId="259" xr:uid="{BDED2A28-9B51-4352-851C-1C0DCF36184C}"/>
    <cellStyle name="Normal 2" xfId="75" xr:uid="{00000000-0005-0000-0000-0000AB000000}"/>
    <cellStyle name="Normal 2 10" xfId="76" xr:uid="{00000000-0005-0000-0000-0000AC000000}"/>
    <cellStyle name="Normal 2 10 2" xfId="77" xr:uid="{00000000-0005-0000-0000-0000AD000000}"/>
    <cellStyle name="Normal 2 10 2 2" xfId="136" xr:uid="{00000000-0005-0000-0000-0000AE000000}"/>
    <cellStyle name="Normal 2 10 3" xfId="127" xr:uid="{00000000-0005-0000-0000-0000AF000000}"/>
    <cellStyle name="Normal 2 11" xfId="78" xr:uid="{00000000-0005-0000-0000-0000B0000000}"/>
    <cellStyle name="Normal 2 12" xfId="79" xr:uid="{00000000-0005-0000-0000-0000B1000000}"/>
    <cellStyle name="Normal 2 13" xfId="80" xr:uid="{00000000-0005-0000-0000-0000B2000000}"/>
    <cellStyle name="Normal 2 14" xfId="267" xr:uid="{BBCA7967-1785-494B-A6E1-D9DC17F85083}"/>
    <cellStyle name="Normal 2 2" xfId="81" xr:uid="{00000000-0005-0000-0000-0000B3000000}"/>
    <cellStyle name="Normal 2 2 2" xfId="227" xr:uid="{00000000-0005-0000-0000-0000B4000000}"/>
    <cellStyle name="Normal 2 2 3" xfId="228" xr:uid="{00000000-0005-0000-0000-0000B5000000}"/>
    <cellStyle name="Normal 2 3" xfId="82" xr:uid="{00000000-0005-0000-0000-0000B6000000}"/>
    <cellStyle name="Normal 2 3 2" xfId="229" xr:uid="{00000000-0005-0000-0000-0000B7000000}"/>
    <cellStyle name="Normal 2 3 3" xfId="272" xr:uid="{D3679525-3A6C-4333-ADCC-0DB91FBBF099}"/>
    <cellStyle name="Normal 2 4" xfId="83" xr:uid="{00000000-0005-0000-0000-0000B8000000}"/>
    <cellStyle name="Normal 2 5" xfId="84" xr:uid="{00000000-0005-0000-0000-0000B9000000}"/>
    <cellStyle name="Normal 2 6" xfId="85" xr:uid="{00000000-0005-0000-0000-0000BA000000}"/>
    <cellStyle name="Normal 2 7" xfId="86" xr:uid="{00000000-0005-0000-0000-0000BB000000}"/>
    <cellStyle name="Normal 2 8" xfId="87" xr:uid="{00000000-0005-0000-0000-0000BC000000}"/>
    <cellStyle name="Normal 2 9" xfId="88" xr:uid="{00000000-0005-0000-0000-0000BD000000}"/>
    <cellStyle name="Normal 2_APU NO PREVISTOS MTTO" xfId="89" xr:uid="{00000000-0005-0000-0000-0000BE000000}"/>
    <cellStyle name="Normal 29" xfId="90" xr:uid="{00000000-0005-0000-0000-0000BF000000}"/>
    <cellStyle name="Normal 3" xfId="91" xr:uid="{00000000-0005-0000-0000-0000C0000000}"/>
    <cellStyle name="Normal 3 11" xfId="131" xr:uid="{00000000-0005-0000-0000-0000C1000000}"/>
    <cellStyle name="Normal 3 11 2" xfId="258" xr:uid="{CD2F5D50-BFE1-4FCE-AB74-404ADCC57E48}"/>
    <cellStyle name="Normal 3 2" xfId="92" xr:uid="{00000000-0005-0000-0000-0000C2000000}"/>
    <cellStyle name="Normal 3 2 2" xfId="129" xr:uid="{00000000-0005-0000-0000-0000C3000000}"/>
    <cellStyle name="Normal 3 3" xfId="230" xr:uid="{00000000-0005-0000-0000-0000C4000000}"/>
    <cellStyle name="Normal 3 4" xfId="257" xr:uid="{73425F7A-8183-4B65-A1A7-0C7C9BDD724F}"/>
    <cellStyle name="Normal 3 5" xfId="266" xr:uid="{42DEB001-6811-479C-B6A2-2AFB9F96FFF9}"/>
    <cellStyle name="Normal 3_APU´S_NO_PREVISTOS (1)" xfId="231" xr:uid="{00000000-0005-0000-0000-0000C5000000}"/>
    <cellStyle name="Normal 4" xfId="93" xr:uid="{00000000-0005-0000-0000-0000C6000000}"/>
    <cellStyle name="Normal 4 2" xfId="94" xr:uid="{00000000-0005-0000-0000-0000C7000000}"/>
    <cellStyle name="Normal 4 2 2" xfId="232" xr:uid="{00000000-0005-0000-0000-0000C8000000}"/>
    <cellStyle name="Normal 5" xfId="134" xr:uid="{00000000-0005-0000-0000-0000C9000000}"/>
    <cellStyle name="Normal 6" xfId="233" xr:uid="{00000000-0005-0000-0000-0000CA000000}"/>
    <cellStyle name="Normal 6 2" xfId="234" xr:uid="{00000000-0005-0000-0000-0000CB000000}"/>
    <cellStyle name="Normal 6 2 2 2" xfId="268" xr:uid="{176977A3-D411-45C9-B509-6D8175BAFC55}"/>
    <cellStyle name="Normal 7" xfId="235" xr:uid="{00000000-0005-0000-0000-0000CC000000}"/>
    <cellStyle name="Normal 8" xfId="236" xr:uid="{00000000-0005-0000-0000-0000CD000000}"/>
    <cellStyle name="Normal 9" xfId="237" xr:uid="{00000000-0005-0000-0000-0000CE000000}"/>
    <cellStyle name="Normal 9 2" xfId="133" xr:uid="{00000000-0005-0000-0000-0000CF000000}"/>
    <cellStyle name="Normal_PTO OFICIAL PREPLIEGO (CORREGIDO) 2" xfId="132" xr:uid="{00000000-0005-0000-0000-0000D0000000}"/>
    <cellStyle name="Notas 2" xfId="95" xr:uid="{00000000-0005-0000-0000-0000D1000000}"/>
    <cellStyle name="Notas 3" xfId="238" xr:uid="{00000000-0005-0000-0000-0000D2000000}"/>
    <cellStyle name="Percent" xfId="1" xr:uid="{00000000-0005-0000-0000-0000D3000000}"/>
    <cellStyle name="Porcentaje" xfId="97" builtinId="5"/>
    <cellStyle name="Porcentaje 2" xfId="239" xr:uid="{00000000-0005-0000-0000-0000D5000000}"/>
    <cellStyle name="Porcentaje 3" xfId="96" xr:uid="{00000000-0005-0000-0000-0000D6000000}"/>
    <cellStyle name="Porcentaje 4" xfId="240" xr:uid="{00000000-0005-0000-0000-0000D7000000}"/>
    <cellStyle name="Porcentaje 5" xfId="241" xr:uid="{00000000-0005-0000-0000-0000D8000000}"/>
    <cellStyle name="Porcentaje 5 2" xfId="242" xr:uid="{00000000-0005-0000-0000-0000D9000000}"/>
    <cellStyle name="Porcentaje 6" xfId="263" xr:uid="{BAE437B4-4066-4797-9E2D-2CAC706EC0CB}"/>
    <cellStyle name="Porcentaje 6 2" xfId="270" xr:uid="{13C85304-7B41-4EC8-81EB-2D5DC1B7124A}"/>
    <cellStyle name="Porcentual 2" xfId="98" xr:uid="{00000000-0005-0000-0000-0000DA000000}"/>
    <cellStyle name="Porcentual 2 10" xfId="99" xr:uid="{00000000-0005-0000-0000-0000DB000000}"/>
    <cellStyle name="Porcentual 2 10 2" xfId="100" xr:uid="{00000000-0005-0000-0000-0000DC000000}"/>
    <cellStyle name="Porcentual 2 11" xfId="101" xr:uid="{00000000-0005-0000-0000-0000DD000000}"/>
    <cellStyle name="Porcentual 2 12" xfId="102" xr:uid="{00000000-0005-0000-0000-0000DE000000}"/>
    <cellStyle name="Porcentual 2 2" xfId="103" xr:uid="{00000000-0005-0000-0000-0000DF000000}"/>
    <cellStyle name="Porcentual 2 3" xfId="104" xr:uid="{00000000-0005-0000-0000-0000E0000000}"/>
    <cellStyle name="Porcentual 2 4" xfId="105" xr:uid="{00000000-0005-0000-0000-0000E1000000}"/>
    <cellStyle name="Porcentual 2 5" xfId="106" xr:uid="{00000000-0005-0000-0000-0000E2000000}"/>
    <cellStyle name="Porcentual 2 6" xfId="107" xr:uid="{00000000-0005-0000-0000-0000E3000000}"/>
    <cellStyle name="Porcentual 2 7" xfId="108" xr:uid="{00000000-0005-0000-0000-0000E4000000}"/>
    <cellStyle name="Porcentual 2 8" xfId="109" xr:uid="{00000000-0005-0000-0000-0000E5000000}"/>
    <cellStyle name="Porcentual 2 9" xfId="110" xr:uid="{00000000-0005-0000-0000-0000E6000000}"/>
    <cellStyle name="Porcentual 3" xfId="111" xr:uid="{00000000-0005-0000-0000-0000E7000000}"/>
    <cellStyle name="Porcentual 4" xfId="112" xr:uid="{00000000-0005-0000-0000-0000E8000000}"/>
    <cellStyle name="Porcentual 4 2" xfId="113" xr:uid="{00000000-0005-0000-0000-0000E9000000}"/>
    <cellStyle name="Porcentual 5" xfId="114" xr:uid="{00000000-0005-0000-0000-0000EA000000}"/>
    <cellStyle name="Porcentual 5 2" xfId="243" xr:uid="{00000000-0005-0000-0000-0000EB000000}"/>
    <cellStyle name="Porcentual 6" xfId="115" xr:uid="{00000000-0005-0000-0000-0000EC000000}"/>
    <cellStyle name="Porcentual 6 2" xfId="116" xr:uid="{00000000-0005-0000-0000-0000ED000000}"/>
    <cellStyle name="Porcentual 7" xfId="117" xr:uid="{00000000-0005-0000-0000-0000EE000000}"/>
    <cellStyle name="Porcentual 8" xfId="128" xr:uid="{00000000-0005-0000-0000-0000EF000000}"/>
    <cellStyle name="resaltado" xfId="244" xr:uid="{00000000-0005-0000-0000-0000F0000000}"/>
    <cellStyle name="Salida 2" xfId="118" xr:uid="{00000000-0005-0000-0000-0000F1000000}"/>
    <cellStyle name="Salida 3" xfId="245" xr:uid="{00000000-0005-0000-0000-0000F2000000}"/>
    <cellStyle name="Texto de advertencia 2" xfId="119" xr:uid="{00000000-0005-0000-0000-0000F3000000}"/>
    <cellStyle name="Texto de advertencia 3" xfId="246" xr:uid="{00000000-0005-0000-0000-0000F4000000}"/>
    <cellStyle name="Texto explicativo 2" xfId="120" xr:uid="{00000000-0005-0000-0000-0000F5000000}"/>
    <cellStyle name="Texto explicativo 3" xfId="247" xr:uid="{00000000-0005-0000-0000-0000F6000000}"/>
    <cellStyle name="Título 1 2" xfId="121" xr:uid="{00000000-0005-0000-0000-0000F7000000}"/>
    <cellStyle name="Título 1 3" xfId="248" xr:uid="{00000000-0005-0000-0000-0000F8000000}"/>
    <cellStyle name="Título 2 2" xfId="122" xr:uid="{00000000-0005-0000-0000-0000F9000000}"/>
    <cellStyle name="Título 2 3" xfId="249" xr:uid="{00000000-0005-0000-0000-0000FA000000}"/>
    <cellStyle name="Título 3 2" xfId="123" xr:uid="{00000000-0005-0000-0000-0000FB000000}"/>
    <cellStyle name="Título 3 3" xfId="250" xr:uid="{00000000-0005-0000-0000-0000FC000000}"/>
    <cellStyle name="Título 4" xfId="124" xr:uid="{00000000-0005-0000-0000-0000FD000000}"/>
    <cellStyle name="Título 5" xfId="251" xr:uid="{00000000-0005-0000-0000-0000FE000000}"/>
    <cellStyle name="Total 2" xfId="125"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82.xml"/><Relationship Id="rId21" Type="http://schemas.openxmlformats.org/officeDocument/2006/relationships/worksheet" Target="worksheets/sheet21.xml"/><Relationship Id="rId42" Type="http://schemas.openxmlformats.org/officeDocument/2006/relationships/externalLink" Target="externalLinks/externalLink7.xml"/><Relationship Id="rId47" Type="http://schemas.openxmlformats.org/officeDocument/2006/relationships/externalLink" Target="externalLinks/externalLink12.xml"/><Relationship Id="rId63" Type="http://schemas.openxmlformats.org/officeDocument/2006/relationships/externalLink" Target="externalLinks/externalLink28.xml"/><Relationship Id="rId68" Type="http://schemas.openxmlformats.org/officeDocument/2006/relationships/externalLink" Target="externalLinks/externalLink33.xml"/><Relationship Id="rId84" Type="http://schemas.openxmlformats.org/officeDocument/2006/relationships/externalLink" Target="externalLinks/externalLink49.xml"/><Relationship Id="rId89" Type="http://schemas.openxmlformats.org/officeDocument/2006/relationships/externalLink" Target="externalLinks/externalLink54.xml"/><Relationship Id="rId112" Type="http://schemas.openxmlformats.org/officeDocument/2006/relationships/externalLink" Target="externalLinks/externalLink77.xml"/><Relationship Id="rId133" Type="http://schemas.openxmlformats.org/officeDocument/2006/relationships/externalLink" Target="externalLinks/externalLink98.xml"/><Relationship Id="rId138" Type="http://schemas.openxmlformats.org/officeDocument/2006/relationships/externalLink" Target="externalLinks/externalLink103.xml"/><Relationship Id="rId154" Type="http://schemas.openxmlformats.org/officeDocument/2006/relationships/externalLink" Target="externalLinks/externalLink119.xml"/><Relationship Id="rId159" Type="http://schemas.openxmlformats.org/officeDocument/2006/relationships/externalLink" Target="externalLinks/externalLink124.xml"/><Relationship Id="rId170" Type="http://schemas.openxmlformats.org/officeDocument/2006/relationships/customXml" Target="../customXml/item3.xml"/><Relationship Id="rId16" Type="http://schemas.openxmlformats.org/officeDocument/2006/relationships/worksheet" Target="worksheets/sheet16.xml"/><Relationship Id="rId107" Type="http://schemas.openxmlformats.org/officeDocument/2006/relationships/externalLink" Target="externalLinks/externalLink72.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externalLink" Target="externalLinks/externalLink2.xml"/><Relationship Id="rId53" Type="http://schemas.openxmlformats.org/officeDocument/2006/relationships/externalLink" Target="externalLinks/externalLink18.xml"/><Relationship Id="rId58" Type="http://schemas.openxmlformats.org/officeDocument/2006/relationships/externalLink" Target="externalLinks/externalLink23.xml"/><Relationship Id="rId74" Type="http://schemas.openxmlformats.org/officeDocument/2006/relationships/externalLink" Target="externalLinks/externalLink39.xml"/><Relationship Id="rId79" Type="http://schemas.openxmlformats.org/officeDocument/2006/relationships/externalLink" Target="externalLinks/externalLink44.xml"/><Relationship Id="rId102" Type="http://schemas.openxmlformats.org/officeDocument/2006/relationships/externalLink" Target="externalLinks/externalLink67.xml"/><Relationship Id="rId123" Type="http://schemas.openxmlformats.org/officeDocument/2006/relationships/externalLink" Target="externalLinks/externalLink88.xml"/><Relationship Id="rId128" Type="http://schemas.openxmlformats.org/officeDocument/2006/relationships/externalLink" Target="externalLinks/externalLink93.xml"/><Relationship Id="rId144" Type="http://schemas.openxmlformats.org/officeDocument/2006/relationships/externalLink" Target="externalLinks/externalLink109.xml"/><Relationship Id="rId149"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55.xml"/><Relationship Id="rId95" Type="http://schemas.openxmlformats.org/officeDocument/2006/relationships/externalLink" Target="externalLinks/externalLink60.xml"/><Relationship Id="rId160" Type="http://schemas.openxmlformats.org/officeDocument/2006/relationships/externalLink" Target="externalLinks/externalLink125.xml"/><Relationship Id="rId165" Type="http://schemas.openxmlformats.org/officeDocument/2006/relationships/styles" Target="styles.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8.xml"/><Relationship Id="rId48" Type="http://schemas.openxmlformats.org/officeDocument/2006/relationships/externalLink" Target="externalLinks/externalLink13.xml"/><Relationship Id="rId64" Type="http://schemas.openxmlformats.org/officeDocument/2006/relationships/externalLink" Target="externalLinks/externalLink29.xml"/><Relationship Id="rId69" Type="http://schemas.openxmlformats.org/officeDocument/2006/relationships/externalLink" Target="externalLinks/externalLink34.xml"/><Relationship Id="rId113" Type="http://schemas.openxmlformats.org/officeDocument/2006/relationships/externalLink" Target="externalLinks/externalLink78.xml"/><Relationship Id="rId118" Type="http://schemas.openxmlformats.org/officeDocument/2006/relationships/externalLink" Target="externalLinks/externalLink83.xml"/><Relationship Id="rId134" Type="http://schemas.openxmlformats.org/officeDocument/2006/relationships/externalLink" Target="externalLinks/externalLink99.xml"/><Relationship Id="rId139" Type="http://schemas.openxmlformats.org/officeDocument/2006/relationships/externalLink" Target="externalLinks/externalLink104.xml"/><Relationship Id="rId80" Type="http://schemas.openxmlformats.org/officeDocument/2006/relationships/externalLink" Target="externalLinks/externalLink45.xml"/><Relationship Id="rId85" Type="http://schemas.openxmlformats.org/officeDocument/2006/relationships/externalLink" Target="externalLinks/externalLink50.xml"/><Relationship Id="rId150" Type="http://schemas.openxmlformats.org/officeDocument/2006/relationships/externalLink" Target="externalLinks/externalLink115.xml"/><Relationship Id="rId155" Type="http://schemas.openxmlformats.org/officeDocument/2006/relationships/externalLink" Target="externalLinks/externalLink120.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3.xml"/><Relationship Id="rId59" Type="http://schemas.openxmlformats.org/officeDocument/2006/relationships/externalLink" Target="externalLinks/externalLink24.xml"/><Relationship Id="rId103" Type="http://schemas.openxmlformats.org/officeDocument/2006/relationships/externalLink" Target="externalLinks/externalLink68.xml"/><Relationship Id="rId108" Type="http://schemas.openxmlformats.org/officeDocument/2006/relationships/externalLink" Target="externalLinks/externalLink73.xml"/><Relationship Id="rId124" Type="http://schemas.openxmlformats.org/officeDocument/2006/relationships/externalLink" Target="externalLinks/externalLink89.xml"/><Relationship Id="rId129" Type="http://schemas.openxmlformats.org/officeDocument/2006/relationships/externalLink" Target="externalLinks/externalLink94.xml"/><Relationship Id="rId54" Type="http://schemas.openxmlformats.org/officeDocument/2006/relationships/externalLink" Target="externalLinks/externalLink19.xml"/><Relationship Id="rId70" Type="http://schemas.openxmlformats.org/officeDocument/2006/relationships/externalLink" Target="externalLinks/externalLink35.xml"/><Relationship Id="rId75" Type="http://schemas.openxmlformats.org/officeDocument/2006/relationships/externalLink" Target="externalLinks/externalLink40.xml"/><Relationship Id="rId91" Type="http://schemas.openxmlformats.org/officeDocument/2006/relationships/externalLink" Target="externalLinks/externalLink56.xml"/><Relationship Id="rId96" Type="http://schemas.openxmlformats.org/officeDocument/2006/relationships/externalLink" Target="externalLinks/externalLink61.xml"/><Relationship Id="rId140" Type="http://schemas.openxmlformats.org/officeDocument/2006/relationships/externalLink" Target="externalLinks/externalLink105.xml"/><Relationship Id="rId145" Type="http://schemas.openxmlformats.org/officeDocument/2006/relationships/externalLink" Target="externalLinks/externalLink110.xml"/><Relationship Id="rId161" Type="http://schemas.openxmlformats.org/officeDocument/2006/relationships/externalLink" Target="externalLinks/externalLink126.xml"/><Relationship Id="rId16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49" Type="http://schemas.openxmlformats.org/officeDocument/2006/relationships/externalLink" Target="externalLinks/externalLink14.xml"/><Relationship Id="rId57" Type="http://schemas.openxmlformats.org/officeDocument/2006/relationships/externalLink" Target="externalLinks/externalLink22.xml"/><Relationship Id="rId106" Type="http://schemas.openxmlformats.org/officeDocument/2006/relationships/externalLink" Target="externalLinks/externalLink71.xml"/><Relationship Id="rId114" Type="http://schemas.openxmlformats.org/officeDocument/2006/relationships/externalLink" Target="externalLinks/externalLink79.xml"/><Relationship Id="rId119" Type="http://schemas.openxmlformats.org/officeDocument/2006/relationships/externalLink" Target="externalLinks/externalLink84.xml"/><Relationship Id="rId127" Type="http://schemas.openxmlformats.org/officeDocument/2006/relationships/externalLink" Target="externalLinks/externalLink9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9.xml"/><Relationship Id="rId52" Type="http://schemas.openxmlformats.org/officeDocument/2006/relationships/externalLink" Target="externalLinks/externalLink17.xml"/><Relationship Id="rId60" Type="http://schemas.openxmlformats.org/officeDocument/2006/relationships/externalLink" Target="externalLinks/externalLink25.xml"/><Relationship Id="rId65" Type="http://schemas.openxmlformats.org/officeDocument/2006/relationships/externalLink" Target="externalLinks/externalLink30.xml"/><Relationship Id="rId73" Type="http://schemas.openxmlformats.org/officeDocument/2006/relationships/externalLink" Target="externalLinks/externalLink38.xml"/><Relationship Id="rId78" Type="http://schemas.openxmlformats.org/officeDocument/2006/relationships/externalLink" Target="externalLinks/externalLink43.xml"/><Relationship Id="rId81" Type="http://schemas.openxmlformats.org/officeDocument/2006/relationships/externalLink" Target="externalLinks/externalLink46.xml"/><Relationship Id="rId86" Type="http://schemas.openxmlformats.org/officeDocument/2006/relationships/externalLink" Target="externalLinks/externalLink51.xml"/><Relationship Id="rId94" Type="http://schemas.openxmlformats.org/officeDocument/2006/relationships/externalLink" Target="externalLinks/externalLink59.xml"/><Relationship Id="rId99" Type="http://schemas.openxmlformats.org/officeDocument/2006/relationships/externalLink" Target="externalLinks/externalLink64.xml"/><Relationship Id="rId101" Type="http://schemas.openxmlformats.org/officeDocument/2006/relationships/externalLink" Target="externalLinks/externalLink66.xml"/><Relationship Id="rId122" Type="http://schemas.openxmlformats.org/officeDocument/2006/relationships/externalLink" Target="externalLinks/externalLink87.xml"/><Relationship Id="rId130" Type="http://schemas.openxmlformats.org/officeDocument/2006/relationships/externalLink" Target="externalLinks/externalLink95.xml"/><Relationship Id="rId135" Type="http://schemas.openxmlformats.org/officeDocument/2006/relationships/externalLink" Target="externalLinks/externalLink100.xml"/><Relationship Id="rId143" Type="http://schemas.openxmlformats.org/officeDocument/2006/relationships/externalLink" Target="externalLinks/externalLink108.xml"/><Relationship Id="rId148" Type="http://schemas.openxmlformats.org/officeDocument/2006/relationships/externalLink" Target="externalLinks/externalLink113.xml"/><Relationship Id="rId151" Type="http://schemas.openxmlformats.org/officeDocument/2006/relationships/externalLink" Target="externalLinks/externalLink116.xml"/><Relationship Id="rId156" Type="http://schemas.openxmlformats.org/officeDocument/2006/relationships/externalLink" Target="externalLinks/externalLink121.xml"/><Relationship Id="rId164" Type="http://schemas.openxmlformats.org/officeDocument/2006/relationships/theme" Target="theme/theme1.xml"/><Relationship Id="rId16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4.xml"/><Relationship Id="rId109" Type="http://schemas.openxmlformats.org/officeDocument/2006/relationships/externalLink" Target="externalLinks/externalLink74.xml"/><Relationship Id="rId34" Type="http://schemas.openxmlformats.org/officeDocument/2006/relationships/worksheet" Target="worksheets/sheet34.xml"/><Relationship Id="rId50" Type="http://schemas.openxmlformats.org/officeDocument/2006/relationships/externalLink" Target="externalLinks/externalLink15.xml"/><Relationship Id="rId55" Type="http://schemas.openxmlformats.org/officeDocument/2006/relationships/externalLink" Target="externalLinks/externalLink20.xml"/><Relationship Id="rId76" Type="http://schemas.openxmlformats.org/officeDocument/2006/relationships/externalLink" Target="externalLinks/externalLink41.xml"/><Relationship Id="rId97" Type="http://schemas.openxmlformats.org/officeDocument/2006/relationships/externalLink" Target="externalLinks/externalLink62.xml"/><Relationship Id="rId104" Type="http://schemas.openxmlformats.org/officeDocument/2006/relationships/externalLink" Target="externalLinks/externalLink69.xml"/><Relationship Id="rId120" Type="http://schemas.openxmlformats.org/officeDocument/2006/relationships/externalLink" Target="externalLinks/externalLink85.xml"/><Relationship Id="rId125" Type="http://schemas.openxmlformats.org/officeDocument/2006/relationships/externalLink" Target="externalLinks/externalLink90.xml"/><Relationship Id="rId141" Type="http://schemas.openxmlformats.org/officeDocument/2006/relationships/externalLink" Target="externalLinks/externalLink106.xml"/><Relationship Id="rId146" Type="http://schemas.openxmlformats.org/officeDocument/2006/relationships/externalLink" Target="externalLinks/externalLink111.xml"/><Relationship Id="rId167"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36.xml"/><Relationship Id="rId92" Type="http://schemas.openxmlformats.org/officeDocument/2006/relationships/externalLink" Target="externalLinks/externalLink57.xml"/><Relationship Id="rId162" Type="http://schemas.openxmlformats.org/officeDocument/2006/relationships/externalLink" Target="externalLinks/externalLink12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66" Type="http://schemas.openxmlformats.org/officeDocument/2006/relationships/externalLink" Target="externalLinks/externalLink31.xml"/><Relationship Id="rId87" Type="http://schemas.openxmlformats.org/officeDocument/2006/relationships/externalLink" Target="externalLinks/externalLink52.xml"/><Relationship Id="rId110" Type="http://schemas.openxmlformats.org/officeDocument/2006/relationships/externalLink" Target="externalLinks/externalLink75.xml"/><Relationship Id="rId115" Type="http://schemas.openxmlformats.org/officeDocument/2006/relationships/externalLink" Target="externalLinks/externalLink80.xml"/><Relationship Id="rId131" Type="http://schemas.openxmlformats.org/officeDocument/2006/relationships/externalLink" Target="externalLinks/externalLink96.xml"/><Relationship Id="rId136" Type="http://schemas.openxmlformats.org/officeDocument/2006/relationships/externalLink" Target="externalLinks/externalLink101.xml"/><Relationship Id="rId157" Type="http://schemas.openxmlformats.org/officeDocument/2006/relationships/externalLink" Target="externalLinks/externalLink122.xml"/><Relationship Id="rId61" Type="http://schemas.openxmlformats.org/officeDocument/2006/relationships/externalLink" Target="externalLinks/externalLink26.xml"/><Relationship Id="rId82" Type="http://schemas.openxmlformats.org/officeDocument/2006/relationships/externalLink" Target="externalLinks/externalLink47.xml"/><Relationship Id="rId152" Type="http://schemas.openxmlformats.org/officeDocument/2006/relationships/externalLink" Target="externalLinks/externalLink117.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1.xml"/><Relationship Id="rId77" Type="http://schemas.openxmlformats.org/officeDocument/2006/relationships/externalLink" Target="externalLinks/externalLink42.xml"/><Relationship Id="rId100" Type="http://schemas.openxmlformats.org/officeDocument/2006/relationships/externalLink" Target="externalLinks/externalLink65.xml"/><Relationship Id="rId105" Type="http://schemas.openxmlformats.org/officeDocument/2006/relationships/externalLink" Target="externalLinks/externalLink70.xml"/><Relationship Id="rId126" Type="http://schemas.openxmlformats.org/officeDocument/2006/relationships/externalLink" Target="externalLinks/externalLink91.xml"/><Relationship Id="rId147" Type="http://schemas.openxmlformats.org/officeDocument/2006/relationships/externalLink" Target="externalLinks/externalLink112.xml"/><Relationship Id="rId168"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externalLink" Target="externalLinks/externalLink16.xml"/><Relationship Id="rId72" Type="http://schemas.openxmlformats.org/officeDocument/2006/relationships/externalLink" Target="externalLinks/externalLink37.xml"/><Relationship Id="rId93" Type="http://schemas.openxmlformats.org/officeDocument/2006/relationships/externalLink" Target="externalLinks/externalLink58.xml"/><Relationship Id="rId98" Type="http://schemas.openxmlformats.org/officeDocument/2006/relationships/externalLink" Target="externalLinks/externalLink63.xml"/><Relationship Id="rId121" Type="http://schemas.openxmlformats.org/officeDocument/2006/relationships/externalLink" Target="externalLinks/externalLink86.xml"/><Relationship Id="rId142" Type="http://schemas.openxmlformats.org/officeDocument/2006/relationships/externalLink" Target="externalLinks/externalLink107.xml"/><Relationship Id="rId163" Type="http://schemas.openxmlformats.org/officeDocument/2006/relationships/externalLink" Target="externalLinks/externalLink12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1.xml"/><Relationship Id="rId67" Type="http://schemas.openxmlformats.org/officeDocument/2006/relationships/externalLink" Target="externalLinks/externalLink32.xml"/><Relationship Id="rId116" Type="http://schemas.openxmlformats.org/officeDocument/2006/relationships/externalLink" Target="externalLinks/externalLink81.xml"/><Relationship Id="rId137" Type="http://schemas.openxmlformats.org/officeDocument/2006/relationships/externalLink" Target="externalLinks/externalLink102.xml"/><Relationship Id="rId158" Type="http://schemas.openxmlformats.org/officeDocument/2006/relationships/externalLink" Target="externalLinks/externalLink123.xml"/><Relationship Id="rId20" Type="http://schemas.openxmlformats.org/officeDocument/2006/relationships/worksheet" Target="worksheets/sheet20.xml"/><Relationship Id="rId41" Type="http://schemas.openxmlformats.org/officeDocument/2006/relationships/externalLink" Target="externalLinks/externalLink6.xml"/><Relationship Id="rId62" Type="http://schemas.openxmlformats.org/officeDocument/2006/relationships/externalLink" Target="externalLinks/externalLink27.xml"/><Relationship Id="rId83" Type="http://schemas.openxmlformats.org/officeDocument/2006/relationships/externalLink" Target="externalLinks/externalLink48.xml"/><Relationship Id="rId88" Type="http://schemas.openxmlformats.org/officeDocument/2006/relationships/externalLink" Target="externalLinks/externalLink53.xml"/><Relationship Id="rId111" Type="http://schemas.openxmlformats.org/officeDocument/2006/relationships/externalLink" Target="externalLinks/externalLink76.xml"/><Relationship Id="rId132" Type="http://schemas.openxmlformats.org/officeDocument/2006/relationships/externalLink" Target="externalLinks/externalLink97.xml"/><Relationship Id="rId153" Type="http://schemas.openxmlformats.org/officeDocument/2006/relationships/externalLink" Target="externalLinks/externalLink118.xml"/></Relationships>
</file>

<file path=xl/drawings/drawing1.xml><?xml version="1.0" encoding="utf-8"?>
<xdr:wsDr xmlns:xdr="http://schemas.openxmlformats.org/drawingml/2006/spreadsheetDrawing" xmlns:a="http://schemas.openxmlformats.org/drawingml/2006/main">
  <xdr:oneCellAnchor>
    <xdr:from>
      <xdr:col>3</xdr:col>
      <xdr:colOff>235676</xdr:colOff>
      <xdr:row>2</xdr:row>
      <xdr:rowOff>540476</xdr:rowOff>
    </xdr:from>
    <xdr:ext cx="184731" cy="264560"/>
    <xdr:sp macro="" textlink="">
      <xdr:nvSpPr>
        <xdr:cNvPr id="2" name="1 CuadroTexto">
          <a:extLst>
            <a:ext uri="{FF2B5EF4-FFF2-40B4-BE49-F238E27FC236}">
              <a16:creationId xmlns:a16="http://schemas.microsoft.com/office/drawing/2014/main" id="{48905A07-C62D-48BF-B186-37EACFE84074}"/>
            </a:ext>
          </a:extLst>
        </xdr:cNvPr>
        <xdr:cNvSpPr txBox="1"/>
      </xdr:nvSpPr>
      <xdr:spPr>
        <a:xfrm>
          <a:off x="3217001" y="55000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1</xdr:col>
      <xdr:colOff>1530409</xdr:colOff>
      <xdr:row>2</xdr:row>
      <xdr:rowOff>161773</xdr:rowOff>
    </xdr:from>
    <xdr:ext cx="4668650" cy="374141"/>
    <xdr:sp macro="" textlink="">
      <xdr:nvSpPr>
        <xdr:cNvPr id="3" name="5 CuadroTexto">
          <a:extLst>
            <a:ext uri="{FF2B5EF4-FFF2-40B4-BE49-F238E27FC236}">
              <a16:creationId xmlns:a16="http://schemas.microsoft.com/office/drawing/2014/main" id="{4BC1D371-D947-4C75-99CB-9ABEFB1985FA}"/>
            </a:ext>
          </a:extLst>
        </xdr:cNvPr>
        <xdr:cNvSpPr txBox="1"/>
      </xdr:nvSpPr>
      <xdr:spPr>
        <a:xfrm>
          <a:off x="1968559" y="171298"/>
          <a:ext cx="4668650" cy="374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800" b="1" i="1"/>
            <a:t>PRESUPUESTO PLAN DE MANEJO</a:t>
          </a:r>
          <a:r>
            <a:rPr lang="es-ES" sz="1800" b="1" i="1" baseline="0"/>
            <a:t> DE TRANSITO</a:t>
          </a:r>
          <a:endParaRPr lang="es-ES" sz="1800" b="1" i="1"/>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ESTUDIOS%201\LA%20FRAGUA\PRESUPUESTO%20DE%20ADICI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CPLANEACION\MUNICIPIOS%20INVER%20OCTUBRE\AQUITANIA(%20DESAGUADERO-%20MONVITA-%20CHIRIRE\PRESUPUESTO%20corregida%20AQUITANIA.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MONGUA%20-.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CPLANEACION\MUNICIPIOS%20INVER%20OCTUBRE\CORRALES%20(Vereda%20Modeca)\PRESUPUESTO%20CORREGIDO%20CORRAL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Dropbox\7.%20LESG\2020\PY%20PSI%20-%20APP\11%20VILLA%20DE%20LEYVA\2.%20CORRECCI&#211;N%20VDL\08%20PRESUPUESTO\PNG%20PTO\PRESUPUESTO%20VDL%20V.4%2020-10-2020.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Desktop\1.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CPLANEACION\a%20PRIMEROS%20MUNICIPIOS\EL%20COCUY%20(las%20cuevas-lagunillas)\PRESUPUESTO%20CORREGIDO%20EL%20COCUY.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Windows\Temp\Rar$DI00.750\APUS%20BOY_GRUPO%201_MARZO%20DE%20201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GAMEZ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SATELLITE\Downloads\Users\Public\CONTRATO%20INVIAS%20057\1.%20CONTRATISTA%20DE%20OBRA\5.%20ACTAS\2.%20ACTA%20DE%20PAGO%20PARCIAL\ACTA%20DE%20PAGO%20No%2023\ACTA%20Y%20PREACTA%2023\CANTIDADES_DE_OBRA_ACTA_No_23%20FINAL.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Users\USUARIO\Dropbox\75%20CONSTRUCCION%20ESCUELA%20HATOVIEJO%20AQUITANIA\3-TECNICO\2-%20CARTILLA%20HIERROS\CARTILLA%206-3-2018.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CPLANEACION\INVIAS\UNITARIOS%20BOYACA%202014\APU%20GRUPO%201%20TBOYACA_ABRIL%202014.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CPLANEACION\PRIMEROS%20MUNICIPIOS%20PRESUPUESTOS\PRESUPUESTO%20CORREGIDO%20EL%20ESPINO.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lvaro%20Monroy\3.%20San%20Luis%20de%20Palenque\Acueducto\Terminos\3-PRESUPUESTO%20ACUEDUCTO%20SAN%20LUIS%20UNITARI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FLORESTA.xlsx"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20%20CORREGIDO%20MONGUI%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GOBERNACION\PROYECTOS\MANI\PAVIMENTACION%20VIAS%20URBANAS\Vias%20MANI%20CRA%203%20-%20PROYEC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Accidentalidad"/>
      <sheetName val="Causa Posible"/>
      <sheetName val="Base de Datos"/>
      <sheetName val="Elementos Involucrados"/>
      <sheetName val="CRA.MODI"/>
      <sheetName val="_x0000_㈀㰰⌀_x0000_㈀㰮⌀_x0000_䰀଒v_x0000__x0000__x0000_頀"/>
      <sheetName val="PRESU"/>
      <sheetName val="Skid Lifting Lug"/>
      <sheetName val="CABLE CONTROL"/>
      <sheetName val="Datos_CO"/>
      <sheetName val="CCONC"/>
      <sheetName val="ACTA PROVEEDORES"/>
      <sheetName val="ACTA INICIO"/>
      <sheetName val="ACTA PARCIAL"/>
      <sheetName val="ACTA TERMINACION"/>
      <sheetName val="Lista ICCU"/>
      <sheetName val="ó&gt;"/>
      <sheetName val="for2-consor"/>
      <sheetName val="REAJUSTESACTA1PROV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PSM Monthly"/>
      <sheetName val="BQMPALOC"/>
      <sheetName val="ACTA No.5"/>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FICHA EBI 1 de 6 "/>
      <sheetName val="o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ow r="2">
          <cell r="A2">
            <v>0</v>
          </cell>
        </row>
      </sheetData>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efreshError="1"/>
      <sheetData sheetId="866" refreshError="1"/>
      <sheetData sheetId="867" refreshError="1"/>
      <sheetData sheetId="868" refreshError="1"/>
      <sheetData sheetId="869" refreshError="1"/>
      <sheetData sheetId="870" refreshError="1"/>
      <sheetData sheetId="871" refreshError="1"/>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ow r="2">
          <cell r="A2" t="str">
            <v>Locación</v>
          </cell>
        </row>
      </sheetData>
      <sheetData sheetId="1070">
        <row r="2">
          <cell r="A2">
            <v>0</v>
          </cell>
        </row>
      </sheetData>
      <sheetData sheetId="1071"/>
      <sheetData sheetId="1072"/>
      <sheetData sheetId="1073"/>
      <sheetData sheetId="1074">
        <row r="2">
          <cell r="A2">
            <v>0</v>
          </cell>
        </row>
      </sheetData>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row r="5">
          <cell r="B5">
            <v>0</v>
          </cell>
        </row>
      </sheetData>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B2" t="str">
            <v>Patrimonio
neto
personal</v>
          </cell>
        </row>
      </sheetData>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efreshError="1"/>
      <sheetData sheetId="2889" refreshError="1"/>
      <sheetData sheetId="2890">
        <row r="2">
          <cell r="A2">
            <v>0</v>
          </cell>
        </row>
      </sheetData>
      <sheetData sheetId="2891">
        <row r="2">
          <cell r="A2">
            <v>0</v>
          </cell>
        </row>
      </sheetData>
      <sheetData sheetId="2892" refreshError="1"/>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sheetData sheetId="3294"/>
      <sheetData sheetId="3295"/>
      <sheetData sheetId="3296">
        <row r="2">
          <cell r="A2">
            <v>0</v>
          </cell>
        </row>
      </sheetData>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row r="2">
          <cell r="A2">
            <v>0</v>
          </cell>
        </row>
      </sheetData>
      <sheetData sheetId="3324"/>
      <sheetData sheetId="3325"/>
      <sheetData sheetId="3326"/>
      <sheetData sheetId="3327"/>
      <sheetData sheetId="3328"/>
      <sheetData sheetId="3329"/>
      <sheetData sheetId="3330"/>
      <sheetData sheetId="3331"/>
      <sheetData sheetId="3332">
        <row r="2">
          <cell r="A2">
            <v>0</v>
          </cell>
        </row>
      </sheetData>
      <sheetData sheetId="3333">
        <row r="2">
          <cell r="A2">
            <v>0</v>
          </cell>
        </row>
      </sheetData>
      <sheetData sheetId="3334"/>
      <sheetData sheetId="3335"/>
      <sheetData sheetId="3336"/>
      <sheetData sheetId="3337"/>
      <sheetData sheetId="3338"/>
      <sheetData sheetId="3339"/>
      <sheetData sheetId="3340"/>
      <sheetData sheetId="3341"/>
      <sheetData sheetId="3342">
        <row r="2">
          <cell r="A2">
            <v>0</v>
          </cell>
        </row>
      </sheetData>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sheetData sheetId="4034"/>
      <sheetData sheetId="4035"/>
      <sheetData sheetId="4036">
        <row r="2">
          <cell r="A2">
            <v>0</v>
          </cell>
        </row>
      </sheetData>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row r="2">
          <cell r="A2">
            <v>0</v>
          </cell>
        </row>
      </sheetData>
      <sheetData sheetId="4073"/>
      <sheetData sheetId="4074"/>
      <sheetData sheetId="4075"/>
      <sheetData sheetId="4076"/>
      <sheetData sheetId="4077"/>
      <sheetData sheetId="4078"/>
      <sheetData sheetId="4079"/>
      <sheetData sheetId="4080"/>
      <sheetData sheetId="4081"/>
      <sheetData sheetId="4082">
        <row r="2">
          <cell r="A2">
            <v>0</v>
          </cell>
        </row>
      </sheetData>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row r="2">
          <cell r="A2">
            <v>0</v>
          </cell>
        </row>
      </sheetData>
      <sheetData sheetId="4102"/>
      <sheetData sheetId="4103"/>
      <sheetData sheetId="4104"/>
      <sheetData sheetId="4105"/>
      <sheetData sheetId="4106">
        <row r="2">
          <cell r="A2">
            <v>0</v>
          </cell>
        </row>
      </sheetData>
      <sheetData sheetId="4107"/>
      <sheetData sheetId="4108"/>
      <sheetData sheetId="4109"/>
      <sheetData sheetId="4110"/>
      <sheetData sheetId="4111">
        <row r="2">
          <cell r="A2">
            <v>0</v>
          </cell>
        </row>
      </sheetData>
      <sheetData sheetId="4112"/>
      <sheetData sheetId="4113"/>
      <sheetData sheetId="4114"/>
      <sheetData sheetId="4115"/>
      <sheetData sheetId="4116">
        <row r="2">
          <cell r="A2">
            <v>0</v>
          </cell>
        </row>
      </sheetData>
      <sheetData sheetId="4117"/>
      <sheetData sheetId="4118"/>
      <sheetData sheetId="4119"/>
      <sheetData sheetId="4120"/>
      <sheetData sheetId="4121">
        <row r="2">
          <cell r="A2">
            <v>0</v>
          </cell>
        </row>
      </sheetData>
      <sheetData sheetId="4122"/>
      <sheetData sheetId="4123"/>
      <sheetData sheetId="4124"/>
      <sheetData sheetId="4125"/>
      <sheetData sheetId="4126">
        <row r="2">
          <cell r="A2">
            <v>0</v>
          </cell>
        </row>
      </sheetData>
      <sheetData sheetId="4127"/>
      <sheetData sheetId="4128"/>
      <sheetData sheetId="4129"/>
      <sheetData sheetId="4130"/>
      <sheetData sheetId="4131"/>
      <sheetData sheetId="4132"/>
      <sheetData sheetId="4133"/>
      <sheetData sheetId="4134">
        <row r="2">
          <cell r="A2">
            <v>0</v>
          </cell>
        </row>
      </sheetData>
      <sheetData sheetId="4135"/>
      <sheetData sheetId="4136"/>
      <sheetData sheetId="4137"/>
      <sheetData sheetId="4138"/>
      <sheetData sheetId="4139">
        <row r="2">
          <cell r="A2">
            <v>0</v>
          </cell>
        </row>
      </sheetData>
      <sheetData sheetId="4140"/>
      <sheetData sheetId="4141"/>
      <sheetData sheetId="4142"/>
      <sheetData sheetId="4143">
        <row r="2">
          <cell r="A2">
            <v>0</v>
          </cell>
        </row>
      </sheetData>
      <sheetData sheetId="4144"/>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row r="2">
          <cell r="A2">
            <v>0</v>
          </cell>
        </row>
      </sheetData>
      <sheetData sheetId="4158">
        <row r="2">
          <cell r="A2">
            <v>0</v>
          </cell>
        </row>
      </sheetData>
      <sheetData sheetId="4159">
        <row r="2">
          <cell r="A2">
            <v>0</v>
          </cell>
        </row>
      </sheetData>
      <sheetData sheetId="4160"/>
      <sheetData sheetId="4161"/>
      <sheetData sheetId="4162">
        <row r="2">
          <cell r="A2">
            <v>0</v>
          </cell>
        </row>
      </sheetData>
      <sheetData sheetId="4163">
        <row r="2">
          <cell r="A2">
            <v>0</v>
          </cell>
        </row>
      </sheetData>
      <sheetData sheetId="4164"/>
      <sheetData sheetId="4165">
        <row r="2">
          <cell r="A2">
            <v>0</v>
          </cell>
        </row>
      </sheetData>
      <sheetData sheetId="4166"/>
      <sheetData sheetId="4167"/>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row r="2">
          <cell r="A2">
            <v>0</v>
          </cell>
        </row>
      </sheetData>
      <sheetData sheetId="4178">
        <row r="2">
          <cell r="A2">
            <v>0</v>
          </cell>
        </row>
      </sheetData>
      <sheetData sheetId="4179">
        <row r="2">
          <cell r="A2">
            <v>0</v>
          </cell>
        </row>
      </sheetData>
      <sheetData sheetId="4180">
        <row r="2">
          <cell r="A2">
            <v>0</v>
          </cell>
        </row>
      </sheetData>
      <sheetData sheetId="4181"/>
      <sheetData sheetId="4182">
        <row r="2">
          <cell r="A2">
            <v>0</v>
          </cell>
        </row>
      </sheetData>
      <sheetData sheetId="4183">
        <row r="2">
          <cell r="A2">
            <v>0</v>
          </cell>
        </row>
      </sheetData>
      <sheetData sheetId="4184"/>
      <sheetData sheetId="4185"/>
      <sheetData sheetId="4186"/>
      <sheetData sheetId="4187">
        <row r="2">
          <cell r="A2">
            <v>0</v>
          </cell>
        </row>
      </sheetData>
      <sheetData sheetId="4188">
        <row r="2">
          <cell r="A2">
            <v>0</v>
          </cell>
        </row>
      </sheetData>
      <sheetData sheetId="4189"/>
      <sheetData sheetId="4190"/>
      <sheetData sheetId="4191"/>
      <sheetData sheetId="4192">
        <row r="2">
          <cell r="A2">
            <v>0</v>
          </cell>
        </row>
      </sheetData>
      <sheetData sheetId="4193">
        <row r="2">
          <cell r="A2">
            <v>0</v>
          </cell>
        </row>
      </sheetData>
      <sheetData sheetId="4194">
        <row r="2">
          <cell r="A2">
            <v>0</v>
          </cell>
        </row>
      </sheetData>
      <sheetData sheetId="4195"/>
      <sheetData sheetId="4196"/>
      <sheetData sheetId="4197">
        <row r="2">
          <cell r="A2">
            <v>0</v>
          </cell>
        </row>
      </sheetData>
      <sheetData sheetId="4198">
        <row r="2">
          <cell r="A2">
            <v>0</v>
          </cell>
        </row>
      </sheetData>
      <sheetData sheetId="4199"/>
      <sheetData sheetId="4200"/>
      <sheetData sheetId="4201"/>
      <sheetData sheetId="4202">
        <row r="2">
          <cell r="A2">
            <v>0</v>
          </cell>
        </row>
      </sheetData>
      <sheetData sheetId="4203">
        <row r="2">
          <cell r="A2">
            <v>0</v>
          </cell>
        </row>
      </sheetData>
      <sheetData sheetId="4204"/>
      <sheetData sheetId="4205"/>
      <sheetData sheetId="4206"/>
      <sheetData sheetId="4207">
        <row r="2">
          <cell r="A2">
            <v>0</v>
          </cell>
        </row>
      </sheetData>
      <sheetData sheetId="4208">
        <row r="2">
          <cell r="A2">
            <v>0</v>
          </cell>
        </row>
      </sheetData>
      <sheetData sheetId="4209"/>
      <sheetData sheetId="4210"/>
      <sheetData sheetId="4211"/>
      <sheetData sheetId="4212">
        <row r="2">
          <cell r="A2">
            <v>0</v>
          </cell>
        </row>
      </sheetData>
      <sheetData sheetId="4213">
        <row r="2">
          <cell r="A2">
            <v>0</v>
          </cell>
        </row>
      </sheetData>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row r="2">
          <cell r="A2">
            <v>0</v>
          </cell>
        </row>
      </sheetData>
      <sheetData sheetId="4249"/>
      <sheetData sheetId="4250"/>
      <sheetData sheetId="4251"/>
      <sheetData sheetId="4252"/>
      <sheetData sheetId="4253"/>
      <sheetData sheetId="4254"/>
      <sheetData sheetId="4255"/>
      <sheetData sheetId="4256"/>
      <sheetData sheetId="4257"/>
      <sheetData sheetId="4258">
        <row r="2">
          <cell r="A2">
            <v>0</v>
          </cell>
        </row>
      </sheetData>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row r="2">
          <cell r="A2">
            <v>0</v>
          </cell>
        </row>
      </sheetData>
      <sheetData sheetId="4287"/>
      <sheetData sheetId="4288"/>
      <sheetData sheetId="4289"/>
      <sheetData sheetId="4290"/>
      <sheetData sheetId="4291">
        <row r="2">
          <cell r="A2">
            <v>0</v>
          </cell>
        </row>
      </sheetData>
      <sheetData sheetId="4292"/>
      <sheetData sheetId="4293"/>
      <sheetData sheetId="4294">
        <row r="2">
          <cell r="A2">
            <v>0</v>
          </cell>
        </row>
      </sheetData>
      <sheetData sheetId="4295"/>
      <sheetData sheetId="4296">
        <row r="2">
          <cell r="A2">
            <v>0</v>
          </cell>
        </row>
      </sheetData>
      <sheetData sheetId="4297"/>
      <sheetData sheetId="4298"/>
      <sheetData sheetId="4299"/>
      <sheetData sheetId="4300"/>
      <sheetData sheetId="4301">
        <row r="2">
          <cell r="A2">
            <v>0</v>
          </cell>
        </row>
      </sheetData>
      <sheetData sheetId="4302"/>
      <sheetData sheetId="4303"/>
      <sheetData sheetId="4304">
        <row r="2">
          <cell r="A2">
            <v>0</v>
          </cell>
        </row>
      </sheetData>
      <sheetData sheetId="4305"/>
      <sheetData sheetId="4306">
        <row r="2">
          <cell r="A2">
            <v>0</v>
          </cell>
        </row>
      </sheetData>
      <sheetData sheetId="4307"/>
      <sheetData sheetId="4308"/>
      <sheetData sheetId="4309"/>
      <sheetData sheetId="4310"/>
      <sheetData sheetId="4311">
        <row r="2">
          <cell r="A2">
            <v>0</v>
          </cell>
        </row>
      </sheetData>
      <sheetData sheetId="4312"/>
      <sheetData sheetId="4313">
        <row r="2">
          <cell r="A2">
            <v>0</v>
          </cell>
        </row>
      </sheetData>
      <sheetData sheetId="4314">
        <row r="2">
          <cell r="A2">
            <v>0</v>
          </cell>
        </row>
      </sheetData>
      <sheetData sheetId="4315"/>
      <sheetData sheetId="4316"/>
      <sheetData sheetId="4317"/>
      <sheetData sheetId="4318"/>
      <sheetData sheetId="4319">
        <row r="2">
          <cell r="A2">
            <v>0</v>
          </cell>
        </row>
      </sheetData>
      <sheetData sheetId="4320"/>
      <sheetData sheetId="4321"/>
      <sheetData sheetId="4322"/>
      <sheetData sheetId="4323"/>
      <sheetData sheetId="4324">
        <row r="2">
          <cell r="A2">
            <v>0</v>
          </cell>
        </row>
      </sheetData>
      <sheetData sheetId="4325"/>
      <sheetData sheetId="4326"/>
      <sheetData sheetId="4327"/>
      <sheetData sheetId="4328">
        <row r="2">
          <cell r="A2">
            <v>0</v>
          </cell>
        </row>
      </sheetData>
      <sheetData sheetId="4329"/>
      <sheetData sheetId="4330"/>
      <sheetData sheetId="4331"/>
      <sheetData sheetId="4332">
        <row r="2">
          <cell r="A2">
            <v>0</v>
          </cell>
        </row>
      </sheetData>
      <sheetData sheetId="4333">
        <row r="2">
          <cell r="A2">
            <v>0</v>
          </cell>
        </row>
      </sheetData>
      <sheetData sheetId="4334"/>
      <sheetData sheetId="4335"/>
      <sheetData sheetId="4336"/>
      <sheetData sheetId="4337">
        <row r="2">
          <cell r="A2">
            <v>0</v>
          </cell>
        </row>
      </sheetData>
      <sheetData sheetId="4338">
        <row r="2">
          <cell r="A2">
            <v>0</v>
          </cell>
        </row>
      </sheetData>
      <sheetData sheetId="4339"/>
      <sheetData sheetId="4340">
        <row r="2">
          <cell r="A2">
            <v>0</v>
          </cell>
        </row>
      </sheetData>
      <sheetData sheetId="4341"/>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sheetData sheetId="4350">
        <row r="2">
          <cell r="A2">
            <v>0</v>
          </cell>
        </row>
      </sheetData>
      <sheetData sheetId="4351"/>
      <sheetData sheetId="4352"/>
      <sheetData sheetId="4353"/>
      <sheetData sheetId="4354"/>
      <sheetData sheetId="4355"/>
      <sheetData sheetId="4356"/>
      <sheetData sheetId="4357"/>
      <sheetData sheetId="4358"/>
      <sheetData sheetId="4359"/>
      <sheetData sheetId="4360">
        <row r="2">
          <cell r="A2">
            <v>0</v>
          </cell>
        </row>
      </sheetData>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sheetData sheetId="4466"/>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sheetData sheetId="4488"/>
      <sheetData sheetId="4489">
        <row r="2">
          <cell r="A2">
            <v>0</v>
          </cell>
        </row>
      </sheetData>
      <sheetData sheetId="4490"/>
      <sheetData sheetId="4491">
        <row r="2">
          <cell r="A2">
            <v>0</v>
          </cell>
        </row>
      </sheetData>
      <sheetData sheetId="4492"/>
      <sheetData sheetId="4493"/>
      <sheetData sheetId="4494"/>
      <sheetData sheetId="4495"/>
      <sheetData sheetId="4496">
        <row r="2">
          <cell r="A2">
            <v>0</v>
          </cell>
        </row>
      </sheetData>
      <sheetData sheetId="4497"/>
      <sheetData sheetId="4498">
        <row r="2">
          <cell r="A2">
            <v>0</v>
          </cell>
        </row>
      </sheetData>
      <sheetData sheetId="4499">
        <row r="2">
          <cell r="A2">
            <v>0</v>
          </cell>
        </row>
      </sheetData>
      <sheetData sheetId="4500"/>
      <sheetData sheetId="4501"/>
      <sheetData sheetId="4502"/>
      <sheetData sheetId="4503"/>
      <sheetData sheetId="4504">
        <row r="2">
          <cell r="A2">
            <v>0</v>
          </cell>
        </row>
      </sheetData>
      <sheetData sheetId="4505"/>
      <sheetData sheetId="4506"/>
      <sheetData sheetId="4507"/>
      <sheetData sheetId="4508"/>
      <sheetData sheetId="4509">
        <row r="2">
          <cell r="A2">
            <v>0</v>
          </cell>
        </row>
      </sheetData>
      <sheetData sheetId="4510"/>
      <sheetData sheetId="4511"/>
      <sheetData sheetId="4512"/>
      <sheetData sheetId="4513"/>
      <sheetData sheetId="4514"/>
      <sheetData sheetId="4515"/>
      <sheetData sheetId="4516"/>
      <sheetData sheetId="4517"/>
      <sheetData sheetId="4518">
        <row r="2">
          <cell r="A2">
            <v>0</v>
          </cell>
        </row>
      </sheetData>
      <sheetData sheetId="4519"/>
      <sheetData sheetId="4520"/>
      <sheetData sheetId="4521"/>
      <sheetData sheetId="4522"/>
      <sheetData sheetId="4523">
        <row r="2">
          <cell r="A2">
            <v>0</v>
          </cell>
        </row>
      </sheetData>
      <sheetData sheetId="4524"/>
      <sheetData sheetId="4525">
        <row r="2">
          <cell r="A2">
            <v>0</v>
          </cell>
        </row>
      </sheetData>
      <sheetData sheetId="4526"/>
      <sheetData sheetId="4527"/>
      <sheetData sheetId="4528">
        <row r="2">
          <cell r="A2">
            <v>0</v>
          </cell>
        </row>
      </sheetData>
      <sheetData sheetId="4529">
        <row r="2">
          <cell r="A2">
            <v>0</v>
          </cell>
        </row>
      </sheetData>
      <sheetData sheetId="4530"/>
      <sheetData sheetId="4531">
        <row r="2">
          <cell r="A2">
            <v>0</v>
          </cell>
        </row>
      </sheetData>
      <sheetData sheetId="4532"/>
      <sheetData sheetId="4533">
        <row r="2">
          <cell r="A2">
            <v>0</v>
          </cell>
        </row>
      </sheetData>
      <sheetData sheetId="4534"/>
      <sheetData sheetId="4535">
        <row r="2">
          <cell r="A2">
            <v>0</v>
          </cell>
        </row>
      </sheetData>
      <sheetData sheetId="4536"/>
      <sheetData sheetId="4537"/>
      <sheetData sheetId="4538"/>
      <sheetData sheetId="4539"/>
      <sheetData sheetId="4540">
        <row r="2">
          <cell r="A2">
            <v>0</v>
          </cell>
        </row>
      </sheetData>
      <sheetData sheetId="4541"/>
      <sheetData sheetId="4542"/>
      <sheetData sheetId="4543"/>
      <sheetData sheetId="4544"/>
      <sheetData sheetId="4545">
        <row r="2">
          <cell r="A2">
            <v>0</v>
          </cell>
        </row>
      </sheetData>
      <sheetData sheetId="4546"/>
      <sheetData sheetId="4547"/>
      <sheetData sheetId="4548">
        <row r="2">
          <cell r="A2">
            <v>0</v>
          </cell>
        </row>
      </sheetData>
      <sheetData sheetId="4549"/>
      <sheetData sheetId="4550">
        <row r="2">
          <cell r="A2">
            <v>0</v>
          </cell>
        </row>
      </sheetData>
      <sheetData sheetId="4551"/>
      <sheetData sheetId="4552"/>
      <sheetData sheetId="4553">
        <row r="2">
          <cell r="A2">
            <v>0</v>
          </cell>
        </row>
      </sheetData>
      <sheetData sheetId="4554"/>
      <sheetData sheetId="4555"/>
      <sheetData sheetId="4556"/>
      <sheetData sheetId="4557"/>
      <sheetData sheetId="4558">
        <row r="2">
          <cell r="A2">
            <v>0</v>
          </cell>
        </row>
      </sheetData>
      <sheetData sheetId="4559"/>
      <sheetData sheetId="4560"/>
      <sheetData sheetId="4561"/>
      <sheetData sheetId="4562"/>
      <sheetData sheetId="4563">
        <row r="2">
          <cell r="A2">
            <v>0</v>
          </cell>
        </row>
      </sheetData>
      <sheetData sheetId="4564">
        <row r="2">
          <cell r="A2">
            <v>0</v>
          </cell>
        </row>
      </sheetData>
      <sheetData sheetId="4565"/>
      <sheetData sheetId="4566"/>
      <sheetData sheetId="4567"/>
      <sheetData sheetId="4568">
        <row r="2">
          <cell r="A2">
            <v>0</v>
          </cell>
        </row>
      </sheetData>
      <sheetData sheetId="4569"/>
      <sheetData sheetId="4570"/>
      <sheetData sheetId="4571">
        <row r="2">
          <cell r="A2">
            <v>0</v>
          </cell>
        </row>
      </sheetData>
      <sheetData sheetId="4572"/>
      <sheetData sheetId="4573">
        <row r="2">
          <cell r="A2">
            <v>0</v>
          </cell>
        </row>
      </sheetData>
      <sheetData sheetId="4574"/>
      <sheetData sheetId="4575"/>
      <sheetData sheetId="4576"/>
      <sheetData sheetId="4577"/>
      <sheetData sheetId="4578">
        <row r="2">
          <cell r="A2">
            <v>0</v>
          </cell>
        </row>
      </sheetData>
      <sheetData sheetId="4579"/>
      <sheetData sheetId="4580"/>
      <sheetData sheetId="4581">
        <row r="2">
          <cell r="A2">
            <v>0</v>
          </cell>
        </row>
      </sheetData>
      <sheetData sheetId="4582"/>
      <sheetData sheetId="4583">
        <row r="2">
          <cell r="A2">
            <v>0</v>
          </cell>
        </row>
      </sheetData>
      <sheetData sheetId="4584"/>
      <sheetData sheetId="4585"/>
      <sheetData sheetId="4586"/>
      <sheetData sheetId="4587"/>
      <sheetData sheetId="4588"/>
      <sheetData sheetId="4589"/>
      <sheetData sheetId="4590"/>
      <sheetData sheetId="4591">
        <row r="2">
          <cell r="A2">
            <v>0</v>
          </cell>
        </row>
      </sheetData>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row r="2">
          <cell r="A2">
            <v>0</v>
          </cell>
        </row>
      </sheetData>
      <sheetData sheetId="4628">
        <row r="2">
          <cell r="A2">
            <v>0</v>
          </cell>
        </row>
      </sheetData>
      <sheetData sheetId="4629"/>
      <sheetData sheetId="4630"/>
      <sheetData sheetId="4631"/>
      <sheetData sheetId="4632"/>
      <sheetData sheetId="4633"/>
      <sheetData sheetId="4634"/>
      <sheetData sheetId="4635"/>
      <sheetData sheetId="4636"/>
      <sheetData sheetId="4637">
        <row r="2">
          <cell r="A2">
            <v>0</v>
          </cell>
        </row>
      </sheetData>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efreshError="1"/>
      <sheetData sheetId="4714" refreshError="1"/>
      <sheetData sheetId="4715" refreshError="1"/>
      <sheetData sheetId="4716" refreshError="1"/>
      <sheetData sheetId="4717" refreshError="1"/>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sheetData sheetId="4959"/>
      <sheetData sheetId="4960"/>
      <sheetData sheetId="4961">
        <row r="2">
          <cell r="A2">
            <v>0</v>
          </cell>
        </row>
      </sheetData>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row r="2">
          <cell r="A2">
            <v>0</v>
          </cell>
        </row>
      </sheetData>
      <sheetData sheetId="4989"/>
      <sheetData sheetId="4990"/>
      <sheetData sheetId="4991"/>
      <sheetData sheetId="4992"/>
      <sheetData sheetId="4993"/>
      <sheetData sheetId="4994"/>
      <sheetData sheetId="4995"/>
      <sheetData sheetId="4996"/>
      <sheetData sheetId="4997">
        <row r="2">
          <cell r="A2">
            <v>0</v>
          </cell>
        </row>
      </sheetData>
      <sheetData sheetId="4998">
        <row r="2">
          <cell r="A2">
            <v>0</v>
          </cell>
        </row>
      </sheetData>
      <sheetData sheetId="4999"/>
      <sheetData sheetId="5000"/>
      <sheetData sheetId="5001"/>
      <sheetData sheetId="5002"/>
      <sheetData sheetId="5003"/>
      <sheetData sheetId="5004"/>
      <sheetData sheetId="5005"/>
      <sheetData sheetId="5006"/>
      <sheetData sheetId="5007">
        <row r="2">
          <cell r="A2">
            <v>0</v>
          </cell>
        </row>
      </sheetData>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row r="2">
          <cell r="A2">
            <v>0</v>
          </cell>
        </row>
      </sheetData>
      <sheetData sheetId="5035"/>
      <sheetData sheetId="5036"/>
      <sheetData sheetId="5037"/>
      <sheetData sheetId="5038"/>
      <sheetData sheetId="5039"/>
      <sheetData sheetId="5040"/>
      <sheetData sheetId="5041"/>
      <sheetData sheetId="5042"/>
      <sheetData sheetId="5043"/>
      <sheetData sheetId="5044">
        <row r="2">
          <cell r="A2">
            <v>0</v>
          </cell>
        </row>
      </sheetData>
      <sheetData sheetId="5045"/>
      <sheetData sheetId="5046"/>
      <sheetData sheetId="5047"/>
      <sheetData sheetId="5048"/>
      <sheetData sheetId="5049"/>
      <sheetData sheetId="5050"/>
      <sheetData sheetId="5051"/>
      <sheetData sheetId="5052"/>
      <sheetData sheetId="5053">
        <row r="2">
          <cell r="A2">
            <v>0</v>
          </cell>
        </row>
      </sheetData>
      <sheetData sheetId="5054">
        <row r="2">
          <cell r="A2">
            <v>0</v>
          </cell>
        </row>
      </sheetData>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row r="2">
          <cell r="A2">
            <v>0</v>
          </cell>
        </row>
      </sheetData>
      <sheetData sheetId="5081"/>
      <sheetData sheetId="5082"/>
      <sheetData sheetId="5083"/>
      <sheetData sheetId="5084"/>
      <sheetData sheetId="5085"/>
      <sheetData sheetId="5086">
        <row r="2">
          <cell r="A2">
            <v>0</v>
          </cell>
        </row>
      </sheetData>
      <sheetData sheetId="5087"/>
      <sheetData sheetId="5088"/>
      <sheetData sheetId="5089"/>
      <sheetData sheetId="5090">
        <row r="2">
          <cell r="A2">
            <v>0</v>
          </cell>
        </row>
      </sheetData>
      <sheetData sheetId="5091"/>
      <sheetData sheetId="5092"/>
      <sheetData sheetId="5093"/>
      <sheetData sheetId="5094"/>
      <sheetData sheetId="5095"/>
      <sheetData sheetId="5096"/>
      <sheetData sheetId="5097"/>
      <sheetData sheetId="5098"/>
      <sheetData sheetId="5099"/>
      <sheetData sheetId="5100">
        <row r="2">
          <cell r="A2">
            <v>0</v>
          </cell>
        </row>
      </sheetData>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row r="2">
          <cell r="A2">
            <v>0</v>
          </cell>
        </row>
      </sheetData>
      <sheetData sheetId="5127"/>
      <sheetData sheetId="5128"/>
      <sheetData sheetId="5129"/>
      <sheetData sheetId="5130"/>
      <sheetData sheetId="5131"/>
      <sheetData sheetId="5132"/>
      <sheetData sheetId="5133"/>
      <sheetData sheetId="5134"/>
      <sheetData sheetId="5135"/>
      <sheetData sheetId="5136">
        <row r="2">
          <cell r="A2">
            <v>0</v>
          </cell>
        </row>
      </sheetData>
      <sheetData sheetId="5137"/>
      <sheetData sheetId="5138"/>
      <sheetData sheetId="5139"/>
      <sheetData sheetId="5140"/>
      <sheetData sheetId="5141"/>
      <sheetData sheetId="5142"/>
      <sheetData sheetId="5143"/>
      <sheetData sheetId="5144"/>
      <sheetData sheetId="5145"/>
      <sheetData sheetId="5146">
        <row r="2">
          <cell r="A2">
            <v>0</v>
          </cell>
        </row>
      </sheetData>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sheetData sheetId="5182">
        <row r="2">
          <cell r="A2">
            <v>0</v>
          </cell>
        </row>
      </sheetData>
      <sheetData sheetId="5183">
        <row r="2">
          <cell r="A2">
            <v>0</v>
          </cell>
        </row>
      </sheetData>
      <sheetData sheetId="5184"/>
      <sheetData sheetId="5185"/>
      <sheetData sheetId="5186"/>
      <sheetData sheetId="5187"/>
      <sheetData sheetId="5188"/>
      <sheetData sheetId="5189"/>
      <sheetData sheetId="5190"/>
      <sheetData sheetId="5191"/>
      <sheetData sheetId="5192">
        <row r="2">
          <cell r="A2">
            <v>0</v>
          </cell>
        </row>
      </sheetData>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sheetData sheetId="5461"/>
      <sheetData sheetId="5462"/>
      <sheetData sheetId="5463">
        <row r="2">
          <cell r="A2">
            <v>0</v>
          </cell>
        </row>
      </sheetData>
      <sheetData sheetId="5464">
        <row r="2">
          <cell r="A2">
            <v>0</v>
          </cell>
        </row>
      </sheetData>
      <sheetData sheetId="5465"/>
      <sheetData sheetId="5466"/>
      <sheetData sheetId="5467"/>
      <sheetData sheetId="5468"/>
      <sheetData sheetId="5469"/>
      <sheetData sheetId="5470"/>
      <sheetData sheetId="5471">
        <row r="2">
          <cell r="A2">
            <v>0</v>
          </cell>
        </row>
      </sheetData>
      <sheetData sheetId="5472"/>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t="str">
            <v>FORMULARIO N° 4</v>
          </cell>
        </row>
      </sheetData>
      <sheetData sheetId="5486"/>
      <sheetData sheetId="5487"/>
      <sheetData sheetId="5488">
        <row r="5">
          <cell r="A5" t="str">
            <v>OFERTA ECONÓMICA DETALLADA</v>
          </cell>
        </row>
      </sheetData>
      <sheetData sheetId="5489"/>
      <sheetData sheetId="5490"/>
      <sheetData sheetId="5491"/>
      <sheetData sheetId="5492" refreshError="1"/>
      <sheetData sheetId="5493" refreshError="1"/>
      <sheetData sheetId="5494" refreshError="1"/>
      <sheetData sheetId="5495" refreshError="1"/>
      <sheetData sheetId="5496" refreshError="1"/>
      <sheetData sheetId="5497"/>
      <sheetData sheetId="5498" refreshError="1"/>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59"/>
      <sheetData sheetId="5560"/>
      <sheetData sheetId="5561"/>
      <sheetData sheetId="5562"/>
      <sheetData sheetId="5563"/>
      <sheetData sheetId="5564"/>
      <sheetData sheetId="5565"/>
      <sheetData sheetId="5566" refreshError="1"/>
      <sheetData sheetId="5567" refreshError="1"/>
      <sheetData sheetId="5568">
        <row r="2">
          <cell r="A2">
            <v>0</v>
          </cell>
        </row>
      </sheetData>
      <sheetData sheetId="5569">
        <row r="2">
          <cell r="A2">
            <v>0</v>
          </cell>
        </row>
      </sheetData>
      <sheetData sheetId="5570" refreshError="1"/>
      <sheetData sheetId="5571" refreshError="1"/>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ow r="2">
          <cell r="A2">
            <v>0</v>
          </cell>
        </row>
      </sheetData>
      <sheetData sheetId="5596">
        <row r="2">
          <cell r="A2">
            <v>0</v>
          </cell>
        </row>
      </sheetData>
      <sheetData sheetId="5597" refreshError="1"/>
      <sheetData sheetId="5598" refreshError="1"/>
      <sheetData sheetId="5599">
        <row r="2">
          <cell r="A2">
            <v>0</v>
          </cell>
        </row>
      </sheetData>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row r="2">
          <cell r="A2" t="str">
            <v>“CONSTRUCCIÓN DE OBRAS CIVILES, ELÉCTRICAS, MECÁNICAS E INSTRUMENTACIÓN REQUERIDAS POR ECOPETROL Y SU GRUPO EMPRESARIAL PARA LA VIGENCIA 2017-2020 CON OPCIÓN DE DOS AÑOS”</v>
          </cell>
        </row>
      </sheetData>
      <sheetData sheetId="5627">
        <row r="5">
          <cell r="A5">
            <v>0</v>
          </cell>
        </row>
      </sheetData>
      <sheetData sheetId="5628"/>
      <sheetData sheetId="5629"/>
      <sheetData sheetId="5630"/>
      <sheetData sheetId="5631"/>
      <sheetData sheetId="5632"/>
      <sheetData sheetId="5633"/>
      <sheetData sheetId="5634"/>
      <sheetData sheetId="5635"/>
      <sheetData sheetId="56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 val="Desplegable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Modelo financiero"/>
      <sheetName val="EST0798.XLS"/>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ACTU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Users\JoseGabriel\Downloads\Ví"/>
      <sheetName val="Base_de_Diseño"/>
      <sheetName val="Ppto_total"/>
      <sheetName val="Resumen_tubería"/>
      <sheetName val="Tabla_4_1_Distrito_Nº1"/>
      <sheetName val="Tabla_4_2_Distrito_Nº2"/>
      <sheetName val="Tabal_4_3_Resumén_distritos"/>
      <sheetName val="Tabla_4_4_Sistemas"/>
      <sheetName val="Ppto_alcantarillado"/>
      <sheetName val="EJECUCION PRESUPUESTAL"/>
      <sheetName val="AFECTACION"/>
      <sheetName val="COPIA PARAFISCALES"/>
      <sheetName val="Financiera "/>
      <sheetName val="ACTA DE COSTOS 8"/>
      <sheetName val="HOJA DE RUTA 11-2-6"/>
      <sheetName val="CAMBIA (A)"/>
      <sheetName val="ACTA DE COSTOS 7"/>
      <sheetName val="ACTA DE COSTOS 10"/>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APU BASICOS"/>
      <sheetName val="CANTIDADES Y PRECIO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Concreto G"/>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DISEÑO HIDROSANITARIO"/>
      <sheetName val="DISEÑO ELECTRICO"/>
      <sheetName val="OBRA EJECUTADA"/>
      <sheetName val="OBRA EJECUTADA POR CANCELAR"/>
      <sheetName val="OBRA A EJECUTAR"/>
      <sheetName val="BALANCE 1P INICIAL"/>
      <sheetName val="BALANCE 1P FINAL"/>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F-3 ACTA COMPROMISO"/>
      <sheetName val="APu1"/>
      <sheetName val="APu2"/>
      <sheetName val="APu3"/>
      <sheetName val="APu4"/>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sheetData sheetId="39"/>
      <sheetData sheetId="40"/>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refreshError="1"/>
      <sheetData sheetId="284"/>
      <sheetData sheetId="285"/>
      <sheetData sheetId="286"/>
      <sheetData sheetId="287"/>
      <sheetData sheetId="288"/>
      <sheetData sheetId="289"/>
      <sheetData sheetId="290"/>
      <sheetData sheetId="291" refreshError="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refreshError="1"/>
      <sheetData sheetId="325"/>
      <sheetData sheetId="326" refreshError="1"/>
      <sheetData sheetId="327"/>
      <sheetData sheetId="328" refreshError="1"/>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refreshError="1"/>
      <sheetData sheetId="349"/>
      <sheetData sheetId="350"/>
      <sheetData sheetId="351" refreshError="1"/>
      <sheetData sheetId="352"/>
      <sheetData sheetId="353"/>
      <sheetData sheetId="354"/>
      <sheetData sheetId="355" refreshError="1"/>
      <sheetData sheetId="356"/>
      <sheetData sheetId="357"/>
      <sheetData sheetId="358"/>
      <sheetData sheetId="359" refreshError="1"/>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efreshError="1"/>
      <sheetData sheetId="367"/>
      <sheetData sheetId="368"/>
      <sheetData sheetId="369"/>
      <sheetData sheetId="370" refreshError="1"/>
      <sheetData sheetId="371"/>
      <sheetData sheetId="372"/>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sheetData sheetId="387"/>
      <sheetData sheetId="388" refreshError="1"/>
      <sheetData sheetId="389" refreshError="1"/>
      <sheetData sheetId="390"/>
      <sheetData sheetId="391"/>
      <sheetData sheetId="392"/>
      <sheetData sheetId="393"/>
      <sheetData sheetId="394" refreshError="1"/>
      <sheetData sheetId="395"/>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refreshError="1"/>
      <sheetData sheetId="409"/>
      <sheetData sheetId="410"/>
      <sheetData sheetId="411"/>
      <sheetData sheetId="412"/>
      <sheetData sheetId="413"/>
      <sheetData sheetId="414" refreshError="1"/>
      <sheetData sheetId="415"/>
      <sheetData sheetId="416"/>
      <sheetData sheetId="417" refreshError="1"/>
      <sheetData sheetId="418"/>
      <sheetData sheetId="419"/>
      <sheetData sheetId="420"/>
      <sheetData sheetId="421"/>
      <sheetData sheetId="422"/>
      <sheetData sheetId="423" refreshError="1"/>
      <sheetData sheetId="424" refreshError="1"/>
      <sheetData sheetId="425"/>
      <sheetData sheetId="426"/>
      <sheetData sheetId="427" refreshError="1"/>
      <sheetData sheetId="428"/>
      <sheetData sheetId="429"/>
      <sheetData sheetId="430" refreshError="1"/>
      <sheetData sheetId="431" refreshError="1"/>
      <sheetData sheetId="432"/>
      <sheetData sheetId="433"/>
      <sheetData sheetId="434"/>
      <sheetData sheetId="435"/>
      <sheetData sheetId="436" refreshError="1"/>
      <sheetData sheetId="437" refreshError="1"/>
      <sheetData sheetId="438" refreshError="1"/>
      <sheetData sheetId="439"/>
      <sheetData sheetId="440"/>
      <sheetData sheetId="441"/>
      <sheetData sheetId="442"/>
      <sheetData sheetId="443" refreshError="1"/>
      <sheetData sheetId="444"/>
      <sheetData sheetId="445"/>
      <sheetData sheetId="446"/>
      <sheetData sheetId="447"/>
      <sheetData sheetId="448"/>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sheetData sheetId="500">
        <row r="1">
          <cell r="B1" t="str">
            <v>CTO-102-2002</v>
          </cell>
        </row>
      </sheetData>
      <sheetData sheetId="501" refreshError="1"/>
      <sheetData sheetId="502" refreshError="1"/>
      <sheetData sheetId="503" refreshError="1"/>
      <sheetData sheetId="504">
        <row r="1">
          <cell r="A1" t="str">
            <v>ADMINISTRACION</v>
          </cell>
        </row>
      </sheetData>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refreshError="1"/>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B1" t="str">
            <v>CTO-102-2002</v>
          </cell>
        </row>
      </sheetData>
      <sheetData sheetId="611"/>
      <sheetData sheetId="612"/>
      <sheetData sheetId="613"/>
      <sheetData sheetId="614">
        <row r="33">
          <cell r="C33">
            <v>0.77967625899280601</v>
          </cell>
        </row>
      </sheetData>
      <sheetData sheetId="615"/>
      <sheetData sheetId="616">
        <row r="1">
          <cell r="A1" t="str">
            <v>1P</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33">
          <cell r="C33">
            <v>0.77967625899280601</v>
          </cell>
        </row>
      </sheetData>
      <sheetData sheetId="641"/>
      <sheetData sheetId="642">
        <row r="52">
          <cell r="H52">
            <v>117768</v>
          </cell>
        </row>
      </sheetData>
      <sheetData sheetId="643" refreshError="1"/>
      <sheetData sheetId="644"/>
      <sheetData sheetId="645"/>
      <sheetData sheetId="646"/>
      <sheetData sheetId="647">
        <row r="1">
          <cell r="A1" t="str">
            <v>ABRAZADERA DE SALIDA TIPO 1</v>
          </cell>
        </row>
      </sheetData>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B1" t="str">
            <v>CTO-102-2002</v>
          </cell>
        </row>
      </sheetData>
      <sheetData sheetId="685"/>
      <sheetData sheetId="686">
        <row r="162">
          <cell r="G162">
            <v>68799</v>
          </cell>
        </row>
      </sheetData>
      <sheetData sheetId="687"/>
      <sheetData sheetId="688"/>
      <sheetData sheetId="689">
        <row r="21">
          <cell r="G21" t="b">
            <v>0</v>
          </cell>
        </row>
      </sheetData>
      <sheetData sheetId="690"/>
      <sheetData sheetId="691"/>
      <sheetData sheetId="692">
        <row r="5">
          <cell r="A5" t="str">
            <v>Desperdicio</v>
          </cell>
        </row>
      </sheetData>
      <sheetData sheetId="693">
        <row r="7">
          <cell r="A7" t="str">
            <v>Herramientas Menores</v>
          </cell>
        </row>
      </sheetData>
      <sheetData sheetId="694">
        <row r="6">
          <cell r="A6" t="str">
            <v>TOPÓGRAFO</v>
          </cell>
        </row>
      </sheetData>
      <sheetData sheetId="695" refreshError="1"/>
      <sheetData sheetId="696">
        <row r="7">
          <cell r="A7" t="str">
            <v>Herramientas Menores</v>
          </cell>
        </row>
      </sheetData>
      <sheetData sheetId="697">
        <row r="6">
          <cell r="A6" t="str">
            <v>TOPÓGRAFO</v>
          </cell>
        </row>
      </sheetData>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row r="18">
          <cell r="C18">
            <v>9000</v>
          </cell>
        </row>
      </sheetData>
      <sheetData sheetId="1628">
        <row r="154">
          <cell r="G154">
            <v>12880</v>
          </cell>
        </row>
      </sheetData>
      <sheetData sheetId="1629"/>
      <sheetData sheetId="1630"/>
      <sheetData sheetId="1631"/>
      <sheetData sheetId="1632"/>
      <sheetData sheetId="1633"/>
      <sheetData sheetId="1634"/>
      <sheetData sheetId="1635"/>
      <sheetData sheetId="1636">
        <row r="18">
          <cell r="C18">
            <v>7000</v>
          </cell>
        </row>
      </sheetData>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ow r="4">
          <cell r="B4"/>
        </row>
      </sheetData>
      <sheetData sheetId="1655"/>
      <sheetData sheetId="1656"/>
      <sheetData sheetId="1657"/>
      <sheetData sheetId="1658">
        <row r="18">
          <cell r="C18">
            <v>7000</v>
          </cell>
        </row>
      </sheetData>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refreshError="1"/>
      <sheetData sheetId="2492" refreshError="1"/>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ow r="18">
          <cell r="C18">
            <v>7000</v>
          </cell>
        </row>
      </sheetData>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4">
          <cell r="B4">
            <v>12880</v>
          </cell>
        </row>
      </sheetData>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row r="5">
          <cell r="E5" t="str">
            <v>CANTIDAD</v>
          </cell>
        </row>
      </sheetData>
      <sheetData sheetId="4194"/>
      <sheetData sheetId="4195" refreshError="1"/>
      <sheetData sheetId="4196" refreshError="1"/>
      <sheetData sheetId="4197" refreshError="1"/>
      <sheetData sheetId="4198">
        <row r="5">
          <cell r="E5" t="str">
            <v>CANTIDAD</v>
          </cell>
        </row>
      </sheetData>
      <sheetData sheetId="4199">
        <row r="5">
          <cell r="E5" t="str">
            <v>CANTIDAD</v>
          </cell>
        </row>
      </sheetData>
      <sheetData sheetId="4200">
        <row r="5">
          <cell r="E5" t="str">
            <v>CANTIDAD</v>
          </cell>
        </row>
      </sheetData>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ow r="5">
          <cell r="A5" t="str">
            <v>Desperdicio</v>
          </cell>
        </row>
      </sheetData>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row r="6">
          <cell r="A6" t="str">
            <v>CO-A1</v>
          </cell>
        </row>
      </sheetData>
      <sheetData sheetId="5339">
        <row r="6">
          <cell r="A6" t="str">
            <v>CO-A1</v>
          </cell>
        </row>
      </sheetData>
      <sheetData sheetId="5340"/>
      <sheetData sheetId="5341" refreshError="1"/>
      <sheetData sheetId="5342"/>
      <sheetData sheetId="5343"/>
      <sheetData sheetId="5344">
        <row r="4">
          <cell r="E4" t="str">
            <v>GUPCO</v>
          </cell>
        </row>
      </sheetData>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ow r="4">
          <cell r="A4">
            <v>0</v>
          </cell>
        </row>
      </sheetData>
      <sheetData sheetId="5476">
        <row r="4">
          <cell r="A4">
            <v>0</v>
          </cell>
        </row>
      </sheetData>
      <sheetData sheetId="5477">
        <row r="3">
          <cell r="A3">
            <v>5.0999999999999996</v>
          </cell>
        </row>
      </sheetData>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sheetData sheetId="6038"/>
      <sheetData sheetId="6039" refreshError="1"/>
      <sheetData sheetId="6040"/>
      <sheetData sheetId="6041" refreshError="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sheetData sheetId="6080"/>
      <sheetData sheetId="6081"/>
      <sheetData sheetId="6082"/>
      <sheetData sheetId="6083"/>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sheetData sheetId="6100"/>
      <sheetData sheetId="6101"/>
      <sheetData sheetId="6102"/>
      <sheetData sheetId="6103"/>
      <sheetData sheetId="6104"/>
      <sheetData sheetId="6105"/>
      <sheetData sheetId="6106"/>
      <sheetData sheetId="6107"/>
      <sheetData sheetId="6108"/>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refreshError="1"/>
      <sheetData sheetId="6215" refreshError="1"/>
      <sheetData sheetId="6216"/>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sheetData sheetId="6249"/>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sheetData sheetId="6328"/>
      <sheetData sheetId="6329" refreshError="1"/>
      <sheetData sheetId="6330" refreshError="1"/>
      <sheetData sheetId="633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sheetData sheetId="6371"/>
      <sheetData sheetId="6372"/>
      <sheetData sheetId="6373"/>
      <sheetData sheetId="6374"/>
      <sheetData sheetId="6375"/>
      <sheetData sheetId="6376"/>
      <sheetData sheetId="6377"/>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refreshError="1"/>
      <sheetData sheetId="6414" refreshError="1"/>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refreshError="1"/>
      <sheetData sheetId="6475" refreshError="1"/>
      <sheetData sheetId="6476" refreshError="1"/>
      <sheetData sheetId="6477" refreshError="1"/>
      <sheetData sheetId="6478" refreshError="1"/>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refreshError="1"/>
      <sheetData sheetId="6490"/>
      <sheetData sheetId="6491"/>
      <sheetData sheetId="6492"/>
      <sheetData sheetId="6493"/>
      <sheetData sheetId="6494"/>
      <sheetData sheetId="6495"/>
      <sheetData sheetId="6496"/>
      <sheetData sheetId="6497"/>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sheetData sheetId="6648"/>
      <sheetData sheetId="6649"/>
      <sheetData sheetId="6650"/>
      <sheetData sheetId="6651"/>
      <sheetData sheetId="6652"/>
      <sheetData sheetId="6653"/>
      <sheetData sheetId="6654"/>
      <sheetData sheetId="6655" refreshError="1"/>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sheetData sheetId="6704"/>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sheetData sheetId="6715"/>
      <sheetData sheetId="6716"/>
      <sheetData sheetId="6717"/>
      <sheetData sheetId="6718"/>
      <sheetData sheetId="6719"/>
      <sheetData sheetId="6720"/>
      <sheetData sheetId="6721"/>
      <sheetData sheetId="6722"/>
      <sheetData sheetId="6723"/>
      <sheetData sheetId="6724" refreshError="1"/>
      <sheetData sheetId="6725"/>
      <sheetData sheetId="6726"/>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refreshError="1"/>
      <sheetData sheetId="6831" refreshError="1"/>
      <sheetData sheetId="6832" refreshError="1"/>
      <sheetData sheetId="6833" refreshError="1"/>
      <sheetData sheetId="6834"/>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sheetData sheetId="6880" refreshError="1"/>
      <sheetData sheetId="6881" refreshError="1"/>
      <sheetData sheetId="6882" refreshError="1"/>
      <sheetData sheetId="6883" refreshError="1"/>
      <sheetData sheetId="6884" refreshError="1"/>
      <sheetData sheetId="6885" refreshError="1"/>
      <sheetData sheetId="6886" refreshError="1"/>
      <sheetData sheetId="6887"/>
      <sheetData sheetId="6888"/>
      <sheetData sheetId="6889"/>
      <sheetData sheetId="6890"/>
      <sheetData sheetId="6891"/>
      <sheetData sheetId="6892"/>
      <sheetData sheetId="6893"/>
      <sheetData sheetId="6894"/>
      <sheetData sheetId="6895"/>
      <sheetData sheetId="6896" refreshError="1"/>
      <sheetData sheetId="6897"/>
      <sheetData sheetId="6898"/>
      <sheetData sheetId="6899"/>
      <sheetData sheetId="6900">
        <row r="2">
          <cell r="A2" t="str">
            <v>HOSPITAL HERNANDO MONCALEANO PERDOMO ETAPA 1</v>
          </cell>
        </row>
      </sheetData>
      <sheetData sheetId="6901"/>
      <sheetData sheetId="6902">
        <row r="2">
          <cell r="A2" t="str">
            <v>HOSPITAL HERNANDO MONCALEANO PERDOMO ETAPA 2 A</v>
          </cell>
        </row>
      </sheetData>
      <sheetData sheetId="6903">
        <row r="2">
          <cell r="A2" t="str">
            <v>HOSPITAL HERNANDO MONCALEANO PERDOMO ETAPA 2B</v>
          </cell>
        </row>
      </sheetData>
      <sheetData sheetId="6904"/>
      <sheetData sheetId="6905"/>
      <sheetData sheetId="6906"/>
      <sheetData sheetId="6907"/>
      <sheetData sheetId="6908"/>
      <sheetData sheetId="6909"/>
      <sheetData sheetId="6910" refreshError="1"/>
      <sheetData sheetId="6911"/>
      <sheetData sheetId="6912"/>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sheetData sheetId="6957" refreshError="1"/>
      <sheetData sheetId="6958" refreshError="1"/>
      <sheetData sheetId="6959" refreshError="1"/>
      <sheetData sheetId="6960" refreshError="1"/>
      <sheetData sheetId="6961" refreshError="1"/>
      <sheetData sheetId="6962"/>
      <sheetData sheetId="6963"/>
      <sheetData sheetId="6964"/>
      <sheetData sheetId="6965"/>
      <sheetData sheetId="6966"/>
      <sheetData sheetId="6967"/>
      <sheetData sheetId="6968"/>
      <sheetData sheetId="6969"/>
      <sheetData sheetId="6970"/>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sheetData sheetId="7364" refreshError="1"/>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sheetData sheetId="7392" refreshError="1"/>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refreshError="1"/>
      <sheetData sheetId="7429" refreshError="1"/>
      <sheetData sheetId="7430" refreshError="1"/>
      <sheetData sheetId="7431"/>
      <sheetData sheetId="7432"/>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sheetData sheetId="7444" refreshError="1"/>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refreshError="1"/>
      <sheetData sheetId="7458" refreshError="1"/>
      <sheetData sheetId="7459" refreshError="1"/>
      <sheetData sheetId="7460" refreshError="1"/>
      <sheetData sheetId="7461"/>
      <sheetData sheetId="7462"/>
      <sheetData sheetId="7463"/>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sheetData sheetId="7488" refreshError="1"/>
      <sheetData sheetId="7489"/>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sheetData sheetId="7719"/>
      <sheetData sheetId="7720" refreshError="1"/>
      <sheetData sheetId="7721" refreshError="1"/>
      <sheetData sheetId="7722" refreshError="1"/>
      <sheetData sheetId="7723" refreshError="1"/>
      <sheetData sheetId="7724" refreshError="1"/>
      <sheetData sheetId="7725"/>
      <sheetData sheetId="7726"/>
      <sheetData sheetId="7727"/>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ow r="10">
          <cell r="M10">
            <v>2.7679999999999998</v>
          </cell>
        </row>
      </sheetData>
      <sheetData sheetId="7959" refreshError="1"/>
      <sheetData sheetId="7960" refreshError="1"/>
      <sheetData sheetId="7961" refreshError="1"/>
      <sheetData sheetId="7962" refreshError="1"/>
      <sheetData sheetId="7963" refreshError="1"/>
      <sheetData sheetId="7964" refreshError="1"/>
      <sheetData sheetId="7965"/>
      <sheetData sheetId="7966" refreshError="1"/>
      <sheetData sheetId="7967" refreshError="1"/>
      <sheetData sheetId="7968" refreshError="1"/>
      <sheetData sheetId="7969" refreshError="1"/>
      <sheetData sheetId="7970" refreshError="1"/>
      <sheetData sheetId="7971" refreshError="1"/>
      <sheetData sheetId="797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E\a  aaInformación GRUPO 4\A M"/>
      <sheetName val="Hoja2"/>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LISTADO "/>
      <sheetName val="M.O."/>
      <sheetName val="G.G"/>
      <sheetName val="MURO PR25+221-235"/>
      <sheetName val="MURO PR25+261-267"/>
      <sheetName val="CANT OBRA"/>
      <sheetName val="\Users\ANDRES FELIPE MUÑOZ\Down"/>
      <sheetName val="ACTA No.1 "/>
      <sheetName val="ACTA No.5"/>
      <sheetName val="ACTA MAYORES - GENERAL"/>
      <sheetName val="MATERIAL"/>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HISTORICOS FUEL OIL EXP"/>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docs.live.net/a  aaInformac"/>
      <sheetName val="aactividad"/>
      <sheetName val="DUB-823"/>
      <sheetName val="GPI 526"/>
      <sheetName val="SKJ452"/>
      <sheetName val="ITA878"/>
      <sheetName val="AEA-944"/>
      <sheetName val="XXJ617"/>
      <sheetName val="SNG_855"/>
      <sheetName val="VEA 374"/>
      <sheetName val="HFB024"/>
      <sheetName val="PAJ825"/>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OSTOS UNITARIOS"/>
      <sheetName val="CA-290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 val="46W9"/>
      <sheetName val="Main"/>
      <sheetName val="CorpTax"/>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APU BASICO"/>
      <sheetName val="CALCULO DE CANTIDADES"/>
      <sheetName val="RESUMEN"/>
      <sheetName val="DEMOSARDINEL"/>
      <sheetName val="DEMOANDENES"/>
      <sheetName val="EXC MAN AND"/>
      <sheetName val="NIV ZON VER"/>
      <sheetName val="MURO CAJAS"/>
      <sheetName val="EXC MANUAL"/>
      <sheetName val="CS-274"/>
      <sheetName val="AP-280"/>
      <sheetName val="CANAL SUBT2 X4&quot;"/>
      <sheetName val="CANAL SUBT 1 1.2"/>
      <sheetName val="SARD PREF"/>
      <sheetName val="SUBBASE 10"/>
      <sheetName val="LOSETA SIETE F"/>
      <sheetName val="LOSETA ESTOPEROL"/>
      <sheetName val="LOSETA PERGAMINO"/>
      <sheetName val="CONC. ESTR. RAMPAS"/>
      <sheetName val="MATERA"/>
      <sheetName val="BANCA MET"/>
      <sheetName val="ARBOL COPOSO"/>
      <sheetName val="TRASL ARBOL"/>
      <sheetName val="CONTROL FITOS."/>
      <sheetName val="CANECAS "/>
      <sheetName val="CESPEDON"/>
      <sheetName val="LINEA TR CON"/>
      <sheetName val="LINEA TR SEG"/>
      <sheetName val="CEBRA EQUIS"/>
      <sheetName val="BARRERA TRANS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DESAGUADERO total"/>
      <sheetName val="PRESUP. VIA DESAG REVIZADO)"/>
      <sheetName val="INDICE"/>
      <sheetName val="materiales"/>
      <sheetName val="Equipo"/>
      <sheetName val="otros"/>
      <sheetName val="Bordillos"/>
      <sheetName val="sellante"/>
      <sheetName val="671 cuneta"/>
      <sheetName val="310 CONFORMACION"/>
      <sheetName val="311 AFIRMADO"/>
      <sheetName val="600.4 P EXC MANO"/>
      <sheetName val="610.1RELLENOS EST"/>
      <sheetName val="630.4CONCRETO D"/>
      <sheetName val="630.6CONCRETO F"/>
      <sheetName val="630.7CONCRETO G"/>
      <sheetName val="661TUBERIA TIPO 1"/>
      <sheetName val="661 OTRO"/>
      <sheetName val="640.3ACERO 420"/>
      <sheetName val="600.1 EXCA V "/>
      <sheetName val="210.1"/>
      <sheetName val="681-07GAVION"/>
      <sheetName val="630.PMORTERO"/>
    </sheetNames>
    <sheetDataSet>
      <sheetData sheetId="0"/>
      <sheetData sheetId="1"/>
      <sheetData sheetId="2"/>
      <sheetData sheetId="3">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4"/>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TUNJU Total"/>
      <sheetName val="PRESUP. VIA TUNJ revizado"/>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3CONCRETO C"/>
      <sheetName val="630.4CONCRETO D"/>
      <sheetName val="630.5CONCRETO E"/>
      <sheetName val="630.6CONCRETO F"/>
      <sheetName val="630.7CONCRETO G"/>
      <sheetName val="640.1ACERO  240"/>
      <sheetName val="661TUBERIA TIPO 1"/>
      <sheetName val="661 OTRO"/>
      <sheetName val="640.3ACERO 420"/>
      <sheetName val="600.1 EXCA V "/>
      <sheetName val="681-07GAVION"/>
      <sheetName val="630.PMORTERO"/>
    </sheetNames>
    <sheetDataSet>
      <sheetData sheetId="0"/>
      <sheetData sheetId="1"/>
      <sheetData sheetId="2"/>
      <sheetData sheetId="3">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4">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sheetData sheetId="7">
        <row r="50">
          <cell r="H50">
            <v>436318</v>
          </cell>
        </row>
      </sheetData>
      <sheetData sheetId="8">
        <row r="48">
          <cell r="H48">
            <v>964</v>
          </cell>
        </row>
      </sheetData>
      <sheetData sheetId="9">
        <row r="48">
          <cell r="H48">
            <v>106061</v>
          </cell>
        </row>
      </sheetData>
      <sheetData sheetId="10"/>
      <sheetData sheetId="11">
        <row r="50">
          <cell r="H50">
            <v>393</v>
          </cell>
        </row>
      </sheetData>
      <sheetData sheetId="12">
        <row r="50">
          <cell r="H50">
            <v>55574</v>
          </cell>
        </row>
      </sheetData>
      <sheetData sheetId="13">
        <row r="46">
          <cell r="H46">
            <v>31085</v>
          </cell>
        </row>
      </sheetData>
      <sheetData sheetId="14">
        <row r="52">
          <cell r="H52">
            <v>48900</v>
          </cell>
        </row>
      </sheetData>
      <sheetData sheetId="15"/>
      <sheetData sheetId="16"/>
      <sheetData sheetId="17">
        <row r="53">
          <cell r="H53">
            <v>473661</v>
          </cell>
        </row>
      </sheetData>
      <sheetData sheetId="18">
        <row r="51">
          <cell r="H51">
            <v>401217</v>
          </cell>
        </row>
      </sheetData>
      <sheetData sheetId="19">
        <row r="52">
          <cell r="H52">
            <v>370103</v>
          </cell>
        </row>
      </sheetData>
      <sheetData sheetId="20"/>
      <sheetData sheetId="21">
        <row r="50">
          <cell r="H50">
            <v>465898</v>
          </cell>
        </row>
      </sheetData>
      <sheetData sheetId="22"/>
      <sheetData sheetId="23"/>
      <sheetData sheetId="24">
        <row r="49">
          <cell r="H49">
            <v>11648</v>
          </cell>
        </row>
      </sheetData>
      <sheetData sheetId="25">
        <row r="57">
          <cell r="H57">
            <v>145983</v>
          </cell>
        </row>
      </sheetData>
      <sheetData sheetId="2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Corrales total"/>
      <sheetName val="PRESUP. VIA  Corrales total (2)"/>
      <sheetName val="PRESUP. VIA  Corrales REVIZADO"/>
      <sheetName val="INDICE"/>
      <sheetName val="Equipo"/>
      <sheetName val="materiales"/>
      <sheetName val="otros"/>
      <sheetName val="MATERIAL SELLANTE"/>
      <sheetName val="Bordillos"/>
      <sheetName val="671 cuneta"/>
      <sheetName val="PLACA HUELLA"/>
      <sheetName val="801,1 ROCERIA"/>
      <sheetName val="200P4 LIMPIEZA CUNETAS"/>
      <sheetName val="200P5 LIMPIEZA ALCANTARILLAS"/>
      <sheetName val="211 REMOCION DERRUMBES"/>
      <sheetName val="230.1MEJORA SUBRANT"/>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sheetData sheetId="2"/>
      <sheetData sheetId="3">
        <row r="7">
          <cell r="A7" t="str">
            <v>Aspersor manual</v>
          </cell>
        </row>
      </sheetData>
      <sheetData sheetId="4">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s>
    <sheetDataSet>
      <sheetData sheetId="0"/>
      <sheetData sheetId="1"/>
      <sheetData sheetId="2"/>
      <sheetData sheetId="3"/>
      <sheetData sheetId="4"/>
      <sheetData sheetId="5"/>
      <sheetData sheetId="6">
        <row r="2">
          <cell r="A2" t="str">
            <v>CD</v>
          </cell>
        </row>
        <row r="106">
          <cell r="G106">
            <v>576194251.47000015</v>
          </cell>
        </row>
        <row r="134">
          <cell r="G134">
            <v>576194251</v>
          </cell>
        </row>
        <row r="135">
          <cell r="F135">
            <v>0.25</v>
          </cell>
        </row>
        <row r="136">
          <cell r="F136">
            <v>0.01</v>
          </cell>
        </row>
        <row r="137">
          <cell r="F137">
            <v>0.04</v>
          </cell>
        </row>
        <row r="139">
          <cell r="F139">
            <v>0</v>
          </cell>
        </row>
      </sheetData>
      <sheetData sheetId="7"/>
      <sheetData sheetId="8"/>
      <sheetData sheetId="9"/>
      <sheetData sheetId="10"/>
      <sheetData sheetId="11"/>
      <sheetData sheetId="1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MATERIALES"/>
      <sheetName val="EQUIPO"/>
      <sheetName val="CONT_ADI"/>
      <sheetName val="Datos"/>
      <sheetName val="Cuadrillas"/>
      <sheetName val="Jornal"/>
      <sheetName val="\Users\USUARIO\Downloads\MANTEN"/>
      <sheetName val="Concretos y morteros"/>
      <sheetName val="Datos iniciales "/>
      <sheetName val="Transporte"/>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2"/>
      <sheetName val="HER"/>
      <sheetName val="MAT"/>
      <sheetName val="PER"/>
      <sheetName val="TRANS"/>
      <sheetName val="M.O."/>
      <sheetName val="precios-básicos2002"/>
      <sheetName val="ITEMS"/>
      <sheetName val="[a  aaInformación]__cceficien_3"/>
      <sheetName val="[a  aaInformación]__cceficien_4"/>
      <sheetName val="[a  aaInformación]//cceficiente"/>
      <sheetName val="\\Pc2\amv1-real\MANTENIMIENTO R"/>
      <sheetName val="[a  aaInformación]__cceficien_5"/>
      <sheetName val="[a  aaInformación]__cceficien_9"/>
      <sheetName val="[a  aaInformación]__cceficien_6"/>
      <sheetName val="[a  aaInformación]__cceficien_7"/>
      <sheetName val="[a  aaInformación]__cceficien_8"/>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Amd\documentos c\Documentos-W"/>
      <sheetName val="CDItem"/>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EMPRESA"/>
      <sheetName val="INSUMO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R2">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sheetData>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50">
          <cell r="F50">
            <v>0.3</v>
          </cell>
        </row>
      </sheetData>
      <sheetData sheetId="2"/>
      <sheetData sheetId="3"/>
      <sheetData sheetId="4"/>
      <sheetData sheetId="5">
        <row r="6">
          <cell r="P6">
            <v>0</v>
          </cell>
        </row>
      </sheetData>
      <sheetData sheetId="6"/>
      <sheetData sheetId="7"/>
      <sheetData sheetId="8"/>
      <sheetData sheetId="9"/>
      <sheetData sheetId="10">
        <row r="10">
          <cell r="BN10">
            <v>0</v>
          </cell>
        </row>
        <row r="11">
          <cell r="BN11">
            <v>0</v>
          </cell>
        </row>
        <row r="27">
          <cell r="H27">
            <v>0</v>
          </cell>
        </row>
      </sheetData>
      <sheetData sheetId="11"/>
      <sheetData sheetId="12"/>
      <sheetData sheetId="13">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4"/>
      <sheetData sheetId="15"/>
      <sheetData sheetId="16"/>
      <sheetData sheetId="17"/>
      <sheetData sheetId="1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FLUJOS"/>
      <sheetName val="BASE"/>
      <sheetName val="calidad"/>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COCUY total"/>
      <sheetName val="PRESUP. VIA  COCUY REVIZADO"/>
      <sheetName val="INDICE"/>
      <sheetName val="materiales"/>
      <sheetName val="Equipo"/>
      <sheetName val="otros"/>
      <sheetName val="Bordillos"/>
      <sheetName val="671 cuneta"/>
      <sheetName val="PLACA HUELLA"/>
      <sheetName val="801,1 ROCERIA"/>
      <sheetName val="200P4 LIMPIEZA CUNETAS"/>
      <sheetName val="200P5 LIMPIEZA ALCANTARILLAS"/>
      <sheetName val="211 REMOCION DERRUMBES"/>
      <sheetName val="220 TERRAPLEN"/>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sheetData sheetId="2"/>
      <sheetData sheetId="3"/>
      <sheetData sheetId="4">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H43">
            <v>308628.09999999998</v>
          </cell>
        </row>
      </sheetData>
      <sheetData sheetId="21"/>
      <sheetData sheetId="22"/>
      <sheetData sheetId="23"/>
      <sheetData sheetId="24"/>
      <sheetData sheetId="25"/>
      <sheetData sheetId="26"/>
      <sheetData sheetId="2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MANO_OBRA"/>
      <sheetName val="MANO_OBRA1"/>
    </sheetNames>
    <sheetDataSet>
      <sheetData sheetId="0">
        <row r="2">
          <cell r="B2">
            <v>0</v>
          </cell>
        </row>
      </sheetData>
      <sheetData sheetId="1">
        <row r="2">
          <cell r="B2">
            <v>0</v>
          </cell>
        </row>
      </sheetData>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sheetData sheetId="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Presup Av 1o de mayo con 73a "/>
      <sheetName val="Tablas"/>
      <sheetName val="COSTOS OFICINA"/>
      <sheetName val="COSTOS CAMPAMENTO"/>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GENERALIDADES "/>
      <sheetName val="Info-Portaf"/>
      <sheetName val="Datos"/>
      <sheetName val="precios-básicos2002"/>
      <sheetName val="ITEM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LA CAPIL total"/>
      <sheetName val="PRESUP. VIA  LA CAPIRevizado"/>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refreshError="1"/>
      <sheetData sheetId="2" refreshError="1"/>
      <sheetData sheetId="3">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4">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refreshError="1"/>
      <sheetData sheetId="7">
        <row r="50">
          <cell r="H50">
            <v>436318</v>
          </cell>
        </row>
      </sheetData>
      <sheetData sheetId="8">
        <row r="48">
          <cell r="H48">
            <v>964</v>
          </cell>
        </row>
      </sheetData>
      <sheetData sheetId="9">
        <row r="48">
          <cell r="H48">
            <v>106061</v>
          </cell>
        </row>
      </sheetData>
      <sheetData sheetId="10" refreshError="1"/>
      <sheetData sheetId="11">
        <row r="50">
          <cell r="H50">
            <v>393</v>
          </cell>
        </row>
      </sheetData>
      <sheetData sheetId="12">
        <row r="50">
          <cell r="H50">
            <v>45434</v>
          </cell>
        </row>
      </sheetData>
      <sheetData sheetId="13" refreshError="1"/>
      <sheetData sheetId="14">
        <row r="52">
          <cell r="H52">
            <v>48900</v>
          </cell>
        </row>
      </sheetData>
      <sheetData sheetId="15" refreshError="1"/>
      <sheetData sheetId="16" refreshError="1"/>
      <sheetData sheetId="17">
        <row r="51">
          <cell r="H51">
            <v>401217</v>
          </cell>
        </row>
      </sheetData>
      <sheetData sheetId="18">
        <row r="52">
          <cell r="H52">
            <v>370103</v>
          </cell>
        </row>
      </sheetData>
      <sheetData sheetId="19">
        <row r="50">
          <cell r="H50">
            <v>465898</v>
          </cell>
        </row>
      </sheetData>
      <sheetData sheetId="20" refreshError="1"/>
      <sheetData sheetId="21" refreshError="1"/>
      <sheetData sheetId="22">
        <row r="49">
          <cell r="H49">
            <v>11648</v>
          </cell>
        </row>
      </sheetData>
      <sheetData sheetId="23" refreshError="1"/>
      <sheetData sheetId="2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ManoDeObra"/>
      <sheetName val="Análisis de precios"/>
      <sheetName val="Hoja1"/>
      <sheetName val="BASE"/>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días habiles 2015"/>
      <sheetName val="INS"/>
      <sheetName val="Ppto"/>
      <sheetName val="Plan auditoría"/>
      <sheetName val="Precios"/>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DATOS"/>
      <sheetName val="PREACTA"/>
      <sheetName val="(Item 200.2)"/>
      <sheetName val="(Item 1P)"/>
      <sheetName val="(Item 201.7)"/>
      <sheetName val="(Item 201.15)"/>
      <sheetName val="(Item 2p)"/>
      <sheetName val="(Item 211,1)"/>
      <sheetName val="(Item 210,2,2)"/>
      <sheetName val="(Item 210,2,1)"/>
      <sheetName val="EXPLANACION1"/>
      <sheetName val="Item 210,2,2,"/>
      <sheetName val="(Item 220,1)"/>
      <sheetName val="(Item 230,2)"/>
      <sheetName val="(Item 221,1)"/>
      <sheetName val="(Item 231,1)"/>
      <sheetName val="(Item 310,1)"/>
      <sheetName val="(Item 320,1)"/>
      <sheetName val="(Item 420,1)"/>
      <sheetName val="IMPRIMACION."/>
      <sheetName val="(Item 450,2P)"/>
      <sheetName val="MDC-2"/>
      <sheetName val="(Item 466,1P)"/>
      <sheetName val="MDC-2,"/>
      <sheetName val="(Item 500,1)"/>
      <sheetName val="MR 40"/>
      <sheetName val="MR 40 KCM2"/>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900.1"/>
      <sheetName val="(Item NP 641,1P)"/>
      <sheetName val="(Item NP 330)"/>
      <sheetName val="BASE GRANULAR"/>
      <sheetName val="BASE"/>
      <sheetName val="seccion tipica asfalto"/>
      <sheetName val="(Item NP 341,2,2P)"/>
      <sheetName val="(Item NP 3P1)"/>
      <sheetName val="(Item NP 4P1)"/>
      <sheetName val="(Item NP 4P2)"/>
      <sheetName val="(Item NP 4P3)"/>
      <sheetName val="(Item NP 4P4)"/>
      <sheetName val="(Item NP 4P5)"/>
      <sheetName val="(Item NP 450.2P)"/>
      <sheetName val="(Item NP 674"/>
      <sheetName val="(Item NP 641)"/>
      <sheetName val="relleno de cunetas"/>
      <sheetName val="(Item NP 642.1P"/>
    </sheetNames>
    <sheetDataSet>
      <sheetData sheetId="0">
        <row r="15">
          <cell r="B15">
            <v>1</v>
          </cell>
          <cell r="C15" t="str">
            <v>3.6.1.1</v>
          </cell>
          <cell r="D15" t="str">
            <v>1P</v>
          </cell>
          <cell r="E15">
            <v>0</v>
          </cell>
          <cell r="F15" t="str">
            <v>1P</v>
          </cell>
          <cell r="G15" t="str">
            <v>Localización y replanteo</v>
          </cell>
          <cell r="H15" t="str">
            <v>Ha</v>
          </cell>
          <cell r="I15">
            <v>76</v>
          </cell>
          <cell r="J15">
            <v>681349</v>
          </cell>
          <cell r="K15">
            <v>51782524</v>
          </cell>
        </row>
        <row r="16">
          <cell r="B16">
            <v>2</v>
          </cell>
          <cell r="C16" t="str">
            <v>3.6.1.2.4</v>
          </cell>
          <cell r="D16" t="str">
            <v>200.2</v>
          </cell>
          <cell r="E16" t="str">
            <v>200-07</v>
          </cell>
          <cell r="F16">
            <v>0</v>
          </cell>
          <cell r="G16" t="str">
            <v>Desmonte y limpieza en zonas no boscosas</v>
          </cell>
          <cell r="H16" t="str">
            <v>Ha</v>
          </cell>
          <cell r="I16">
            <v>76</v>
          </cell>
          <cell r="J16">
            <v>625706</v>
          </cell>
          <cell r="K16">
            <v>47553656</v>
          </cell>
        </row>
        <row r="17">
          <cell r="B17">
            <v>3</v>
          </cell>
          <cell r="C17" t="str">
            <v>3.6.1.3</v>
          </cell>
          <cell r="D17" t="str">
            <v>201.7</v>
          </cell>
          <cell r="E17" t="str">
            <v>201-07</v>
          </cell>
          <cell r="F17">
            <v>0</v>
          </cell>
          <cell r="G17" t="str">
            <v>Demolición de Estructuras</v>
          </cell>
          <cell r="H17" t="str">
            <v>m3</v>
          </cell>
          <cell r="I17">
            <v>11800</v>
          </cell>
          <cell r="J17">
            <v>83372</v>
          </cell>
          <cell r="K17">
            <v>983789600</v>
          </cell>
        </row>
        <row r="18">
          <cell r="B18">
            <v>4</v>
          </cell>
          <cell r="C18" t="str">
            <v>3,6,1,3</v>
          </cell>
          <cell r="D18" t="str">
            <v>201.15</v>
          </cell>
          <cell r="E18" t="str">
            <v>201-07</v>
          </cell>
          <cell r="F18">
            <v>0</v>
          </cell>
          <cell r="G18" t="str">
            <v>Remoción de Alcantarillas</v>
          </cell>
          <cell r="H18" t="str">
            <v>ml</v>
          </cell>
          <cell r="I18">
            <v>3000</v>
          </cell>
          <cell r="J18">
            <v>52166</v>
          </cell>
          <cell r="K18">
            <v>156498000</v>
          </cell>
        </row>
        <row r="19">
          <cell r="B19">
            <v>5</v>
          </cell>
          <cell r="C19" t="str">
            <v>3.6.2.1.1</v>
          </cell>
          <cell r="D19" t="str">
            <v>210.2.2</v>
          </cell>
          <cell r="E19" t="str">
            <v>210-07</v>
          </cell>
          <cell r="F19">
            <v>0</v>
          </cell>
          <cell r="G19" t="str">
            <v xml:space="preserve">Excavación en Material Común de la Explanación y Canales </v>
          </cell>
          <cell r="H19" t="str">
            <v>m3</v>
          </cell>
          <cell r="I19">
            <v>250000</v>
          </cell>
          <cell r="J19">
            <v>4771</v>
          </cell>
          <cell r="K19">
            <v>1192750000</v>
          </cell>
        </row>
        <row r="20">
          <cell r="B20">
            <v>6</v>
          </cell>
          <cell r="C20" t="str">
            <v>3,6,2,1,3</v>
          </cell>
          <cell r="D20" t="str">
            <v>210.2.1</v>
          </cell>
          <cell r="E20" t="str">
            <v>210-07</v>
          </cell>
          <cell r="F20">
            <v>0</v>
          </cell>
          <cell r="G20" t="str">
            <v>Excavación en roca de la Explanación y Canales</v>
          </cell>
          <cell r="H20" t="str">
            <v>m3</v>
          </cell>
          <cell r="I20">
            <v>219167</v>
          </cell>
          <cell r="J20">
            <v>23000</v>
          </cell>
          <cell r="K20">
            <v>5040841000</v>
          </cell>
        </row>
        <row r="21">
          <cell r="B21">
            <v>7</v>
          </cell>
          <cell r="C21" t="str">
            <v>3,6,2,2,1</v>
          </cell>
          <cell r="D21" t="str">
            <v>211.1</v>
          </cell>
          <cell r="E21" t="str">
            <v>211-07</v>
          </cell>
          <cell r="F21">
            <v>0</v>
          </cell>
          <cell r="G21" t="str">
            <v>Remoción de Derrumbes</v>
          </cell>
          <cell r="H21" t="str">
            <v>m3</v>
          </cell>
          <cell r="I21">
            <v>27500</v>
          </cell>
          <cell r="J21">
            <v>3562</v>
          </cell>
          <cell r="K21">
            <v>97955000</v>
          </cell>
        </row>
        <row r="22">
          <cell r="B22">
            <v>8</v>
          </cell>
          <cell r="C22" t="str">
            <v>3,6,2,3</v>
          </cell>
          <cell r="D22" t="str">
            <v>220.1</v>
          </cell>
          <cell r="E22" t="str">
            <v>220-07</v>
          </cell>
          <cell r="F22">
            <v>0</v>
          </cell>
          <cell r="G22" t="str">
            <v>Terraplenes</v>
          </cell>
          <cell r="H22" t="str">
            <v>m3</v>
          </cell>
          <cell r="I22">
            <v>51000</v>
          </cell>
          <cell r="J22">
            <v>7582</v>
          </cell>
          <cell r="K22">
            <v>386682000</v>
          </cell>
        </row>
        <row r="23">
          <cell r="B23">
            <v>9</v>
          </cell>
          <cell r="C23" t="str">
            <v>3,6,2,4,1</v>
          </cell>
          <cell r="D23" t="str">
            <v>221.1</v>
          </cell>
          <cell r="E23" t="str">
            <v>221-07</v>
          </cell>
          <cell r="F23">
            <v>0</v>
          </cell>
          <cell r="G23" t="str">
            <v>Pedraplén Compacto</v>
          </cell>
          <cell r="H23" t="str">
            <v>m3</v>
          </cell>
          <cell r="I23">
            <v>48000</v>
          </cell>
          <cell r="J23">
            <v>16500</v>
          </cell>
          <cell r="K23">
            <v>792000000</v>
          </cell>
        </row>
        <row r="24">
          <cell r="B24">
            <v>10</v>
          </cell>
          <cell r="C24" t="str">
            <v>3,6,2,5</v>
          </cell>
          <cell r="D24" t="str">
            <v>230.2</v>
          </cell>
          <cell r="E24" t="str">
            <v>230-07</v>
          </cell>
          <cell r="F24">
            <v>0</v>
          </cell>
          <cell r="G24" t="str">
            <v>Mejoramiento de la subrasante empleando unicamente material adicionado</v>
          </cell>
          <cell r="H24" t="str">
            <v>m3</v>
          </cell>
          <cell r="I24">
            <v>145000</v>
          </cell>
          <cell r="J24">
            <v>38000</v>
          </cell>
          <cell r="K24">
            <v>5510000000</v>
          </cell>
        </row>
        <row r="25">
          <cell r="B25">
            <v>11</v>
          </cell>
          <cell r="C25" t="str">
            <v>3,6,2,1</v>
          </cell>
          <cell r="D25" t="str">
            <v>2P</v>
          </cell>
          <cell r="E25">
            <v>0</v>
          </cell>
          <cell r="F25" t="str">
            <v>2P</v>
          </cell>
          <cell r="G25" t="str">
            <v>Conformación de sitios de disposición de sobrantes</v>
          </cell>
          <cell r="H25" t="str">
            <v>m3</v>
          </cell>
          <cell r="I25">
            <v>725000</v>
          </cell>
          <cell r="J25">
            <v>2293</v>
          </cell>
          <cell r="K25">
            <v>1662425000</v>
          </cell>
        </row>
        <row r="26">
          <cell r="B26">
            <v>12</v>
          </cell>
          <cell r="C26" t="str">
            <v>3,6,8,2</v>
          </cell>
          <cell r="D26" t="str">
            <v>231.1</v>
          </cell>
          <cell r="E26" t="str">
            <v>231-07</v>
          </cell>
          <cell r="F26">
            <v>0</v>
          </cell>
          <cell r="G26" t="str">
            <v>Geotextil para separación de suelos de subrasante y capas granulares</v>
          </cell>
          <cell r="H26" t="str">
            <v>m2</v>
          </cell>
          <cell r="I26">
            <v>277400</v>
          </cell>
          <cell r="J26">
            <v>5450</v>
          </cell>
          <cell r="K26">
            <v>1511830000</v>
          </cell>
        </row>
        <row r="27">
          <cell r="B27">
            <v>0</v>
          </cell>
          <cell r="C27">
            <v>0</v>
          </cell>
          <cell r="D27">
            <v>0</v>
          </cell>
          <cell r="E27">
            <v>0</v>
          </cell>
          <cell r="F27">
            <v>0</v>
          </cell>
          <cell r="G27">
            <v>0</v>
          </cell>
          <cell r="H27" t="str">
            <v>SUBTOTAL EXPLANACIONES</v>
          </cell>
          <cell r="I27">
            <v>0</v>
          </cell>
          <cell r="J27">
            <v>0</v>
          </cell>
          <cell r="K27">
            <v>17434106780</v>
          </cell>
        </row>
        <row r="28">
          <cell r="B28" t="str">
            <v>SUBBASES Y AFIRMADOS</v>
          </cell>
          <cell r="C28">
            <v>0</v>
          </cell>
          <cell r="D28">
            <v>0</v>
          </cell>
          <cell r="E28">
            <v>0</v>
          </cell>
          <cell r="F28">
            <v>0</v>
          </cell>
          <cell r="G28">
            <v>0</v>
          </cell>
          <cell r="H28">
            <v>0</v>
          </cell>
          <cell r="I28">
            <v>0</v>
          </cell>
          <cell r="J28">
            <v>0</v>
          </cell>
          <cell r="K28">
            <v>0</v>
          </cell>
        </row>
        <row r="29">
          <cell r="B29">
            <v>13</v>
          </cell>
          <cell r="C29" t="str">
            <v>3,6,3,1,1</v>
          </cell>
          <cell r="D29" t="str">
            <v>310.1</v>
          </cell>
          <cell r="E29" t="str">
            <v>310-07</v>
          </cell>
          <cell r="F29">
            <v>0</v>
          </cell>
          <cell r="G29" t="str">
            <v>Conformación de la calzada existente</v>
          </cell>
          <cell r="H29" t="str">
            <v>m2</v>
          </cell>
          <cell r="I29">
            <v>495000</v>
          </cell>
          <cell r="J29">
            <v>500</v>
          </cell>
          <cell r="K29">
            <v>247500000</v>
          </cell>
        </row>
        <row r="30">
          <cell r="B30">
            <v>14</v>
          </cell>
          <cell r="C30" t="str">
            <v>3,6,3,4,3</v>
          </cell>
          <cell r="D30" t="str">
            <v>320.1</v>
          </cell>
          <cell r="E30" t="str">
            <v>320-07</v>
          </cell>
          <cell r="F30">
            <v>0</v>
          </cell>
          <cell r="G30" t="str">
            <v>Subbase Granular</v>
          </cell>
          <cell r="H30" t="str">
            <v>m3</v>
          </cell>
          <cell r="I30">
            <v>64000</v>
          </cell>
          <cell r="J30">
            <v>63000</v>
          </cell>
          <cell r="K30">
            <v>4032000000</v>
          </cell>
        </row>
        <row r="31">
          <cell r="B31">
            <v>0</v>
          </cell>
          <cell r="C31">
            <v>0</v>
          </cell>
          <cell r="D31">
            <v>0</v>
          </cell>
          <cell r="E31">
            <v>0</v>
          </cell>
          <cell r="F31">
            <v>0</v>
          </cell>
          <cell r="G31">
            <v>0</v>
          </cell>
          <cell r="H31" t="str">
            <v>SUBTOTAL SUBBASES Y AFIRMADOS</v>
          </cell>
          <cell r="I31">
            <v>0</v>
          </cell>
          <cell r="J31">
            <v>0</v>
          </cell>
          <cell r="K31">
            <v>4279500000</v>
          </cell>
        </row>
        <row r="32">
          <cell r="B32" t="str">
            <v>PAVIMENTOS ASFALTICOS</v>
          </cell>
          <cell r="C32">
            <v>0</v>
          </cell>
          <cell r="D32">
            <v>0</v>
          </cell>
          <cell r="E32">
            <v>0</v>
          </cell>
          <cell r="F32">
            <v>0</v>
          </cell>
          <cell r="G32">
            <v>0</v>
          </cell>
          <cell r="H32">
            <v>0</v>
          </cell>
          <cell r="I32">
            <v>0</v>
          </cell>
          <cell r="J32">
            <v>0</v>
          </cell>
          <cell r="K32">
            <v>0</v>
          </cell>
        </row>
        <row r="33">
          <cell r="B33">
            <v>15</v>
          </cell>
          <cell r="C33" t="str">
            <v>3,6,4,3,1</v>
          </cell>
          <cell r="D33" t="str">
            <v>420.1</v>
          </cell>
          <cell r="E33" t="str">
            <v>420-07</v>
          </cell>
          <cell r="F33">
            <v>0</v>
          </cell>
          <cell r="G33" t="str">
            <v>Riego de imprimación con emulsión asfaltica</v>
          </cell>
          <cell r="H33" t="str">
            <v>m2</v>
          </cell>
          <cell r="I33">
            <v>146000</v>
          </cell>
          <cell r="J33">
            <v>1821</v>
          </cell>
          <cell r="K33">
            <v>265866000</v>
          </cell>
        </row>
        <row r="34">
          <cell r="B34">
            <v>16</v>
          </cell>
          <cell r="C34" t="str">
            <v xml:space="preserve">3,6,4,11,3 </v>
          </cell>
          <cell r="D34" t="str">
            <v>450,2P</v>
          </cell>
          <cell r="E34">
            <v>0</v>
          </cell>
          <cell r="F34" t="str">
            <v>450,2P</v>
          </cell>
          <cell r="G34" t="str">
            <v>Mezcla Densa en Caliente Tipo MDC - 2</v>
          </cell>
          <cell r="H34" t="str">
            <v>m3</v>
          </cell>
          <cell r="I34">
            <v>13000</v>
          </cell>
          <cell r="J34">
            <v>440000</v>
          </cell>
          <cell r="K34">
            <v>5720000000</v>
          </cell>
        </row>
        <row r="35">
          <cell r="B35">
            <v>17</v>
          </cell>
          <cell r="C35">
            <v>0</v>
          </cell>
          <cell r="D35" t="str">
            <v>466.1P</v>
          </cell>
          <cell r="E35">
            <v>0</v>
          </cell>
          <cell r="F35" t="str">
            <v>466.1P</v>
          </cell>
          <cell r="G35" t="str">
            <v>Sello de Grietas</v>
          </cell>
          <cell r="H35" t="str">
            <v>m</v>
          </cell>
          <cell r="I35">
            <v>302000</v>
          </cell>
          <cell r="J35">
            <v>1211</v>
          </cell>
          <cell r="K35">
            <v>365722000</v>
          </cell>
        </row>
        <row r="36">
          <cell r="B36">
            <v>0</v>
          </cell>
          <cell r="C36">
            <v>0</v>
          </cell>
          <cell r="D36">
            <v>0</v>
          </cell>
          <cell r="E36">
            <v>0</v>
          </cell>
          <cell r="F36">
            <v>0</v>
          </cell>
          <cell r="G36">
            <v>0</v>
          </cell>
          <cell r="H36" t="str">
            <v>SUBTOTAL PAVIMENTOS ASFALTICOS</v>
          </cell>
          <cell r="I36">
            <v>0</v>
          </cell>
          <cell r="J36">
            <v>0</v>
          </cell>
          <cell r="K36">
            <v>6351588000</v>
          </cell>
        </row>
        <row r="37">
          <cell r="B37" t="str">
            <v>PAVIMENTOS DE CONCRETO</v>
          </cell>
          <cell r="C37">
            <v>0</v>
          </cell>
          <cell r="D37">
            <v>0</v>
          </cell>
          <cell r="E37">
            <v>0</v>
          </cell>
          <cell r="F37">
            <v>0</v>
          </cell>
          <cell r="G37">
            <v>0</v>
          </cell>
          <cell r="H37">
            <v>0</v>
          </cell>
          <cell r="I37">
            <v>0</v>
          </cell>
          <cell r="J37">
            <v>0</v>
          </cell>
          <cell r="K37">
            <v>0</v>
          </cell>
        </row>
        <row r="38">
          <cell r="B38">
            <v>18</v>
          </cell>
          <cell r="C38" t="str">
            <v>3,6,5,1,6</v>
          </cell>
          <cell r="D38" t="str">
            <v>500.1</v>
          </cell>
          <cell r="E38" t="str">
            <v>500-07</v>
          </cell>
          <cell r="F38">
            <v>0</v>
          </cell>
          <cell r="G38" t="str">
            <v>Pavimento de Concreto Hidraulico</v>
          </cell>
          <cell r="H38" t="str">
            <v>m3</v>
          </cell>
          <cell r="I38">
            <v>117391</v>
          </cell>
          <cell r="J38">
            <v>450000</v>
          </cell>
          <cell r="K38">
            <v>52825950000</v>
          </cell>
        </row>
        <row r="39">
          <cell r="B39">
            <v>0</v>
          </cell>
          <cell r="C39">
            <v>0</v>
          </cell>
          <cell r="D39">
            <v>0</v>
          </cell>
          <cell r="E39">
            <v>0</v>
          </cell>
          <cell r="F39">
            <v>0</v>
          </cell>
          <cell r="G39">
            <v>0</v>
          </cell>
          <cell r="H39" t="str">
            <v>SUBTOTAL PAVIMENTOS DE CONCRETO</v>
          </cell>
          <cell r="I39">
            <v>0</v>
          </cell>
          <cell r="J39">
            <v>0</v>
          </cell>
          <cell r="K39">
            <v>52825950000</v>
          </cell>
        </row>
        <row r="40">
          <cell r="B40" t="str">
            <v>ESTRUCTURAS Y DRENAJES</v>
          </cell>
          <cell r="C40">
            <v>0</v>
          </cell>
          <cell r="D40">
            <v>0</v>
          </cell>
          <cell r="E40">
            <v>0</v>
          </cell>
          <cell r="F40">
            <v>0</v>
          </cell>
          <cell r="G40">
            <v>0</v>
          </cell>
          <cell r="H40">
            <v>0</v>
          </cell>
          <cell r="I40">
            <v>0</v>
          </cell>
          <cell r="J40">
            <v>0</v>
          </cell>
          <cell r="K40">
            <v>0</v>
          </cell>
        </row>
        <row r="41">
          <cell r="B41">
            <v>19</v>
          </cell>
          <cell r="C41" t="str">
            <v>3,6,6,1,1</v>
          </cell>
          <cell r="D41" t="str">
            <v>600.1</v>
          </cell>
          <cell r="E41" t="str">
            <v>600-07</v>
          </cell>
          <cell r="F41">
            <v>0</v>
          </cell>
          <cell r="G41" t="str">
            <v>Excavaciones varias sin clasificar</v>
          </cell>
          <cell r="H41" t="str">
            <v>m3</v>
          </cell>
          <cell r="I41">
            <v>57000</v>
          </cell>
          <cell r="J41">
            <v>17823</v>
          </cell>
          <cell r="K41">
            <v>1015911000</v>
          </cell>
        </row>
        <row r="42">
          <cell r="B42">
            <v>20</v>
          </cell>
          <cell r="C42" t="str">
            <v>3,6,6,1,9</v>
          </cell>
          <cell r="D42" t="str">
            <v>600.2</v>
          </cell>
          <cell r="E42" t="str">
            <v>600-07</v>
          </cell>
          <cell r="F42">
            <v>0</v>
          </cell>
          <cell r="G42" t="str">
            <v>Excavaciones varias en roca en seco</v>
          </cell>
          <cell r="H42" t="str">
            <v>m3</v>
          </cell>
          <cell r="I42">
            <v>9700</v>
          </cell>
          <cell r="J42">
            <v>77367</v>
          </cell>
          <cell r="K42">
            <v>750459900</v>
          </cell>
        </row>
        <row r="43">
          <cell r="B43">
            <v>21</v>
          </cell>
          <cell r="C43" t="str">
            <v>3.6.6.1.11</v>
          </cell>
          <cell r="D43" t="str">
            <v>600.5</v>
          </cell>
          <cell r="E43" t="str">
            <v>600-07</v>
          </cell>
          <cell r="F43">
            <v>0</v>
          </cell>
          <cell r="G43" t="str">
            <v xml:space="preserve">Excavaciones varias en material comun bajo agua </v>
          </cell>
          <cell r="H43" t="str">
            <v>m3</v>
          </cell>
          <cell r="I43">
            <v>475</v>
          </cell>
          <cell r="J43">
            <v>36993</v>
          </cell>
          <cell r="K43">
            <v>17571675</v>
          </cell>
        </row>
        <row r="44">
          <cell r="B44">
            <v>22</v>
          </cell>
          <cell r="C44" t="str">
            <v>3,6,6,2</v>
          </cell>
          <cell r="D44">
            <v>610.1</v>
          </cell>
          <cell r="E44" t="str">
            <v>610-07</v>
          </cell>
          <cell r="F44">
            <v>0</v>
          </cell>
          <cell r="G44" t="str">
            <v>Relleno para Estructuras</v>
          </cell>
          <cell r="H44" t="str">
            <v>m3</v>
          </cell>
          <cell r="I44">
            <v>7000</v>
          </cell>
          <cell r="J44">
            <v>77003</v>
          </cell>
          <cell r="K44">
            <v>539021000</v>
          </cell>
        </row>
        <row r="45">
          <cell r="B45">
            <v>23</v>
          </cell>
          <cell r="C45" t="str">
            <v>3.6.6.2.4</v>
          </cell>
          <cell r="D45" t="str">
            <v>673.1</v>
          </cell>
          <cell r="E45" t="str">
            <v>673-07</v>
          </cell>
          <cell r="F45">
            <v>0</v>
          </cell>
          <cell r="G45" t="str">
            <v>Material granular Filtrante</v>
          </cell>
          <cell r="H45" t="str">
            <v>m3</v>
          </cell>
          <cell r="I45">
            <v>12000</v>
          </cell>
          <cell r="J45">
            <v>87003</v>
          </cell>
          <cell r="K45">
            <v>1044036000</v>
          </cell>
        </row>
        <row r="46">
          <cell r="B46">
            <v>24</v>
          </cell>
          <cell r="C46" t="str">
            <v>3,6,6,6,8</v>
          </cell>
          <cell r="D46" t="str">
            <v>630.1</v>
          </cell>
          <cell r="E46" t="str">
            <v>630-07</v>
          </cell>
          <cell r="F46">
            <v>0</v>
          </cell>
          <cell r="G46" t="str">
            <v xml:space="preserve">Concreto clase A </v>
          </cell>
          <cell r="H46" t="str">
            <v>m3</v>
          </cell>
          <cell r="I46">
            <v>1030</v>
          </cell>
          <cell r="J46">
            <v>900000</v>
          </cell>
          <cell r="K46">
            <v>927000000</v>
          </cell>
        </row>
        <row r="47">
          <cell r="B47">
            <v>25</v>
          </cell>
          <cell r="C47" t="str">
            <v>3,6,6,6,26</v>
          </cell>
          <cell r="D47" t="str">
            <v>630.3</v>
          </cell>
          <cell r="E47" t="str">
            <v>630-07</v>
          </cell>
          <cell r="F47">
            <v>0</v>
          </cell>
          <cell r="G47" t="str">
            <v xml:space="preserve">Concreto calse C </v>
          </cell>
          <cell r="H47" t="str">
            <v>m3</v>
          </cell>
          <cell r="I47">
            <v>730</v>
          </cell>
          <cell r="J47">
            <v>720000</v>
          </cell>
          <cell r="K47">
            <v>525600000</v>
          </cell>
        </row>
        <row r="48">
          <cell r="B48">
            <v>26</v>
          </cell>
          <cell r="C48" t="str">
            <v>3,6,6,6,35</v>
          </cell>
          <cell r="D48" t="str">
            <v>630.4</v>
          </cell>
          <cell r="E48" t="str">
            <v>630-07</v>
          </cell>
          <cell r="F48">
            <v>0</v>
          </cell>
          <cell r="G48" t="str">
            <v>Concreto clase D</v>
          </cell>
          <cell r="H48" t="str">
            <v>m3</v>
          </cell>
          <cell r="I48">
            <v>1500</v>
          </cell>
          <cell r="J48">
            <v>460000</v>
          </cell>
          <cell r="K48">
            <v>690000000</v>
          </cell>
        </row>
        <row r="49">
          <cell r="B49">
            <v>27</v>
          </cell>
          <cell r="C49" t="str">
            <v>3,6,6,6,46</v>
          </cell>
          <cell r="D49" t="str">
            <v>630.6</v>
          </cell>
          <cell r="E49" t="str">
            <v>630-07</v>
          </cell>
          <cell r="F49">
            <v>0</v>
          </cell>
          <cell r="G49" t="str">
            <v xml:space="preserve">Concreto clase F </v>
          </cell>
          <cell r="H49" t="str">
            <v>m3</v>
          </cell>
          <cell r="I49">
            <v>1200</v>
          </cell>
          <cell r="J49">
            <v>353340</v>
          </cell>
          <cell r="K49">
            <v>424008000</v>
          </cell>
        </row>
        <row r="50">
          <cell r="B50">
            <v>28</v>
          </cell>
          <cell r="C50" t="str">
            <v>3,6,6,6,47</v>
          </cell>
          <cell r="D50" t="str">
            <v>630.7</v>
          </cell>
          <cell r="E50" t="str">
            <v>630-07</v>
          </cell>
          <cell r="F50">
            <v>0</v>
          </cell>
          <cell r="G50" t="str">
            <v xml:space="preserve">Concreto clase G </v>
          </cell>
          <cell r="H50" t="str">
            <v>m3</v>
          </cell>
          <cell r="I50">
            <v>480</v>
          </cell>
          <cell r="J50">
            <v>321326</v>
          </cell>
          <cell r="K50">
            <v>154236480</v>
          </cell>
        </row>
        <row r="51">
          <cell r="B51">
            <v>29</v>
          </cell>
          <cell r="C51" t="str">
            <v>3.6.6.8</v>
          </cell>
          <cell r="D51" t="str">
            <v>640.1</v>
          </cell>
          <cell r="E51" t="str">
            <v>640-07</v>
          </cell>
          <cell r="F51">
            <v>0</v>
          </cell>
          <cell r="G51" t="str">
            <v>Acero de refuerzo Fy=420Mpa</v>
          </cell>
          <cell r="H51" t="str">
            <v>kg</v>
          </cell>
          <cell r="I51">
            <v>252700</v>
          </cell>
          <cell r="J51">
            <v>3100</v>
          </cell>
          <cell r="K51">
            <v>783370000</v>
          </cell>
        </row>
        <row r="52">
          <cell r="B52">
            <v>30</v>
          </cell>
          <cell r="C52" t="str">
            <v>3,6,6,7,1</v>
          </cell>
          <cell r="D52" t="str">
            <v>632.1</v>
          </cell>
          <cell r="E52" t="str">
            <v>632-07</v>
          </cell>
          <cell r="F52">
            <v>0</v>
          </cell>
          <cell r="G52" t="str">
            <v xml:space="preserve">Baranda de concreto </v>
          </cell>
          <cell r="H52" t="str">
            <v>ml</v>
          </cell>
          <cell r="I52">
            <v>625</v>
          </cell>
          <cell r="J52">
            <v>173523</v>
          </cell>
          <cell r="K52">
            <v>108451875</v>
          </cell>
        </row>
        <row r="53">
          <cell r="B53">
            <v>31</v>
          </cell>
          <cell r="C53" t="str">
            <v>3,6,6,10,1</v>
          </cell>
          <cell r="D53" t="str">
            <v>642.1</v>
          </cell>
          <cell r="E53" t="str">
            <v>642-07</v>
          </cell>
          <cell r="F53">
            <v>0</v>
          </cell>
          <cell r="G53" t="str">
            <v>Apoyo elastomerico</v>
          </cell>
          <cell r="H53" t="str">
            <v>u</v>
          </cell>
          <cell r="I53">
            <v>20</v>
          </cell>
          <cell r="J53">
            <v>586353</v>
          </cell>
          <cell r="K53">
            <v>11727060</v>
          </cell>
        </row>
        <row r="54">
          <cell r="B54">
            <v>32</v>
          </cell>
          <cell r="C54" t="str">
            <v>3,6,6,13,4</v>
          </cell>
          <cell r="D54" t="str">
            <v>661.1</v>
          </cell>
          <cell r="E54" t="str">
            <v>661-07</v>
          </cell>
          <cell r="F54">
            <v>0</v>
          </cell>
          <cell r="G54" t="str">
            <v>Tubería de Concreto reforzado de 900mm de diametro interior</v>
          </cell>
          <cell r="H54" t="str">
            <v>ml</v>
          </cell>
          <cell r="I54">
            <v>4500</v>
          </cell>
          <cell r="J54">
            <v>320000</v>
          </cell>
          <cell r="K54">
            <v>1440000000</v>
          </cell>
        </row>
        <row r="55">
          <cell r="B55">
            <v>33</v>
          </cell>
          <cell r="C55" t="str">
            <v>3.6.6.16.1</v>
          </cell>
          <cell r="D55" t="str">
            <v>671.1</v>
          </cell>
          <cell r="E55" t="str">
            <v>671-07</v>
          </cell>
          <cell r="F55">
            <v>0</v>
          </cell>
          <cell r="G55" t="str">
            <v>Cunetas revestidas en concreto fundidas en el lugar</v>
          </cell>
          <cell r="H55" t="str">
            <v>m3</v>
          </cell>
          <cell r="I55">
            <v>6776</v>
          </cell>
          <cell r="J55">
            <v>380000</v>
          </cell>
          <cell r="K55">
            <v>2574880000</v>
          </cell>
        </row>
        <row r="56">
          <cell r="B56">
            <v>34</v>
          </cell>
          <cell r="C56" t="str">
            <v>3,6,8,1</v>
          </cell>
          <cell r="D56" t="str">
            <v>673.2</v>
          </cell>
          <cell r="E56" t="str">
            <v>673-07</v>
          </cell>
          <cell r="F56">
            <v>0</v>
          </cell>
          <cell r="G56" t="str">
            <v>Geotextil</v>
          </cell>
          <cell r="H56" t="str">
            <v>m2</v>
          </cell>
          <cell r="I56">
            <v>162500</v>
          </cell>
          <cell r="J56">
            <v>4565</v>
          </cell>
          <cell r="K56">
            <v>741812500</v>
          </cell>
        </row>
        <row r="57">
          <cell r="B57">
            <v>35</v>
          </cell>
          <cell r="C57" t="str">
            <v>3,6,6,17</v>
          </cell>
          <cell r="D57" t="str">
            <v>672.1</v>
          </cell>
          <cell r="E57" t="str">
            <v>672-07</v>
          </cell>
          <cell r="F57">
            <v>0</v>
          </cell>
          <cell r="G57" t="str">
            <v>Bordillos de concreto</v>
          </cell>
          <cell r="H57" t="str">
            <v>ml</v>
          </cell>
          <cell r="I57">
            <v>95000</v>
          </cell>
          <cell r="J57">
            <v>42000</v>
          </cell>
          <cell r="K57">
            <v>3990000000</v>
          </cell>
        </row>
        <row r="58">
          <cell r="B58">
            <v>36</v>
          </cell>
          <cell r="C58" t="str">
            <v>3,6,8,3</v>
          </cell>
          <cell r="D58" t="str">
            <v>673.3P</v>
          </cell>
          <cell r="E58">
            <v>0</v>
          </cell>
          <cell r="F58" t="str">
            <v>673.3P</v>
          </cell>
          <cell r="G58" t="str">
            <v>Geodren</v>
          </cell>
          <cell r="H58" t="str">
            <v>ml</v>
          </cell>
          <cell r="I58">
            <v>60000</v>
          </cell>
          <cell r="J58">
            <v>48000</v>
          </cell>
          <cell r="K58">
            <v>2880000000</v>
          </cell>
        </row>
        <row r="59">
          <cell r="B59">
            <v>37</v>
          </cell>
          <cell r="C59" t="str">
            <v>3,6,6,21,1</v>
          </cell>
          <cell r="D59" t="str">
            <v>681.1</v>
          </cell>
          <cell r="E59" t="str">
            <v>681-07</v>
          </cell>
          <cell r="F59">
            <v>0</v>
          </cell>
          <cell r="G59" t="str">
            <v>Gavion</v>
          </cell>
          <cell r="H59" t="str">
            <v>m3</v>
          </cell>
          <cell r="I59">
            <v>4000</v>
          </cell>
          <cell r="J59">
            <v>127676</v>
          </cell>
          <cell r="K59">
            <v>510704000</v>
          </cell>
        </row>
        <row r="60">
          <cell r="B60">
            <v>38</v>
          </cell>
          <cell r="C60" t="str">
            <v>3.6.6.4</v>
          </cell>
          <cell r="D60" t="str">
            <v>621P</v>
          </cell>
          <cell r="E60">
            <v>0</v>
          </cell>
          <cell r="F60" t="str">
            <v>621P</v>
          </cell>
          <cell r="G60" t="str">
            <v>Pilotes preexcavados (caissons) concreto clase C fc=280 kg/cm2 (diámetro 1.2 m, incluye excavaciones, formaleta (bien sea metálica o anillos de concreto) soporte temporal, concreto tremie bombeo, no incluye acero de refuerzo) caissons</v>
          </cell>
          <cell r="H60" t="str">
            <v>m3</v>
          </cell>
          <cell r="I60">
            <v>800</v>
          </cell>
          <cell r="J60">
            <v>1200000</v>
          </cell>
          <cell r="K60">
            <v>960000000</v>
          </cell>
        </row>
        <row r="61">
          <cell r="B61">
            <v>0</v>
          </cell>
          <cell r="C61">
            <v>0</v>
          </cell>
          <cell r="D61">
            <v>0</v>
          </cell>
          <cell r="E61">
            <v>0</v>
          </cell>
          <cell r="F61">
            <v>0</v>
          </cell>
          <cell r="G61">
            <v>0</v>
          </cell>
          <cell r="H61" t="str">
            <v>SUBTOTAL ESTRUCTURAS Y DRENAJES</v>
          </cell>
          <cell r="I61">
            <v>0</v>
          </cell>
          <cell r="J61">
            <v>0</v>
          </cell>
          <cell r="K61">
            <v>20088789490</v>
          </cell>
        </row>
        <row r="62">
          <cell r="B62" t="str">
            <v>SEÑALIZACIÓN</v>
          </cell>
          <cell r="C62">
            <v>0</v>
          </cell>
          <cell r="D62">
            <v>0</v>
          </cell>
          <cell r="E62">
            <v>0</v>
          </cell>
          <cell r="F62">
            <v>0</v>
          </cell>
          <cell r="G62">
            <v>0</v>
          </cell>
          <cell r="H62">
            <v>0</v>
          </cell>
          <cell r="I62">
            <v>0</v>
          </cell>
          <cell r="J62">
            <v>0</v>
          </cell>
          <cell r="K62">
            <v>0</v>
          </cell>
        </row>
        <row r="63">
          <cell r="B63">
            <v>39</v>
          </cell>
          <cell r="C63" t="str">
            <v>3.6.7.1.3</v>
          </cell>
          <cell r="D63" t="str">
            <v>700.1</v>
          </cell>
          <cell r="E63" t="str">
            <v>700-07</v>
          </cell>
          <cell r="F63">
            <v>0</v>
          </cell>
          <cell r="G63" t="str">
            <v>Líneas de Demarcación con pintura en frio</v>
          </cell>
          <cell r="H63" t="str">
            <v>ml</v>
          </cell>
          <cell r="I63">
            <v>304000</v>
          </cell>
          <cell r="J63">
            <v>1189</v>
          </cell>
          <cell r="K63">
            <v>361456000</v>
          </cell>
        </row>
        <row r="64">
          <cell r="B64">
            <v>40</v>
          </cell>
          <cell r="C64" t="str">
            <v>3,6,7,1,8</v>
          </cell>
          <cell r="D64" t="str">
            <v>700.3</v>
          </cell>
          <cell r="E64" t="str">
            <v>700-07</v>
          </cell>
          <cell r="F64">
            <v>0</v>
          </cell>
          <cell r="G64" t="str">
            <v>Marca Vial con pintura en frío</v>
          </cell>
          <cell r="H64" t="str">
            <v>m2</v>
          </cell>
          <cell r="I64">
            <v>326</v>
          </cell>
          <cell r="J64">
            <v>16238</v>
          </cell>
          <cell r="K64">
            <v>5293588</v>
          </cell>
        </row>
        <row r="65">
          <cell r="B65">
            <v>41</v>
          </cell>
          <cell r="C65" t="str">
            <v>3,6,7,2,1</v>
          </cell>
          <cell r="D65" t="str">
            <v>701.1</v>
          </cell>
          <cell r="E65" t="str">
            <v>701-07</v>
          </cell>
          <cell r="F65">
            <v>0</v>
          </cell>
          <cell r="G65" t="str">
            <v xml:space="preserve">Tacha Reflectiva </v>
          </cell>
          <cell r="H65" t="str">
            <v>Un</v>
          </cell>
          <cell r="I65">
            <v>25340</v>
          </cell>
          <cell r="J65">
            <v>8772</v>
          </cell>
          <cell r="K65">
            <v>222282480</v>
          </cell>
        </row>
        <row r="66">
          <cell r="B66">
            <v>42</v>
          </cell>
          <cell r="C66" t="str">
            <v>3,6,7,3,4</v>
          </cell>
          <cell r="D66" t="str">
            <v>710.1.1</v>
          </cell>
          <cell r="E66" t="str">
            <v>710-07</v>
          </cell>
          <cell r="F66">
            <v>0</v>
          </cell>
          <cell r="G66" t="str">
            <v>Señal Vertical De Tránsito Tipo I</v>
          </cell>
          <cell r="H66" t="str">
            <v>Un</v>
          </cell>
          <cell r="I66">
            <v>380</v>
          </cell>
          <cell r="J66">
            <v>261954</v>
          </cell>
          <cell r="K66">
            <v>99542520</v>
          </cell>
        </row>
        <row r="67">
          <cell r="B67">
            <v>43</v>
          </cell>
          <cell r="C67" t="str">
            <v>3,6,7,3,40</v>
          </cell>
          <cell r="D67" t="str">
            <v>710.1.2</v>
          </cell>
          <cell r="E67" t="str">
            <v>710-07</v>
          </cell>
          <cell r="F67">
            <v>0</v>
          </cell>
          <cell r="G67" t="str">
            <v>Señal Vertical De Transito Tipo IV</v>
          </cell>
          <cell r="H67" t="str">
            <v>Un</v>
          </cell>
          <cell r="I67">
            <v>6332</v>
          </cell>
          <cell r="J67">
            <v>190000</v>
          </cell>
          <cell r="K67">
            <v>1203080000</v>
          </cell>
        </row>
        <row r="68">
          <cell r="B68">
            <v>44</v>
          </cell>
          <cell r="C68" t="str">
            <v>3,6,7,3,40</v>
          </cell>
          <cell r="D68" t="str">
            <v>710.2</v>
          </cell>
          <cell r="E68" t="str">
            <v>710-07</v>
          </cell>
          <cell r="F68">
            <v>0</v>
          </cell>
          <cell r="G68" t="str">
            <v>Señal Vertical De Transito Tipo V</v>
          </cell>
          <cell r="H68" t="str">
            <v>m2</v>
          </cell>
          <cell r="I68">
            <v>152</v>
          </cell>
          <cell r="J68">
            <v>362284</v>
          </cell>
          <cell r="K68">
            <v>55067168</v>
          </cell>
        </row>
        <row r="69">
          <cell r="B69">
            <v>45</v>
          </cell>
          <cell r="C69" t="str">
            <v>3,6,7,4,1</v>
          </cell>
          <cell r="D69" t="str">
            <v>720.1</v>
          </cell>
          <cell r="E69" t="str">
            <v>720-07</v>
          </cell>
          <cell r="F69">
            <v>0</v>
          </cell>
          <cell r="G69" t="str">
            <v>Poste de referencia</v>
          </cell>
          <cell r="H69" t="str">
            <v>Un</v>
          </cell>
          <cell r="I69">
            <v>76</v>
          </cell>
          <cell r="J69">
            <v>116392</v>
          </cell>
          <cell r="K69">
            <v>8845792</v>
          </cell>
        </row>
        <row r="70">
          <cell r="B70">
            <v>46</v>
          </cell>
          <cell r="C70" t="str">
            <v>3,6,7,5,1</v>
          </cell>
          <cell r="D70" t="str">
            <v>730.1</v>
          </cell>
          <cell r="E70" t="str">
            <v>730-07</v>
          </cell>
          <cell r="F70">
            <v>0</v>
          </cell>
          <cell r="G70" t="str">
            <v xml:space="preserve">Defensa metalica </v>
          </cell>
          <cell r="H70" t="str">
            <v>ml</v>
          </cell>
          <cell r="I70">
            <v>11900</v>
          </cell>
          <cell r="J70">
            <v>155000</v>
          </cell>
          <cell r="K70">
            <v>1844500000</v>
          </cell>
        </row>
        <row r="71">
          <cell r="B71">
            <v>47</v>
          </cell>
          <cell r="C71" t="str">
            <v>3,6,7,5,2</v>
          </cell>
          <cell r="D71" t="str">
            <v>730.2</v>
          </cell>
          <cell r="E71" t="str">
            <v>730-07</v>
          </cell>
          <cell r="F71">
            <v>0</v>
          </cell>
          <cell r="G71" t="str">
            <v>Sección final</v>
          </cell>
          <cell r="H71" t="str">
            <v>Un</v>
          </cell>
          <cell r="I71">
            <v>1300</v>
          </cell>
          <cell r="J71">
            <v>69650</v>
          </cell>
          <cell r="K71">
            <v>90545000</v>
          </cell>
        </row>
        <row r="72">
          <cell r="B72">
            <v>48</v>
          </cell>
          <cell r="C72" t="str">
            <v>3,6,7,6,1</v>
          </cell>
          <cell r="D72" t="str">
            <v>740.1</v>
          </cell>
          <cell r="E72" t="str">
            <v>740-07</v>
          </cell>
          <cell r="F72">
            <v>0</v>
          </cell>
          <cell r="G72" t="str">
            <v>Captafaros</v>
          </cell>
          <cell r="H72" t="str">
            <v>Un</v>
          </cell>
          <cell r="I72">
            <v>2432</v>
          </cell>
          <cell r="J72">
            <v>11637</v>
          </cell>
          <cell r="K72">
            <v>28301184</v>
          </cell>
        </row>
        <row r="73">
          <cell r="B73">
            <v>0</v>
          </cell>
          <cell r="C73">
            <v>0</v>
          </cell>
          <cell r="D73">
            <v>0</v>
          </cell>
          <cell r="E73">
            <v>0</v>
          </cell>
          <cell r="F73">
            <v>0</v>
          </cell>
          <cell r="G73">
            <v>0</v>
          </cell>
          <cell r="H73" t="str">
            <v>SUBTOTAL SEÑALIZACIÓN</v>
          </cell>
          <cell r="I73">
            <v>0</v>
          </cell>
          <cell r="J73">
            <v>0</v>
          </cell>
          <cell r="K73">
            <v>3918913732</v>
          </cell>
        </row>
        <row r="74">
          <cell r="B74" t="str">
            <v>OBRAS VARIAS</v>
          </cell>
          <cell r="C74">
            <v>0</v>
          </cell>
          <cell r="D74">
            <v>0</v>
          </cell>
          <cell r="E74">
            <v>0</v>
          </cell>
          <cell r="F74">
            <v>0</v>
          </cell>
          <cell r="G74">
            <v>0</v>
          </cell>
          <cell r="H74">
            <v>0</v>
          </cell>
          <cell r="I74">
            <v>0</v>
          </cell>
          <cell r="J74">
            <v>0</v>
          </cell>
          <cell r="K74">
            <v>0</v>
          </cell>
        </row>
        <row r="75">
          <cell r="B75">
            <v>49</v>
          </cell>
          <cell r="C75" t="str">
            <v> 3.6.9.1.3 </v>
          </cell>
          <cell r="D75" t="str">
            <v>800.1</v>
          </cell>
          <cell r="E75" t="str">
            <v>800-07</v>
          </cell>
          <cell r="F75">
            <v>0</v>
          </cell>
          <cell r="G75" t="str">
            <v>Cercas de alambre de púas con postes de Madera</v>
          </cell>
          <cell r="H75" t="str">
            <v>ml</v>
          </cell>
          <cell r="I75">
            <v>4400</v>
          </cell>
          <cell r="J75">
            <v>11022</v>
          </cell>
          <cell r="K75">
            <v>48496800</v>
          </cell>
        </row>
        <row r="76">
          <cell r="B76">
            <v>50</v>
          </cell>
          <cell r="C76" t="str">
            <v>3,6,9,2,1</v>
          </cell>
          <cell r="D76" t="str">
            <v>810.1</v>
          </cell>
          <cell r="E76" t="str">
            <v>810-07</v>
          </cell>
          <cell r="F76">
            <v>0</v>
          </cell>
          <cell r="G76" t="str">
            <v>Protección de taludes con bloques de césped</v>
          </cell>
          <cell r="H76" t="str">
            <v>m2</v>
          </cell>
          <cell r="I76">
            <v>275000</v>
          </cell>
          <cell r="J76">
            <v>5000</v>
          </cell>
          <cell r="K76">
            <v>1375000000</v>
          </cell>
        </row>
        <row r="77">
          <cell r="B77">
            <v>0</v>
          </cell>
          <cell r="C77">
            <v>0</v>
          </cell>
          <cell r="D77">
            <v>0</v>
          </cell>
          <cell r="E77">
            <v>0</v>
          </cell>
          <cell r="F77">
            <v>0</v>
          </cell>
          <cell r="G77">
            <v>0</v>
          </cell>
          <cell r="H77" t="str">
            <v>SUBTOTAL OBRAS VARIAS</v>
          </cell>
          <cell r="I77">
            <v>0</v>
          </cell>
          <cell r="J77">
            <v>0</v>
          </cell>
          <cell r="K77">
            <v>1423496800</v>
          </cell>
        </row>
        <row r="78">
          <cell r="B78" t="str">
            <v>TRANSPORTES</v>
          </cell>
          <cell r="C78">
            <v>0</v>
          </cell>
          <cell r="D78">
            <v>0</v>
          </cell>
          <cell r="E78">
            <v>0</v>
          </cell>
          <cell r="F78">
            <v>0</v>
          </cell>
          <cell r="G78">
            <v>0</v>
          </cell>
          <cell r="H78">
            <v>0</v>
          </cell>
          <cell r="I78">
            <v>0</v>
          </cell>
          <cell r="J78">
            <v>0</v>
          </cell>
          <cell r="K78">
            <v>0</v>
          </cell>
        </row>
        <row r="79">
          <cell r="B79">
            <v>51</v>
          </cell>
          <cell r="C79" t="str">
            <v>3,6,9,3,1</v>
          </cell>
          <cell r="D79" t="str">
            <v>900.2</v>
          </cell>
          <cell r="E79" t="str">
            <v>900-07</v>
          </cell>
          <cell r="F79">
            <v>0</v>
          </cell>
          <cell r="G79" t="str">
            <v>Transporte de materiales provenientes de la excavación de la explanación, canales y préstamos para distancias mayores de mil metros (1000 m)</v>
          </cell>
          <cell r="H79" t="str">
            <v>m3-Km</v>
          </cell>
          <cell r="I79">
            <v>11500000</v>
          </cell>
          <cell r="J79">
            <v>600</v>
          </cell>
          <cell r="K79">
            <v>6900000000</v>
          </cell>
        </row>
        <row r="80">
          <cell r="B80">
            <v>52</v>
          </cell>
          <cell r="C80" t="str">
            <v>3.6.9.3</v>
          </cell>
          <cell r="D80" t="str">
            <v>900.3</v>
          </cell>
          <cell r="E80" t="str">
            <v>900-07</v>
          </cell>
          <cell r="F80">
            <v>0</v>
          </cell>
          <cell r="G80" t="str">
            <v>Transporte de materiales provenientes de derrumbes</v>
          </cell>
          <cell r="H80" t="str">
            <v>m3-Km</v>
          </cell>
          <cell r="I80">
            <v>320000</v>
          </cell>
          <cell r="J80">
            <v>600</v>
          </cell>
          <cell r="K80">
            <v>192000000</v>
          </cell>
        </row>
        <row r="81">
          <cell r="B81">
            <v>0</v>
          </cell>
          <cell r="C81">
            <v>0</v>
          </cell>
          <cell r="D81">
            <v>0</v>
          </cell>
          <cell r="E81">
            <v>0</v>
          </cell>
          <cell r="F81">
            <v>0</v>
          </cell>
          <cell r="G81">
            <v>0</v>
          </cell>
          <cell r="H81" t="str">
            <v>SUBTOTAL TRANSPORTES</v>
          </cell>
          <cell r="I81">
            <v>0</v>
          </cell>
          <cell r="J81">
            <v>0</v>
          </cell>
          <cell r="K81">
            <v>7092000000</v>
          </cell>
        </row>
        <row r="82">
          <cell r="B82">
            <v>0</v>
          </cell>
          <cell r="C82">
            <v>0</v>
          </cell>
          <cell r="D82">
            <v>0</v>
          </cell>
          <cell r="E82">
            <v>0</v>
          </cell>
          <cell r="F82">
            <v>0</v>
          </cell>
          <cell r="G82" t="str">
            <v>SUBTOTAL COSTO OBRAS</v>
          </cell>
          <cell r="H82">
            <v>0</v>
          </cell>
          <cell r="I82">
            <v>0</v>
          </cell>
          <cell r="J82">
            <v>0</v>
          </cell>
          <cell r="K82">
            <v>113414344802</v>
          </cell>
        </row>
        <row r="83">
          <cell r="B83">
            <v>0</v>
          </cell>
          <cell r="C83">
            <v>0</v>
          </cell>
          <cell r="D83">
            <v>0</v>
          </cell>
          <cell r="E83">
            <v>0</v>
          </cell>
          <cell r="F83">
            <v>0</v>
          </cell>
          <cell r="G83">
            <v>0</v>
          </cell>
          <cell r="H83">
            <v>0</v>
          </cell>
          <cell r="I83">
            <v>0</v>
          </cell>
          <cell r="J83">
            <v>0</v>
          </cell>
          <cell r="K83">
            <v>0</v>
          </cell>
        </row>
        <row r="84">
          <cell r="B84" t="str">
            <v>NO PREVISTOS</v>
          </cell>
          <cell r="C84">
            <v>0</v>
          </cell>
          <cell r="D84">
            <v>0</v>
          </cell>
          <cell r="E84">
            <v>0</v>
          </cell>
          <cell r="F84">
            <v>0</v>
          </cell>
          <cell r="G84">
            <v>0</v>
          </cell>
          <cell r="H84">
            <v>0</v>
          </cell>
          <cell r="I84">
            <v>0</v>
          </cell>
          <cell r="J84">
            <v>0</v>
          </cell>
          <cell r="K84">
            <v>0</v>
          </cell>
        </row>
        <row r="85">
          <cell r="B85">
            <v>53</v>
          </cell>
          <cell r="C85">
            <v>0</v>
          </cell>
          <cell r="D85">
            <v>330</v>
          </cell>
          <cell r="E85" t="str">
            <v>330-07</v>
          </cell>
          <cell r="F85">
            <v>0</v>
          </cell>
          <cell r="G85" t="str">
            <v>Base Granular</v>
          </cell>
          <cell r="H85" t="str">
            <v>m3</v>
          </cell>
          <cell r="I85">
            <v>78750</v>
          </cell>
          <cell r="J85">
            <v>99643</v>
          </cell>
          <cell r="K85">
            <v>7846886250</v>
          </cell>
        </row>
        <row r="86">
          <cell r="B86">
            <v>54</v>
          </cell>
          <cell r="C86">
            <v>0</v>
          </cell>
          <cell r="D86" t="str">
            <v>461.1P</v>
          </cell>
          <cell r="E86" t="str">
            <v>330-07</v>
          </cell>
          <cell r="F86">
            <v>0</v>
          </cell>
          <cell r="G86" t="str">
            <v>Reciclaje de pavimento asfaltico (Incluye cereo)</v>
          </cell>
          <cell r="H86" t="str">
            <v>m3</v>
          </cell>
          <cell r="I86">
            <v>24750</v>
          </cell>
          <cell r="J86">
            <v>31641</v>
          </cell>
          <cell r="K86">
            <v>783114750</v>
          </cell>
        </row>
        <row r="87">
          <cell r="B87">
            <v>55</v>
          </cell>
          <cell r="C87">
            <v>0</v>
          </cell>
          <cell r="D87" t="str">
            <v>341.2.2P</v>
          </cell>
          <cell r="E87" t="str">
            <v>330-07</v>
          </cell>
          <cell r="F87">
            <v>0</v>
          </cell>
          <cell r="G87" t="str">
            <v>Suministro de Cemento Porlant Tipo I para  estabilizacion de bases granulares (Incluye mezclado)</v>
          </cell>
          <cell r="H87" t="str">
            <v>kg</v>
          </cell>
          <cell r="I87">
            <v>2380950</v>
          </cell>
          <cell r="J87">
            <v>643</v>
          </cell>
          <cell r="K87">
            <v>1530950850</v>
          </cell>
        </row>
        <row r="88">
          <cell r="B88">
            <v>56</v>
          </cell>
          <cell r="C88">
            <v>0</v>
          </cell>
          <cell r="D88" t="str">
            <v>3P1</v>
          </cell>
          <cell r="E88" t="str">
            <v>330-07</v>
          </cell>
          <cell r="F88">
            <v>0</v>
          </cell>
          <cell r="G88" t="str">
            <v>Reubicacion de Cercas existentes</v>
          </cell>
          <cell r="H88" t="str">
            <v>ml</v>
          </cell>
          <cell r="I88">
            <v>70000</v>
          </cell>
          <cell r="J88">
            <v>4947</v>
          </cell>
          <cell r="K88">
            <v>346290000</v>
          </cell>
        </row>
        <row r="89">
          <cell r="B89">
            <v>57</v>
          </cell>
          <cell r="C89">
            <v>0</v>
          </cell>
          <cell r="D89" t="str">
            <v>4P1</v>
          </cell>
          <cell r="E89" t="str">
            <v>330-07</v>
          </cell>
          <cell r="F89">
            <v>0</v>
          </cell>
          <cell r="G89" t="str">
            <v>Tala de arbol clase V h mayor a 30 mts ( incluye desenraíce, retiro y disposición final)</v>
          </cell>
          <cell r="H89" t="str">
            <v>ml</v>
          </cell>
          <cell r="I89">
            <v>300</v>
          </cell>
          <cell r="J89">
            <v>210756</v>
          </cell>
          <cell r="K89">
            <v>63226800</v>
          </cell>
        </row>
        <row r="90">
          <cell r="B90">
            <v>58</v>
          </cell>
          <cell r="C90">
            <v>0</v>
          </cell>
          <cell r="D90" t="str">
            <v>4P2</v>
          </cell>
          <cell r="E90" t="str">
            <v>330-07</v>
          </cell>
          <cell r="F90">
            <v>0</v>
          </cell>
          <cell r="G90" t="str">
            <v>Tala de arbol clase IV h=20 a 30 mts ( incluye desenraíce, retiro y disposición final)</v>
          </cell>
          <cell r="H90" t="str">
            <v>UND.</v>
          </cell>
          <cell r="I90">
            <v>400</v>
          </cell>
          <cell r="J90">
            <v>144110</v>
          </cell>
          <cell r="K90">
            <v>57644000</v>
          </cell>
        </row>
        <row r="91">
          <cell r="B91">
            <v>59</v>
          </cell>
          <cell r="C91">
            <v>0</v>
          </cell>
          <cell r="D91" t="str">
            <v>4P3</v>
          </cell>
          <cell r="E91" t="str">
            <v>330-07</v>
          </cell>
          <cell r="F91">
            <v>0</v>
          </cell>
          <cell r="G91" t="str">
            <v>Tala de arbol clase III h=10 a 20 mts ( incluye desenraíce, retiro y disposición final)</v>
          </cell>
          <cell r="H91" t="str">
            <v>UND.</v>
          </cell>
          <cell r="I91">
            <v>500</v>
          </cell>
          <cell r="J91">
            <v>99439</v>
          </cell>
          <cell r="K91">
            <v>49719500</v>
          </cell>
        </row>
        <row r="92">
          <cell r="B92">
            <v>60</v>
          </cell>
          <cell r="C92">
            <v>0</v>
          </cell>
          <cell r="D92" t="str">
            <v>4P4</v>
          </cell>
          <cell r="E92" t="str">
            <v>330-07</v>
          </cell>
          <cell r="F92">
            <v>0</v>
          </cell>
          <cell r="G92" t="str">
            <v>Tala de arbol clase II h=5 a 10 mts ( incluye desenraíce, retiro y disposición final)</v>
          </cell>
          <cell r="H92" t="str">
            <v>UND.</v>
          </cell>
          <cell r="I92">
            <v>500</v>
          </cell>
          <cell r="J92">
            <v>74458</v>
          </cell>
          <cell r="K92">
            <v>37229000</v>
          </cell>
        </row>
        <row r="93">
          <cell r="B93">
            <v>61</v>
          </cell>
          <cell r="C93">
            <v>0</v>
          </cell>
          <cell r="D93" t="str">
            <v>4P5</v>
          </cell>
          <cell r="E93" t="str">
            <v>330-07</v>
          </cell>
          <cell r="F93">
            <v>0</v>
          </cell>
          <cell r="G93" t="str">
            <v>Tala de arbol clase I h=1 a 5 mts ( incluye desenraíce, retiro y disposición final)</v>
          </cell>
          <cell r="H93" t="str">
            <v>UND.</v>
          </cell>
          <cell r="I93">
            <v>400</v>
          </cell>
          <cell r="J93">
            <v>58221</v>
          </cell>
          <cell r="K93">
            <v>23288400</v>
          </cell>
        </row>
        <row r="94">
          <cell r="B94">
            <v>62</v>
          </cell>
          <cell r="C94">
            <v>0</v>
          </cell>
          <cell r="D94" t="str">
            <v>900.1</v>
          </cell>
          <cell r="E94" t="str">
            <v>330-07</v>
          </cell>
          <cell r="F94">
            <v>0</v>
          </cell>
          <cell r="G94" t="str">
            <v xml:space="preserve">Transporte de materiales provenientes de la excavación de la explanación, canales y prestamos, entre cien metros  (100 m)  y mil metros (1.000 m) </v>
          </cell>
          <cell r="H94" t="str">
            <v>UND.</v>
          </cell>
          <cell r="I94">
            <v>300000</v>
          </cell>
          <cell r="J94">
            <v>535</v>
          </cell>
          <cell r="K94">
            <v>160500000</v>
          </cell>
        </row>
        <row r="95">
          <cell r="B95">
            <v>63</v>
          </cell>
          <cell r="C95">
            <v>0</v>
          </cell>
          <cell r="D95" t="str">
            <v>450.2P</v>
          </cell>
          <cell r="E95" t="str">
            <v>330-07</v>
          </cell>
          <cell r="F95">
            <v>0</v>
          </cell>
          <cell r="G95" t="str">
            <v>Mezcla Densa en Caliente para Parcheo</v>
          </cell>
          <cell r="H95" t="str">
            <v>UND.</v>
          </cell>
          <cell r="I95">
            <v>200</v>
          </cell>
          <cell r="J95">
            <v>472673</v>
          </cell>
          <cell r="K95">
            <v>94534600</v>
          </cell>
        </row>
        <row r="96">
          <cell r="K96">
            <v>10993384150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row r="4">
          <cell r="B4">
            <v>2</v>
          </cell>
        </row>
        <row r="5">
          <cell r="B5">
            <v>3</v>
          </cell>
        </row>
        <row r="6">
          <cell r="B6">
            <v>4</v>
          </cell>
        </row>
        <row r="7">
          <cell r="B7">
            <v>5</v>
          </cell>
        </row>
        <row r="8">
          <cell r="B8">
            <v>6</v>
          </cell>
        </row>
        <row r="9">
          <cell r="B9">
            <v>7</v>
          </cell>
        </row>
        <row r="10">
          <cell r="B10">
            <v>8</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sheetData sheetId="1"/>
      <sheetData sheetId="2">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row r="387">
          <cell r="A387">
            <v>0</v>
          </cell>
        </row>
        <row r="388">
          <cell r="A388">
            <v>0</v>
          </cell>
        </row>
        <row r="389">
          <cell r="A389">
            <v>0</v>
          </cell>
        </row>
        <row r="390">
          <cell r="A390">
            <v>0</v>
          </cell>
        </row>
        <row r="391">
          <cell r="A391">
            <v>0</v>
          </cell>
        </row>
        <row r="392">
          <cell r="A392">
            <v>0</v>
          </cell>
        </row>
        <row r="393">
          <cell r="A393">
            <v>0</v>
          </cell>
        </row>
        <row r="394">
          <cell r="A394">
            <v>0</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row r="410">
          <cell r="A410">
            <v>0</v>
          </cell>
        </row>
        <row r="411">
          <cell r="A411">
            <v>0</v>
          </cell>
        </row>
        <row r="412">
          <cell r="A412">
            <v>0</v>
          </cell>
        </row>
        <row r="413">
          <cell r="A413">
            <v>0</v>
          </cell>
        </row>
        <row r="414">
          <cell r="A414">
            <v>0</v>
          </cell>
        </row>
        <row r="415">
          <cell r="A415">
            <v>0</v>
          </cell>
        </row>
        <row r="416">
          <cell r="A416">
            <v>0</v>
          </cell>
        </row>
        <row r="417">
          <cell r="A417">
            <v>0</v>
          </cell>
        </row>
        <row r="418">
          <cell r="A418">
            <v>0</v>
          </cell>
        </row>
        <row r="419">
          <cell r="A419">
            <v>0</v>
          </cell>
        </row>
        <row r="420">
          <cell r="A420">
            <v>0</v>
          </cell>
        </row>
        <row r="421">
          <cell r="A421">
            <v>0</v>
          </cell>
        </row>
        <row r="422">
          <cell r="A422">
            <v>0</v>
          </cell>
        </row>
        <row r="423">
          <cell r="A423">
            <v>0</v>
          </cell>
        </row>
        <row r="424">
          <cell r="A424">
            <v>0</v>
          </cell>
        </row>
        <row r="425">
          <cell r="A425">
            <v>0</v>
          </cell>
        </row>
        <row r="426">
          <cell r="A426">
            <v>0</v>
          </cell>
        </row>
        <row r="427">
          <cell r="A427">
            <v>0</v>
          </cell>
        </row>
        <row r="428">
          <cell r="A428">
            <v>0</v>
          </cell>
        </row>
        <row r="429">
          <cell r="A429">
            <v>0</v>
          </cell>
        </row>
        <row r="430">
          <cell r="A430">
            <v>0</v>
          </cell>
        </row>
        <row r="431">
          <cell r="A431">
            <v>0</v>
          </cell>
        </row>
        <row r="432">
          <cell r="A432">
            <v>0</v>
          </cell>
        </row>
        <row r="433">
          <cell r="A433">
            <v>0</v>
          </cell>
        </row>
        <row r="434">
          <cell r="A434">
            <v>0</v>
          </cell>
        </row>
        <row r="435">
          <cell r="A435">
            <v>0</v>
          </cell>
        </row>
        <row r="436">
          <cell r="A436">
            <v>0</v>
          </cell>
        </row>
        <row r="437">
          <cell r="A437">
            <v>0</v>
          </cell>
        </row>
        <row r="438">
          <cell r="A438">
            <v>0</v>
          </cell>
        </row>
        <row r="439">
          <cell r="A439">
            <v>0</v>
          </cell>
        </row>
        <row r="440">
          <cell r="A440">
            <v>0</v>
          </cell>
        </row>
        <row r="441">
          <cell r="A441">
            <v>0</v>
          </cell>
        </row>
        <row r="442">
          <cell r="A442">
            <v>0</v>
          </cell>
        </row>
        <row r="443">
          <cell r="A443">
            <v>0</v>
          </cell>
        </row>
        <row r="444">
          <cell r="A444">
            <v>0</v>
          </cell>
        </row>
        <row r="445">
          <cell r="A445">
            <v>0</v>
          </cell>
        </row>
        <row r="446">
          <cell r="A446">
            <v>0</v>
          </cell>
        </row>
        <row r="447">
          <cell r="A447">
            <v>0</v>
          </cell>
        </row>
        <row r="448">
          <cell r="A448">
            <v>0</v>
          </cell>
        </row>
        <row r="449">
          <cell r="A449">
            <v>0</v>
          </cell>
        </row>
        <row r="450">
          <cell r="A450">
            <v>0</v>
          </cell>
        </row>
        <row r="451">
          <cell r="A451">
            <v>0</v>
          </cell>
        </row>
        <row r="452">
          <cell r="A452">
            <v>0</v>
          </cell>
        </row>
        <row r="453">
          <cell r="A453">
            <v>0</v>
          </cell>
        </row>
        <row r="454">
          <cell r="A454">
            <v>0</v>
          </cell>
        </row>
        <row r="455">
          <cell r="A455">
            <v>0</v>
          </cell>
        </row>
        <row r="456">
          <cell r="A456">
            <v>0</v>
          </cell>
        </row>
        <row r="457">
          <cell r="A457">
            <v>0</v>
          </cell>
        </row>
        <row r="458">
          <cell r="A458">
            <v>0</v>
          </cell>
        </row>
        <row r="459">
          <cell r="A459">
            <v>0</v>
          </cell>
        </row>
        <row r="460">
          <cell r="A460">
            <v>0</v>
          </cell>
        </row>
        <row r="461">
          <cell r="A461">
            <v>0</v>
          </cell>
        </row>
        <row r="462">
          <cell r="A462">
            <v>0</v>
          </cell>
        </row>
        <row r="463">
          <cell r="A463">
            <v>0</v>
          </cell>
        </row>
        <row r="464">
          <cell r="A464">
            <v>0</v>
          </cell>
        </row>
        <row r="465">
          <cell r="A465">
            <v>0</v>
          </cell>
        </row>
        <row r="466">
          <cell r="A466">
            <v>0</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row r="588">
          <cell r="A588">
            <v>0</v>
          </cell>
        </row>
        <row r="589">
          <cell r="A589">
            <v>0</v>
          </cell>
        </row>
        <row r="590">
          <cell r="A590">
            <v>0</v>
          </cell>
        </row>
        <row r="591">
          <cell r="A591">
            <v>0</v>
          </cell>
        </row>
        <row r="592">
          <cell r="A592">
            <v>0</v>
          </cell>
        </row>
        <row r="593">
          <cell r="A593">
            <v>0</v>
          </cell>
        </row>
        <row r="594">
          <cell r="A594">
            <v>0</v>
          </cell>
        </row>
        <row r="595">
          <cell r="A595">
            <v>0</v>
          </cell>
        </row>
        <row r="596">
          <cell r="A596">
            <v>0</v>
          </cell>
        </row>
        <row r="597">
          <cell r="A597">
            <v>0</v>
          </cell>
        </row>
        <row r="598">
          <cell r="A598">
            <v>0</v>
          </cell>
        </row>
        <row r="599">
          <cell r="A599">
            <v>0</v>
          </cell>
        </row>
        <row r="600">
          <cell r="A600">
            <v>0</v>
          </cell>
        </row>
        <row r="601">
          <cell r="A601">
            <v>0</v>
          </cell>
        </row>
        <row r="602">
          <cell r="A602">
            <v>0</v>
          </cell>
        </row>
        <row r="603">
          <cell r="A603">
            <v>0</v>
          </cell>
        </row>
        <row r="604">
          <cell r="A604">
            <v>0</v>
          </cell>
        </row>
        <row r="605">
          <cell r="A605">
            <v>0</v>
          </cell>
        </row>
        <row r="606">
          <cell r="A606">
            <v>0</v>
          </cell>
        </row>
        <row r="607">
          <cell r="A607">
            <v>0</v>
          </cell>
        </row>
        <row r="608">
          <cell r="A608">
            <v>0</v>
          </cell>
        </row>
        <row r="609">
          <cell r="A609">
            <v>0</v>
          </cell>
        </row>
        <row r="610">
          <cell r="A610">
            <v>0</v>
          </cell>
        </row>
        <row r="611">
          <cell r="A611">
            <v>0</v>
          </cell>
        </row>
        <row r="612">
          <cell r="A612">
            <v>0</v>
          </cell>
        </row>
        <row r="613">
          <cell r="A613">
            <v>0</v>
          </cell>
        </row>
        <row r="614">
          <cell r="A614">
            <v>0</v>
          </cell>
        </row>
        <row r="615">
          <cell r="A615">
            <v>0</v>
          </cell>
        </row>
        <row r="616">
          <cell r="A616">
            <v>0</v>
          </cell>
        </row>
        <row r="617">
          <cell r="A617">
            <v>0</v>
          </cell>
        </row>
        <row r="618">
          <cell r="A618">
            <v>0</v>
          </cell>
        </row>
        <row r="619">
          <cell r="A619">
            <v>0</v>
          </cell>
        </row>
        <row r="620">
          <cell r="A620">
            <v>0</v>
          </cell>
        </row>
        <row r="621">
          <cell r="A621">
            <v>0</v>
          </cell>
        </row>
        <row r="622">
          <cell r="A622">
            <v>0</v>
          </cell>
        </row>
        <row r="623">
          <cell r="A623">
            <v>0</v>
          </cell>
        </row>
        <row r="624">
          <cell r="A624">
            <v>0</v>
          </cell>
        </row>
        <row r="625">
          <cell r="A625">
            <v>0</v>
          </cell>
        </row>
        <row r="626">
          <cell r="A626">
            <v>0</v>
          </cell>
        </row>
        <row r="627">
          <cell r="A627">
            <v>0</v>
          </cell>
        </row>
        <row r="628">
          <cell r="A628">
            <v>0</v>
          </cell>
        </row>
        <row r="629">
          <cell r="A629">
            <v>0</v>
          </cell>
        </row>
        <row r="630">
          <cell r="A630">
            <v>0</v>
          </cell>
        </row>
        <row r="631">
          <cell r="A631">
            <v>0</v>
          </cell>
        </row>
        <row r="632">
          <cell r="A632">
            <v>0</v>
          </cell>
        </row>
        <row r="633">
          <cell r="A633">
            <v>0</v>
          </cell>
        </row>
        <row r="634">
          <cell r="A634">
            <v>0</v>
          </cell>
        </row>
        <row r="635">
          <cell r="A635">
            <v>0</v>
          </cell>
        </row>
        <row r="636">
          <cell r="A636">
            <v>0</v>
          </cell>
        </row>
        <row r="637">
          <cell r="A637">
            <v>0</v>
          </cell>
        </row>
        <row r="638">
          <cell r="A638">
            <v>0</v>
          </cell>
        </row>
        <row r="639">
          <cell r="A639">
            <v>0</v>
          </cell>
        </row>
        <row r="640">
          <cell r="A640">
            <v>0</v>
          </cell>
        </row>
        <row r="641">
          <cell r="A641">
            <v>0</v>
          </cell>
        </row>
        <row r="642">
          <cell r="A642">
            <v>0</v>
          </cell>
        </row>
        <row r="643">
          <cell r="A643">
            <v>0</v>
          </cell>
        </row>
        <row r="644">
          <cell r="A644">
            <v>0</v>
          </cell>
        </row>
        <row r="645">
          <cell r="A645">
            <v>0</v>
          </cell>
        </row>
        <row r="646">
          <cell r="A646">
            <v>0</v>
          </cell>
        </row>
        <row r="647">
          <cell r="A647">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Y, totalL (2)"/>
      <sheetName val="PRESUP. VIA Y, REVIZADO"/>
      <sheetName val="INDICE"/>
      <sheetName val="materiales"/>
      <sheetName val="Equipo"/>
      <sheetName val="otros"/>
      <sheetName val="Bordillos"/>
      <sheetName val="671 cuneta"/>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3CONCRETO C"/>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refreshError="1"/>
      <sheetData sheetId="1" refreshError="1"/>
      <sheetData sheetId="2" refreshError="1"/>
      <sheetData sheetId="3">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4" refreshError="1"/>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ow r="3">
          <cell r="A3" t="str">
            <v>Abrazadera 12 x 6 pulg</v>
          </cell>
        </row>
        <row r="4">
          <cell r="A4" t="str">
            <v>Accesorio T para canaleta plástica</v>
          </cell>
        </row>
        <row r="5">
          <cell r="A5" t="str">
            <v>Accesorios cisterna</v>
          </cell>
        </row>
        <row r="6">
          <cell r="A6" t="str">
            <v>Accesorios conexión dosificador volumetrico</v>
          </cell>
        </row>
        <row r="7">
          <cell r="A7" t="str">
            <v>Accesorios en porcelana y vidrieria</v>
          </cell>
        </row>
        <row r="8">
          <cell r="A8" t="str">
            <v>Accesorios succión y conexión electrobomba 1  HP</v>
          </cell>
        </row>
        <row r="9">
          <cell r="A9" t="str">
            <v>Accesorios succión y conexión electrobomba 1/2 HP</v>
          </cell>
        </row>
        <row r="10">
          <cell r="A10" t="str">
            <v>Accesorios teja</v>
          </cell>
        </row>
        <row r="11">
          <cell r="A11" t="str">
            <v>Aceite hidraulico</v>
          </cell>
        </row>
        <row r="12">
          <cell r="A12" t="str">
            <v>Aceite motor</v>
          </cell>
        </row>
        <row r="13">
          <cell r="A13" t="str">
            <v>Aceite transmision (Valvulina)</v>
          </cell>
        </row>
        <row r="14">
          <cell r="A14" t="str">
            <v>Acero 37000 psi 1/4 pulg.</v>
          </cell>
        </row>
        <row r="15">
          <cell r="A15" t="str">
            <v>Acero 60.000 psi  diametros varios</v>
          </cell>
        </row>
        <row r="16">
          <cell r="A16" t="str">
            <v>Acero 60000 psi 1/2 pulg.</v>
          </cell>
        </row>
        <row r="17">
          <cell r="A17" t="str">
            <v>Acero 60000 psi 3/4 pulg.</v>
          </cell>
        </row>
        <row r="18">
          <cell r="A18" t="str">
            <v>Acero A37  plat. y var. fig.  galvanizado</v>
          </cell>
        </row>
        <row r="19">
          <cell r="A19" t="str">
            <v>Acero ASTM - 36</v>
          </cell>
        </row>
        <row r="20">
          <cell r="A20" t="str">
            <v>Acero ASTM - 500 C</v>
          </cell>
        </row>
        <row r="21">
          <cell r="A21" t="str">
            <v>Acero de refuerzo 37000 Psi</v>
          </cell>
        </row>
        <row r="22">
          <cell r="A22" t="str">
            <v>Acero de refuerzo 60000 Psi</v>
          </cell>
        </row>
        <row r="23">
          <cell r="A23" t="str">
            <v>Acero de refuerzo 60000 Psi  (liso)</v>
          </cell>
        </row>
        <row r="24">
          <cell r="A24" t="str">
            <v>Acero estructural A37 perfiles varios por kg</v>
          </cell>
        </row>
        <row r="25">
          <cell r="A25" t="str">
            <v>Acero SAE 1045 Ø = 2"</v>
          </cell>
        </row>
        <row r="26">
          <cell r="A26" t="str">
            <v>Acetileno</v>
          </cell>
        </row>
        <row r="27">
          <cell r="A27" t="str">
            <v>Acido para pulir</v>
          </cell>
        </row>
        <row r="28">
          <cell r="A28" t="str">
            <v>Acondicionador de Superficie</v>
          </cell>
        </row>
        <row r="29">
          <cell r="A29" t="str">
            <v>Acoples eléctricos</v>
          </cell>
        </row>
        <row r="30">
          <cell r="A30" t="str">
            <v>Acpm</v>
          </cell>
        </row>
        <row r="31">
          <cell r="A31" t="str">
            <v>Adaptador brida - PVC 10"</v>
          </cell>
        </row>
        <row r="32">
          <cell r="A32" t="str">
            <v>Adaptador brida - PVC 12"</v>
          </cell>
        </row>
        <row r="33">
          <cell r="A33" t="str">
            <v>Adaptador brida - PVC 3"</v>
          </cell>
        </row>
        <row r="34">
          <cell r="A34" t="str">
            <v>Adaptador brida - PVC 4"</v>
          </cell>
        </row>
        <row r="35">
          <cell r="A35" t="str">
            <v>Adaptador brida - PVC 6"</v>
          </cell>
        </row>
        <row r="36">
          <cell r="A36" t="str">
            <v>Adaptador brida - PVC 8"</v>
          </cell>
        </row>
        <row r="37">
          <cell r="A37" t="str">
            <v>Adaptador brida universal de 10" R1-R1</v>
          </cell>
        </row>
        <row r="38">
          <cell r="A38" t="str">
            <v>Adaptador brida universal de 12" R1-R1</v>
          </cell>
        </row>
        <row r="39">
          <cell r="A39" t="str">
            <v>Adaptador brida universal de 2"</v>
          </cell>
        </row>
        <row r="40">
          <cell r="A40" t="str">
            <v>Adaptador brida universal de 3"</v>
          </cell>
        </row>
        <row r="41">
          <cell r="A41" t="str">
            <v>Adaptador brida universal de 4"</v>
          </cell>
        </row>
        <row r="42">
          <cell r="A42" t="str">
            <v>Adaptador brida universal de 6" R1-R1</v>
          </cell>
        </row>
        <row r="43">
          <cell r="A43" t="str">
            <v>Adaptador brida universal de 6" R1-R2</v>
          </cell>
        </row>
        <row r="44">
          <cell r="A44" t="str">
            <v>Adaptador brida universal de 8" R1-R1</v>
          </cell>
        </row>
        <row r="45">
          <cell r="A45" t="str">
            <v>Adaptador brida universal de 8" R1-R2</v>
          </cell>
        </row>
        <row r="46">
          <cell r="A46" t="str">
            <v>Adaptador caja conduit 1/2 "</v>
          </cell>
        </row>
        <row r="47">
          <cell r="A47" t="str">
            <v>Adaptador Hembra PF+UAD  1/2 "</v>
          </cell>
        </row>
        <row r="48">
          <cell r="A48" t="str">
            <v>Adaptador hembra presión  PVC 1</v>
          </cell>
        </row>
        <row r="49">
          <cell r="A49" t="str">
            <v>Adaptador hembra presión  PVC 1 1/2</v>
          </cell>
        </row>
        <row r="50">
          <cell r="A50" t="str">
            <v>Adaptador hembra presión  PVC 1 1/4</v>
          </cell>
        </row>
        <row r="51">
          <cell r="A51" t="str">
            <v>Adaptador hembra presión  PVC 1/2</v>
          </cell>
        </row>
        <row r="52">
          <cell r="A52" t="str">
            <v>Adaptador hembra presión  PVC 2</v>
          </cell>
        </row>
        <row r="53">
          <cell r="A53" t="str">
            <v>Adaptador hembra presión  PVC 2 1/2</v>
          </cell>
        </row>
        <row r="54">
          <cell r="A54" t="str">
            <v>Adaptador hembra presión  PVC 3</v>
          </cell>
        </row>
        <row r="55">
          <cell r="A55" t="str">
            <v>Adaptador hembra presión  PVC 3/4</v>
          </cell>
        </row>
        <row r="56">
          <cell r="A56" t="str">
            <v>Adaptador hembra presión  PVC 4</v>
          </cell>
        </row>
        <row r="57">
          <cell r="A57" t="str">
            <v>Adaptador Macho PF+UAD  1/2 "</v>
          </cell>
        </row>
        <row r="58">
          <cell r="A58" t="str">
            <v>Adaptador macho presión  PVC 1</v>
          </cell>
        </row>
        <row r="59">
          <cell r="A59" t="str">
            <v>Adaptador macho presión  PVC 1 1/2</v>
          </cell>
        </row>
        <row r="60">
          <cell r="A60" t="str">
            <v>Adaptador macho presión  PVC 1 1/4</v>
          </cell>
        </row>
        <row r="61">
          <cell r="A61" t="str">
            <v>Adaptador macho presión  PVC 1/2</v>
          </cell>
        </row>
        <row r="62">
          <cell r="A62" t="str">
            <v>Adaptador macho presión  PVC 2</v>
          </cell>
        </row>
        <row r="63">
          <cell r="A63" t="str">
            <v>Adaptador macho presión  PVC 2 1/2</v>
          </cell>
        </row>
        <row r="64">
          <cell r="A64" t="str">
            <v>Adaptador macho presión  PVC 3</v>
          </cell>
        </row>
        <row r="65">
          <cell r="A65" t="str">
            <v>Adaptador macho presión  PVC 3/4</v>
          </cell>
        </row>
        <row r="66">
          <cell r="A66" t="str">
            <v>Adaptador macho presión  PVC 4</v>
          </cell>
        </row>
        <row r="67">
          <cell r="A67" t="str">
            <v>Adaptador terminal conduit  1 1/2``</v>
          </cell>
        </row>
        <row r="68">
          <cell r="A68" t="str">
            <v>Adaptador terminal conduit  1 1/4``</v>
          </cell>
        </row>
        <row r="69">
          <cell r="A69" t="str">
            <v>Adaptador terminal conduit  1``</v>
          </cell>
        </row>
        <row r="70">
          <cell r="A70" t="str">
            <v>Adaptador terminal conduit  3"</v>
          </cell>
        </row>
        <row r="71">
          <cell r="A71" t="str">
            <v>Adaptador terminal conduit 1/2``</v>
          </cell>
        </row>
        <row r="72">
          <cell r="A72" t="str">
            <v>Adaptador terminal conduit 3/4``</v>
          </cell>
        </row>
        <row r="73">
          <cell r="A73" t="str">
            <v>Adaptadores para empalmes ref 5815 - B 3 color neg</v>
          </cell>
        </row>
        <row r="74">
          <cell r="A74" t="str">
            <v>Adaptadores para empalmes ref 5815 - B 5 color neg</v>
          </cell>
        </row>
        <row r="75">
          <cell r="A75" t="str">
            <v>Adercril - Adherente</v>
          </cell>
        </row>
        <row r="76">
          <cell r="A76" t="str">
            <v>Adhesivo Novafort</v>
          </cell>
        </row>
        <row r="77">
          <cell r="A77" t="str">
            <v>Aditivo plastificante acelerante reductor de agua</v>
          </cell>
        </row>
        <row r="78">
          <cell r="A78" t="str">
            <v>Adoquín cuarto 26</v>
          </cell>
        </row>
        <row r="79">
          <cell r="A79" t="str">
            <v>Adoquin en concreto  11 x 8 x 20</v>
          </cell>
        </row>
        <row r="80">
          <cell r="A80" t="str">
            <v>Adoquin en concreto 11 x 6 x 20</v>
          </cell>
        </row>
        <row r="81">
          <cell r="A81" t="str">
            <v>Adoquin gres 10 x 20 x 2.5</v>
          </cell>
        </row>
        <row r="82">
          <cell r="A82" t="str">
            <v>Agitador magnético mr-3001</v>
          </cell>
        </row>
        <row r="83">
          <cell r="A83" t="str">
            <v>Agitadores fibra de vidrio</v>
          </cell>
        </row>
        <row r="84">
          <cell r="A84" t="str">
            <v>Agua de carrotanque</v>
          </cell>
        </row>
        <row r="85">
          <cell r="A85" t="str">
            <v>Agua para obra</v>
          </cell>
        </row>
        <row r="86">
          <cell r="A86" t="str">
            <v>Aire acondicion. Split 18000 btu control filtro</v>
          </cell>
        </row>
        <row r="87">
          <cell r="A87" t="str">
            <v>Aireador extractor-inyector electrico 24"</v>
          </cell>
        </row>
        <row r="88">
          <cell r="A88" t="str">
            <v>AISLADOR DE PIN 15 KV</v>
          </cell>
        </row>
        <row r="89">
          <cell r="A89" t="str">
            <v>Aislante tubería 5/8"</v>
          </cell>
        </row>
        <row r="90">
          <cell r="A90" t="str">
            <v>Alamabre de puas galvanizado 1/2" CAL. 12</v>
          </cell>
        </row>
        <row r="91">
          <cell r="A91" t="str">
            <v>Alambre  THW N 10</v>
          </cell>
        </row>
        <row r="92">
          <cell r="A92" t="str">
            <v>Alambre cobre desnudo  AWG  14</v>
          </cell>
        </row>
        <row r="93">
          <cell r="A93" t="str">
            <v>Alambre cobre desnudo AWG  # 8</v>
          </cell>
        </row>
        <row r="94">
          <cell r="A94" t="str">
            <v>Alambre cobre desnudo THW  # 8 AWG</v>
          </cell>
        </row>
        <row r="95">
          <cell r="A95" t="str">
            <v>Alambre cobre THW  8 AWG THHN/NN</v>
          </cell>
        </row>
        <row r="96">
          <cell r="A96" t="str">
            <v>Alambre cobre THW 10 AWG THHN/NN</v>
          </cell>
        </row>
        <row r="97">
          <cell r="A97" t="str">
            <v>Alambre cobre THW 12 AWG</v>
          </cell>
        </row>
        <row r="98">
          <cell r="A98" t="str">
            <v>Alambre cobre THW 12 AWG THHN/NN</v>
          </cell>
        </row>
        <row r="99">
          <cell r="A99" t="str">
            <v>Alambre cobre THW 14 AWG</v>
          </cell>
        </row>
        <row r="100">
          <cell r="A100" t="str">
            <v>Alambre cobre THW 14 AWG THHN/NN</v>
          </cell>
        </row>
        <row r="101">
          <cell r="A101" t="str">
            <v>Alambre de cobre desnudo  AWG 12</v>
          </cell>
        </row>
        <row r="102">
          <cell r="A102" t="str">
            <v>Alambre de cobre desnudo  No. 10  AWG</v>
          </cell>
        </row>
        <row r="103">
          <cell r="A103" t="str">
            <v>Alambre de cobre THW  10 AWG</v>
          </cell>
        </row>
        <row r="104">
          <cell r="A104" t="str">
            <v>Alambre de cobre THW No. 8</v>
          </cell>
        </row>
        <row r="105">
          <cell r="A105" t="str">
            <v>Alambre de puas galvanizado Cal. 12</v>
          </cell>
        </row>
        <row r="106">
          <cell r="A106" t="str">
            <v>Alambre Galvanizado No. 12</v>
          </cell>
        </row>
        <row r="107">
          <cell r="A107" t="str">
            <v>Alambre Galvanizado No. 8</v>
          </cell>
        </row>
        <row r="108">
          <cell r="A108" t="str">
            <v>Alambre Galvanizado No. 8</v>
          </cell>
        </row>
        <row r="109">
          <cell r="A109" t="str">
            <v>Alambre Negro  No 18</v>
          </cell>
        </row>
        <row r="110">
          <cell r="A110" t="str">
            <v>Alambre Negro  No 18</v>
          </cell>
        </row>
        <row r="111">
          <cell r="A111" t="str">
            <v>Alambre telefónico 2 x 22 trenzado</v>
          </cell>
        </row>
        <row r="112">
          <cell r="A112" t="str">
            <v>Alambre telefónico N 22 estaño</v>
          </cell>
        </row>
        <row r="113">
          <cell r="A113" t="str">
            <v>Alambre THW  N  16</v>
          </cell>
        </row>
        <row r="114">
          <cell r="A114" t="str">
            <v>Alambre THW  N 12</v>
          </cell>
        </row>
        <row r="115">
          <cell r="A115" t="str">
            <v>Alambre THW  N 14</v>
          </cell>
        </row>
        <row r="116">
          <cell r="A116" t="str">
            <v>Alambre THW  N 18</v>
          </cell>
        </row>
        <row r="117">
          <cell r="A117" t="str">
            <v>Alambre THW Nº 6  AWG</v>
          </cell>
        </row>
        <row r="118">
          <cell r="A118" t="str">
            <v>Alambre THW Nº 8  AWG</v>
          </cell>
        </row>
        <row r="119">
          <cell r="A119" t="str">
            <v xml:space="preserve">Alcohol industrial </v>
          </cell>
        </row>
        <row r="120">
          <cell r="A120" t="str">
            <v>Alumol, recubrimiento de aluminio</v>
          </cell>
        </row>
        <row r="121">
          <cell r="A121" t="str">
            <v>Amarre para teja asbesto cemento o plástica</v>
          </cell>
        </row>
        <row r="122">
          <cell r="A122" t="str">
            <v>Amarre plástico  colring 4.6  MM</v>
          </cell>
        </row>
        <row r="123">
          <cell r="A123" t="str">
            <v>Amarre plástico para Cable trenzado</v>
          </cell>
        </row>
        <row r="124">
          <cell r="A124" t="str">
            <v>Amortiguador metalico de 0.38 m (0.06 x 0.13)</v>
          </cell>
        </row>
        <row r="125">
          <cell r="A125" t="str">
            <v>Amortiguador para ACSR Nº 2</v>
          </cell>
        </row>
        <row r="126">
          <cell r="A126" t="str">
            <v>Analisis físico-químico</v>
          </cell>
        </row>
        <row r="127">
          <cell r="A127" t="str">
            <v>Anclaje autoperforante 1/2"</v>
          </cell>
        </row>
        <row r="128">
          <cell r="A128" t="str">
            <v>Anclaje chazo expansivo 1/2" x 2"</v>
          </cell>
        </row>
        <row r="129">
          <cell r="A129" t="str">
            <v>Anclaje y fijaciones Columnas de izaje</v>
          </cell>
        </row>
        <row r="130">
          <cell r="A130" t="str">
            <v>Angulo  o perfil  1" x 1" x  1/8"</v>
          </cell>
        </row>
        <row r="131">
          <cell r="A131" t="str">
            <v>Angulo cal 26 24 x 1"  2.44</v>
          </cell>
        </row>
        <row r="132">
          <cell r="A132" t="str">
            <v>Angulo cielo falso aluminio</v>
          </cell>
        </row>
        <row r="133">
          <cell r="A133" t="str">
            <v>Angulo o perfil   4" x 4 " x 3/8"</v>
          </cell>
        </row>
        <row r="134">
          <cell r="A134" t="str">
            <v>Angulo o perfil  1 1/4`` x 1 1/4`` x 1/8``</v>
          </cell>
        </row>
        <row r="135">
          <cell r="A135" t="str">
            <v>Angulo o perfil  1" x 1" x 3/16"</v>
          </cell>
        </row>
        <row r="136">
          <cell r="A136" t="str">
            <v>Angulo o perfil  2 1/2" x 2 1/2" x 3/16"</v>
          </cell>
        </row>
        <row r="137">
          <cell r="A137" t="str">
            <v>Angulo o perfil  2" x 2" x 1/4"</v>
          </cell>
        </row>
        <row r="138">
          <cell r="A138" t="str">
            <v>Angulo o perfil  2" x 2" x 1/4" galvanizado</v>
          </cell>
        </row>
        <row r="139">
          <cell r="A139" t="str">
            <v>Angulo o perfil  2" x 2" x 1/8"</v>
          </cell>
        </row>
        <row r="140">
          <cell r="A140" t="str">
            <v>Angulo o perfil  3" x 3" x 1/4"</v>
          </cell>
        </row>
        <row r="141">
          <cell r="A141" t="str">
            <v>Angulo o perfil  3" x 3" x 5/16"</v>
          </cell>
        </row>
        <row r="142">
          <cell r="A142" t="str">
            <v>Angulo o perfil  3/4" x 3/4" x 1/8"</v>
          </cell>
        </row>
        <row r="143">
          <cell r="A143" t="str">
            <v>Angulo o perfil  5" x 5" x 3/8"</v>
          </cell>
        </row>
        <row r="144">
          <cell r="A144" t="str">
            <v>Angulo o perfil 1 1/2" x  1 1/2" x 1/8"</v>
          </cell>
        </row>
        <row r="145">
          <cell r="A145" t="str">
            <v>Angulo o perfil 1 1/2" x  1 1/2" x 3/16"</v>
          </cell>
        </row>
        <row r="146">
          <cell r="A146" t="str">
            <v>Angulo o perfil 1 1/2" x 1 1/2" x 1/4"</v>
          </cell>
        </row>
        <row r="147">
          <cell r="A147" t="str">
            <v>Angulo o perfil 2" x 2 "x 3/16"</v>
          </cell>
        </row>
        <row r="148">
          <cell r="A148" t="str">
            <v>ANTENA EXTERNA TV 10 ELEMENTOS</v>
          </cell>
        </row>
        <row r="149">
          <cell r="A149" t="str">
            <v>Anticorrosivo Epóxico</v>
          </cell>
        </row>
        <row r="150">
          <cell r="A150" t="str">
            <v>Anticorrosivo rojo claro</v>
          </cell>
        </row>
        <row r="151">
          <cell r="A151" t="str">
            <v>Antracita densidad 0,80 a 0,90</v>
          </cell>
        </row>
        <row r="152">
          <cell r="A152" t="str">
            <v>Apoyo cercha tipo con pasador SAE 1045 1 1/4"</v>
          </cell>
        </row>
        <row r="153">
          <cell r="A153" t="str">
            <v>Arandela 5/8 x2``x2``</v>
          </cell>
        </row>
        <row r="154">
          <cell r="A154" t="str">
            <v>Arandela cuadrada de 4`` x 4`` x 1/4``</v>
          </cell>
        </row>
        <row r="155">
          <cell r="A155" t="str">
            <v>Arandela de presión de 1/2"</v>
          </cell>
        </row>
        <row r="156">
          <cell r="A156" t="str">
            <v>Arandela de presión de 5/8``</v>
          </cell>
        </row>
        <row r="157">
          <cell r="A157" t="str">
            <v>Arandela de presion de Ø = 1/2"</v>
          </cell>
        </row>
        <row r="158">
          <cell r="A158" t="str">
            <v>Arandela de presion de Ø=5/8"</v>
          </cell>
        </row>
        <row r="159">
          <cell r="A159" t="str">
            <v>Arandela galvanizada  de 1/2"</v>
          </cell>
        </row>
        <row r="160">
          <cell r="A160" t="str">
            <v>Arandela Ø=2"</v>
          </cell>
        </row>
        <row r="161">
          <cell r="A161" t="str">
            <v>Arandela redonda de 1/2``</v>
          </cell>
        </row>
        <row r="162">
          <cell r="A162" t="str">
            <v>Arandela redonda de 5/8``</v>
          </cell>
        </row>
        <row r="163">
          <cell r="A163" t="str">
            <v>Arandela redonda de Ø 1/2"</v>
          </cell>
        </row>
        <row r="164">
          <cell r="A164" t="str">
            <v>Arandela redonda de Ø 5/8"</v>
          </cell>
        </row>
        <row r="165">
          <cell r="A165" t="str">
            <v>Arbol ornamental  h=1,50 (pino, pomarroso)</v>
          </cell>
        </row>
        <row r="166">
          <cell r="A166" t="str">
            <v>Arbol ornamental  h=1,50 nativos</v>
          </cell>
        </row>
        <row r="167">
          <cell r="A167" t="str">
            <v>Archivador 2 x 1 (2 caj. gav. carpetas)</v>
          </cell>
        </row>
        <row r="168">
          <cell r="A168" t="str">
            <v>Archivador 2 x 2 (2 caj. gav. carpetas Historia)</v>
          </cell>
        </row>
        <row r="169">
          <cell r="A169" t="str">
            <v>Archivador rodante doble consulta</v>
          </cell>
        </row>
        <row r="170">
          <cell r="A170" t="str">
            <v>Archivador sencillo una consulta fijo enchape late</v>
          </cell>
        </row>
        <row r="171">
          <cell r="A171" t="str">
            <v>arcilla</v>
          </cell>
        </row>
        <row r="172">
          <cell r="A172" t="str">
            <v>Arena de cuarzo 20-40</v>
          </cell>
        </row>
        <row r="173">
          <cell r="A173" t="str">
            <v>Arena de cuarzo tipo torpedo 50-60</v>
          </cell>
        </row>
        <row r="174">
          <cell r="A174" t="str">
            <v>Arena de rio (sucia)</v>
          </cell>
        </row>
        <row r="175">
          <cell r="A175" t="str">
            <v>Arena de trituracion (en planta)</v>
          </cell>
        </row>
        <row r="176">
          <cell r="A176" t="str">
            <v>Arena fina especial</v>
          </cell>
        </row>
        <row r="177">
          <cell r="A177" t="str">
            <v>Arena lavada de rio</v>
          </cell>
        </row>
        <row r="178">
          <cell r="A178" t="str">
            <v>Arena para San Blasting (G12 - 60)</v>
          </cell>
        </row>
        <row r="179">
          <cell r="A179" t="str">
            <v>ARMARIO PARA 12 MEDIDORES</v>
          </cell>
        </row>
        <row r="180">
          <cell r="A180" t="str">
            <v>ARMARIO PARA 21 MEDIDORES</v>
          </cell>
        </row>
        <row r="181">
          <cell r="A181" t="str">
            <v>ARO Y TAPA POZOS INSP. EN HF TIPO L.</v>
          </cell>
        </row>
        <row r="182">
          <cell r="A182" t="str">
            <v>Asfalto  tipo 190/220 200 KG</v>
          </cell>
        </row>
        <row r="183">
          <cell r="A183" t="str">
            <v>Bafles en PRFV de 0.80 x 0.90</v>
          </cell>
        </row>
        <row r="184">
          <cell r="A184" t="str">
            <v>Bajante amazonas blanca</v>
          </cell>
        </row>
        <row r="185">
          <cell r="A185" t="str">
            <v>BAJANTE REF.035103 BLANCO</v>
          </cell>
        </row>
        <row r="186">
          <cell r="A186" t="str">
            <v>Bala fluorescente  D= 17.5 CM</v>
          </cell>
        </row>
        <row r="187">
          <cell r="A187" t="str">
            <v>Bala incadescente 100 W</v>
          </cell>
        </row>
        <row r="188">
          <cell r="A188" t="str">
            <v>Bala incadescente 150 W</v>
          </cell>
        </row>
        <row r="189">
          <cell r="A189" t="str">
            <v>Balanza  digital 158 kg</v>
          </cell>
        </row>
        <row r="190">
          <cell r="A190" t="str">
            <v>Balanza analitica y de presicion serie 320 xt</v>
          </cell>
        </row>
        <row r="191">
          <cell r="A191" t="str">
            <v>Balanza industrial - báscula 400 kg</v>
          </cell>
        </row>
        <row r="192">
          <cell r="A192" t="str">
            <v>Baldosa de granito o grano de marmol 33x33</v>
          </cell>
        </row>
        <row r="193">
          <cell r="A193" t="str">
            <v>Baldosa granitex ext. Mediterráneo</v>
          </cell>
        </row>
        <row r="194">
          <cell r="A194" t="str">
            <v>Baldosa lisa piso L1 de 33x33</v>
          </cell>
        </row>
        <row r="195">
          <cell r="A195" t="str">
            <v>Banca en concreto modular tipo IDU  M-40</v>
          </cell>
        </row>
        <row r="196">
          <cell r="A196" t="str">
            <v>Banca en concreto tipo IDU  M-30 con espladar</v>
          </cell>
        </row>
        <row r="197">
          <cell r="A197" t="str">
            <v>Banca en concreto tipo IDU  M-31 sin espladar</v>
          </cell>
        </row>
        <row r="198">
          <cell r="A198" t="str">
            <v>Banca en madera tipo IDU  M-50</v>
          </cell>
        </row>
        <row r="199">
          <cell r="A199" t="str">
            <v>Banda de neopreno a= 0.15 m</v>
          </cell>
        </row>
        <row r="200">
          <cell r="A200" t="str">
            <v>Bandeja  Rack C/16 toma ele</v>
          </cell>
        </row>
        <row r="201">
          <cell r="A201" t="str">
            <v>Bandeja portacable escalera 30X8</v>
          </cell>
        </row>
        <row r="202">
          <cell r="A202" t="str">
            <v>Baranda  aluminio anodizado</v>
          </cell>
        </row>
        <row r="203">
          <cell r="A203" t="str">
            <v>Barniz brillante exterior</v>
          </cell>
        </row>
        <row r="204">
          <cell r="A204" t="str">
            <v>Barniz brillante exterior (muebles)</v>
          </cell>
        </row>
        <row r="205">
          <cell r="A205" t="str">
            <v>Barra cuadrada  9 mm o 3/8"  x 6 mts</v>
          </cell>
        </row>
        <row r="206">
          <cell r="A206" t="str">
            <v>Barra redonda de 1/4" acero inoxidable</v>
          </cell>
        </row>
        <row r="207">
          <cell r="A207" t="str">
            <v>BARRAJE 15 KV. 200 A.  Serie  5820 ref. 5824, Barr</v>
          </cell>
        </row>
        <row r="208">
          <cell r="A208" t="str">
            <v>BARRAJE 15 KV. 600 A.  Serie  5860 ref. 5864, Barr</v>
          </cell>
        </row>
        <row r="209">
          <cell r="A209" t="str">
            <v>Barraje premoldeado B. T. 600 V</v>
          </cell>
        </row>
        <row r="210">
          <cell r="A210" t="str">
            <v>Barrajes de baja tension 175 A. Alumbrado public</v>
          </cell>
        </row>
        <row r="211">
          <cell r="A211" t="str">
            <v>Barrajes de baja tension 500 A. Norma cs 340 col</v>
          </cell>
        </row>
        <row r="212">
          <cell r="A212" t="str">
            <v>BARRERA CICLOR P/CONTINUA  A-130</v>
          </cell>
        </row>
        <row r="213">
          <cell r="A213" t="str">
            <v>Base  metálica para Unidad condensadora</v>
          </cell>
        </row>
        <row r="214">
          <cell r="A214" t="str">
            <v>Base para CPU congante en lámina troquelada</v>
          </cell>
        </row>
        <row r="215">
          <cell r="A215" t="str">
            <v>Base teclado de extensión</v>
          </cell>
        </row>
        <row r="216">
          <cell r="A216" t="str">
            <v>Base Triturada T.max 1 1/2"</v>
          </cell>
        </row>
        <row r="217">
          <cell r="A217" t="str">
            <v>Basurera en M.D.F.</v>
          </cell>
        </row>
        <row r="218">
          <cell r="A218" t="str">
            <v>Batería (Solar) de 120 Amperios 12 V</v>
          </cell>
        </row>
        <row r="219">
          <cell r="A219" t="str">
            <v>Batería (Solar) de 150 Amperios 12 V</v>
          </cell>
        </row>
        <row r="220">
          <cell r="A220" t="str">
            <v>Bayoneta metálica doble de 2 1/2`` X 2 1/2`` X 1/4</v>
          </cell>
        </row>
        <row r="221">
          <cell r="A221" t="str">
            <v>Bayoneta metálica doble de 3`` x 3`` x 1/4`` x 2 m</v>
          </cell>
        </row>
        <row r="222">
          <cell r="A222" t="str">
            <v>Bayoneta metálica sencilla en angulo de 3``x 3``</v>
          </cell>
        </row>
        <row r="223">
          <cell r="A223" t="str">
            <v>Bentonita</v>
          </cell>
        </row>
        <row r="224">
          <cell r="A224" t="str">
            <v>Biotecnologia para arranque</v>
          </cell>
        </row>
        <row r="225">
          <cell r="A225" t="str">
            <v>Bisagra alum.  EXT  3"</v>
          </cell>
        </row>
        <row r="226">
          <cell r="A226" t="str">
            <v>Bisagra alum. exter.  2``</v>
          </cell>
        </row>
        <row r="227">
          <cell r="A227" t="str">
            <v>BISAGRA COMUN 2``</v>
          </cell>
        </row>
        <row r="228">
          <cell r="A228" t="str">
            <v>Bisagra común 3``</v>
          </cell>
        </row>
        <row r="229">
          <cell r="A229" t="str">
            <v>Bisagra redonda 3/8"</v>
          </cell>
        </row>
        <row r="230">
          <cell r="A230" t="str">
            <v>BISAGRA VAIVÉN 90º</v>
          </cell>
        </row>
        <row r="231">
          <cell r="A231" t="str">
            <v>Bloque ciego para colocar en los puestos no ocupad</v>
          </cell>
        </row>
        <row r="232">
          <cell r="A232" t="str">
            <v>Bloque con 4 conectores RJ45, Categoria 5E</v>
          </cell>
        </row>
        <row r="233">
          <cell r="A233" t="str">
            <v>Bloque con 4 conectores RJ45, Categoria 6</v>
          </cell>
        </row>
        <row r="234">
          <cell r="A234" t="str">
            <v>Bloque de cemento 40 x 40 x 6 ocre cuadrática</v>
          </cell>
        </row>
        <row r="235">
          <cell r="A235" t="str">
            <v>Bloque de Concreto 10 x 20 x 40</v>
          </cell>
        </row>
        <row r="236">
          <cell r="A236" t="str">
            <v>Bloque de Concreto 20 x 20 x 40</v>
          </cell>
        </row>
        <row r="237">
          <cell r="A237" t="str">
            <v>Bloque de Concreto C22-85</v>
          </cell>
        </row>
        <row r="238">
          <cell r="A238" t="str">
            <v>Bloque leopold arcilla vitrificada 0,60x0,27x0,25</v>
          </cell>
        </row>
        <row r="239">
          <cell r="A239" t="str">
            <v>Bloque No. 4</v>
          </cell>
        </row>
        <row r="240">
          <cell r="A240" t="str">
            <v>Bloque No. 5</v>
          </cell>
        </row>
        <row r="241">
          <cell r="A241" t="str">
            <v>Bloque telefonico de 8 conectores RJ-45,contacto 3</v>
          </cell>
        </row>
        <row r="242">
          <cell r="A242" t="str">
            <v>Bloque telefonico de 8 conectores RJ-45,contacto 4</v>
          </cell>
        </row>
        <row r="243">
          <cell r="A243" t="str">
            <v>Blower 0.50 hp</v>
          </cell>
        </row>
        <row r="244">
          <cell r="A244" t="str">
            <v>Bocel porcelana remate</v>
          </cell>
        </row>
        <row r="245">
          <cell r="A245" t="str">
            <v>Bocel wing plástico</v>
          </cell>
        </row>
        <row r="246">
          <cell r="A246" t="str">
            <v>Bolsacreto 1101 de 1.20 x 2.40 (1 m3)</v>
          </cell>
        </row>
        <row r="247">
          <cell r="A247" t="str">
            <v>Bolsacreto 1102 de 1.85 x 2.70 (2 m3)</v>
          </cell>
        </row>
        <row r="248">
          <cell r="A248" t="str">
            <v>Bolsacreto 1401 de 1.20 x 2.40 (1 m3)</v>
          </cell>
        </row>
        <row r="249">
          <cell r="A249" t="str">
            <v>Bolsacreto 1402 de 1.85 x 2.70 (2 m3)</v>
          </cell>
        </row>
        <row r="250">
          <cell r="A250" t="str">
            <v>Bomba autocebante 4.5 HP Db SM 230 V</v>
          </cell>
        </row>
        <row r="251">
          <cell r="A251" t="str">
            <v>Bomba autocebante de 2 HP con descarga 3"</v>
          </cell>
        </row>
        <row r="252">
          <cell r="A252" t="str">
            <v>Bomba de vacio me2 vaccumbrand</v>
          </cell>
        </row>
        <row r="253">
          <cell r="A253" t="str">
            <v>Bomba reforzadora tipo jet 0.5hp</v>
          </cell>
        </row>
        <row r="254">
          <cell r="A254" t="str">
            <v>Bomba sumergible 2x2.5 Hp Motor elect 7,5 Hp 220 v</v>
          </cell>
        </row>
        <row r="255">
          <cell r="A255" t="str">
            <v>Bombillo de 100 w/220v</v>
          </cell>
        </row>
        <row r="256">
          <cell r="A256" t="str">
            <v>Bombillo de 1000W/220v  tubular clara</v>
          </cell>
        </row>
        <row r="257">
          <cell r="A257" t="str">
            <v>Bombillo de 1000w/220v OV CLARA.</v>
          </cell>
        </row>
        <row r="258">
          <cell r="A258" t="str">
            <v>Bombillo de 125W/220V de mercurio</v>
          </cell>
        </row>
        <row r="259">
          <cell r="A259" t="str">
            <v>Bombillo de 150W/220v en sodio tubular clara</v>
          </cell>
        </row>
        <row r="260">
          <cell r="A260" t="str">
            <v>Bombillo de 175w/220v OV FOSF.</v>
          </cell>
        </row>
        <row r="261">
          <cell r="A261" t="str">
            <v>Bombillo de 250W/220v  tubular clara</v>
          </cell>
        </row>
        <row r="262">
          <cell r="A262" t="str">
            <v>Bombillo de 250w/220v OV CLARA</v>
          </cell>
        </row>
        <row r="263">
          <cell r="A263" t="str">
            <v>Bombillo de 250w/220v OV FOSF.</v>
          </cell>
        </row>
        <row r="264">
          <cell r="A264" t="str">
            <v>Bombillo de 400W/220v  tubular clara</v>
          </cell>
        </row>
        <row r="265">
          <cell r="A265" t="str">
            <v>Bombillo de 400w/220v OV CLARA.</v>
          </cell>
        </row>
        <row r="266">
          <cell r="A266" t="str">
            <v>Bombillo de 400w/220v OV FOSF.</v>
          </cell>
        </row>
        <row r="267">
          <cell r="A267" t="str">
            <v>Bombillo de sodio de 70 W tubolar clara</v>
          </cell>
        </row>
        <row r="268">
          <cell r="A268" t="str">
            <v>Boquilla manguera 1" con regulador de presión</v>
          </cell>
        </row>
        <row r="269">
          <cell r="A269" t="str">
            <v>Boquillas  juego 1"</v>
          </cell>
        </row>
        <row r="270">
          <cell r="A270" t="str">
            <v>Boquillas  juego pvc 1/2"</v>
          </cell>
        </row>
        <row r="271">
          <cell r="A271" t="str">
            <v>Boquillas juego  pvc 1 1/2"</v>
          </cell>
        </row>
        <row r="272">
          <cell r="A272" t="str">
            <v>Bordillo prefabricado  A-80</v>
          </cell>
        </row>
        <row r="273">
          <cell r="A273" t="str">
            <v>Boton timbre</v>
          </cell>
        </row>
        <row r="274">
          <cell r="A274" t="str">
            <v>Brazo metálico luminaria de 1  mts.</v>
          </cell>
        </row>
        <row r="275">
          <cell r="A275" t="str">
            <v>Brazo metálico luminaria de 1.5 mts.</v>
          </cell>
        </row>
        <row r="276">
          <cell r="A276" t="str">
            <v>Brazo metalico para poste metalicode 8 a 12 m</v>
          </cell>
        </row>
        <row r="277">
          <cell r="A277" t="str">
            <v>Brazo portapúas 2"</v>
          </cell>
        </row>
        <row r="278">
          <cell r="A278" t="str">
            <v>BREAKER 2000 BIPOLAR HQP 30A</v>
          </cell>
        </row>
        <row r="279">
          <cell r="A279" t="str">
            <v>BREAKER 2000 TRIPOLAR HQP 50A</v>
          </cell>
        </row>
        <row r="280">
          <cell r="A280" t="str">
            <v>Breaker termomag. 3x20 Amp caja mold ICC 20 Ka Tot</v>
          </cell>
        </row>
        <row r="281">
          <cell r="A281" t="str">
            <v>Breaker termomag. 3x380 Amp caja mold ICC 20 Ka To</v>
          </cell>
        </row>
        <row r="282">
          <cell r="A282" t="str">
            <v>Breaker termomag. 3x60 Amp caja mold ICC 20 Ka Tot</v>
          </cell>
        </row>
        <row r="283">
          <cell r="A283" t="str">
            <v>Breaker termomag. 3x600 Amp caja mold ICC 20 Ka To</v>
          </cell>
        </row>
        <row r="284">
          <cell r="A284" t="str">
            <v>Breaker termomag. 3x70 Amp caja mold ICC 20 Ka Tot</v>
          </cell>
        </row>
        <row r="285">
          <cell r="A285" t="str">
            <v>BRIDA ACERO AL CARBON 12"</v>
          </cell>
        </row>
        <row r="286">
          <cell r="A286" t="str">
            <v>BRIDA ACERO AL CARBON 12``</v>
          </cell>
        </row>
        <row r="287">
          <cell r="A287" t="str">
            <v>BRIDA ACERO AL CARBON 6"</v>
          </cell>
        </row>
        <row r="288">
          <cell r="A288" t="str">
            <v>Brida ciega ac  4 pulg. act</v>
          </cell>
        </row>
        <row r="289">
          <cell r="A289" t="str">
            <v>Brida para termoensamblar 110mm PE100 PEAD</v>
          </cell>
        </row>
        <row r="290">
          <cell r="A290" t="str">
            <v>Brida para termoensamblar 160mm PE100 PEAD</v>
          </cell>
        </row>
        <row r="291">
          <cell r="A291" t="str">
            <v>Brida para termoensamblar 200mm PE100 PEAD</v>
          </cell>
        </row>
        <row r="292">
          <cell r="A292" t="str">
            <v>Brida para termoensamblar 250mm PE100 PEAD</v>
          </cell>
        </row>
        <row r="293">
          <cell r="A293" t="str">
            <v>Brida para termoensamblar 315mm PE100 PEAD</v>
          </cell>
        </row>
        <row r="294">
          <cell r="A294" t="str">
            <v>Brida para termoensamblar 355mm PE100 PEAD</v>
          </cell>
        </row>
        <row r="295">
          <cell r="A295" t="str">
            <v>Brida para termoensamblar 63 mm PE100 PEAD</v>
          </cell>
        </row>
        <row r="296">
          <cell r="A296" t="str">
            <v>Brida para termoensamblar 75mm PE100 PEAD</v>
          </cell>
        </row>
        <row r="297">
          <cell r="A297" t="str">
            <v>Brida para termoensamblar 90mm PE100 PEAD</v>
          </cell>
        </row>
        <row r="298">
          <cell r="A298" t="str">
            <v>Brida pasamuro 10"</v>
          </cell>
        </row>
        <row r="299">
          <cell r="A299" t="str">
            <v>Brida pasamuro 12"</v>
          </cell>
        </row>
        <row r="300">
          <cell r="A300" t="str">
            <v>Brida pasamuro 18"</v>
          </cell>
        </row>
        <row r="301">
          <cell r="A301" t="str">
            <v>Brida pasamuro 4"</v>
          </cell>
        </row>
        <row r="302">
          <cell r="A302" t="str">
            <v>Brida pasamuro 6"</v>
          </cell>
        </row>
        <row r="303">
          <cell r="A303" t="str">
            <v>Brida pasamuro 8"</v>
          </cell>
        </row>
        <row r="304">
          <cell r="A304" t="str">
            <v>Brida PVC Ø=2"</v>
          </cell>
        </row>
        <row r="305">
          <cell r="A305" t="str">
            <v>Brida PVC Ø=3"</v>
          </cell>
        </row>
        <row r="306">
          <cell r="A306" t="str">
            <v>Brida PVC Ø=6"</v>
          </cell>
        </row>
        <row r="307">
          <cell r="A307" t="str">
            <v>Brida Slip On Ø=10" en A.C. 150 Psi</v>
          </cell>
        </row>
        <row r="308">
          <cell r="A308" t="str">
            <v>Brida Slip On Ø=12" en A.C. 150 Psi</v>
          </cell>
        </row>
        <row r="309">
          <cell r="A309" t="str">
            <v>Brida Slip On Ø=16" en A.C. 150 Psi</v>
          </cell>
        </row>
        <row r="310">
          <cell r="A310" t="str">
            <v>Brida Slip On Ø=18" en A.C. 150 Psi</v>
          </cell>
        </row>
        <row r="311">
          <cell r="A311" t="str">
            <v>Brida Slip On Ø=24" en A.C. 150 Psi</v>
          </cell>
        </row>
        <row r="312">
          <cell r="A312" t="str">
            <v>Brida Slip On Ø=3" en A.C. 150 Psi</v>
          </cell>
        </row>
        <row r="313">
          <cell r="A313" t="str">
            <v>Brida Slip On Ø=4" en A.C. 150 Psi</v>
          </cell>
        </row>
        <row r="314">
          <cell r="A314" t="str">
            <v>Brida Slip On Ø=6" en A.C. 150 Psi</v>
          </cell>
        </row>
        <row r="315">
          <cell r="A315" t="str">
            <v>Brida Slip On Ø=8" en A.C. 150 Psi</v>
          </cell>
        </row>
        <row r="316">
          <cell r="A316" t="str">
            <v>Broca tugsteno Ø 8 ½ ``</v>
          </cell>
        </row>
        <row r="317">
          <cell r="A317" t="str">
            <v>Broca tungsteno 3/4" x 6"</v>
          </cell>
        </row>
        <row r="318">
          <cell r="A318" t="str">
            <v>Brocha de Cerda 4"</v>
          </cell>
        </row>
        <row r="319">
          <cell r="A319" t="str">
            <v>Buje roscado presión  PVC 1 x 1/2</v>
          </cell>
        </row>
        <row r="320">
          <cell r="A320" t="str">
            <v>Buje roscado presión  PVC 1 x 3/4</v>
          </cell>
        </row>
        <row r="321">
          <cell r="A321" t="str">
            <v>Buje roscado presión  PVC 1.1/2 x 1</v>
          </cell>
        </row>
        <row r="322">
          <cell r="A322" t="str">
            <v>Buje roscado presión  PVC 1.1/2 x 1.1/4</v>
          </cell>
        </row>
        <row r="323">
          <cell r="A323" t="str">
            <v>Buje roscado presión  PVC 1.1/2 x 1/2</v>
          </cell>
        </row>
        <row r="324">
          <cell r="A324" t="str">
            <v>Buje roscado presión  PVC 1.1/2 x 3/4</v>
          </cell>
        </row>
        <row r="325">
          <cell r="A325" t="str">
            <v>Buje roscado presión  PVC 1.1/4 x 1</v>
          </cell>
        </row>
        <row r="326">
          <cell r="A326" t="str">
            <v>Buje roscado presión  PVC 1.1/4 x 1/2</v>
          </cell>
        </row>
        <row r="327">
          <cell r="A327" t="str">
            <v>Buje roscado presión  PVC 1.1/4 x 3/4</v>
          </cell>
        </row>
        <row r="328">
          <cell r="A328" t="str">
            <v>Buje roscado presión  PVC 1/2 x 1/4</v>
          </cell>
        </row>
        <row r="329">
          <cell r="A329" t="str">
            <v>Buje roscado presión  PVC 1/2 x 3/8</v>
          </cell>
        </row>
        <row r="330">
          <cell r="A330" t="str">
            <v>Buje roscado presion  PVC 2 x 1</v>
          </cell>
        </row>
        <row r="331">
          <cell r="A331" t="str">
            <v>Buje roscado presion  PVC 2 x 1.1/2</v>
          </cell>
        </row>
        <row r="332">
          <cell r="A332" t="str">
            <v>Buje roscado presion  PVC 2 x 1.1/4</v>
          </cell>
        </row>
        <row r="333">
          <cell r="A333" t="str">
            <v>Buje roscado presion  PVC 2 x 1/2</v>
          </cell>
        </row>
        <row r="334">
          <cell r="A334" t="str">
            <v>Buje roscado presion  PVC 2 x 3/4</v>
          </cell>
        </row>
        <row r="335">
          <cell r="A335" t="str">
            <v>Buje roscado presion  PVC 2.1/2 x 1.1/2</v>
          </cell>
        </row>
        <row r="336">
          <cell r="A336" t="str">
            <v>Buje roscado presion  PVC 2.1/2 x 2</v>
          </cell>
        </row>
        <row r="337">
          <cell r="A337" t="str">
            <v>Buje roscado presion  PVC 3 x 2</v>
          </cell>
        </row>
        <row r="338">
          <cell r="A338" t="str">
            <v>Buje roscado presion  PVC 3 x 2.1/2</v>
          </cell>
        </row>
        <row r="339">
          <cell r="A339" t="str">
            <v>Buje roscado presion  PVC 3/4 x 1/2</v>
          </cell>
        </row>
        <row r="340">
          <cell r="A340" t="str">
            <v>Buje roscado presion  PVC 4 x 2</v>
          </cell>
        </row>
        <row r="341">
          <cell r="A341" t="str">
            <v>Buje roscado presion  PVC 4 x 2.1/2</v>
          </cell>
        </row>
        <row r="342">
          <cell r="A342" t="str">
            <v>Buje roscado presion  PVC 4 x 3</v>
          </cell>
        </row>
        <row r="343">
          <cell r="A343" t="str">
            <v>Buje soldado presion  PVC 1 x 1/2</v>
          </cell>
        </row>
        <row r="344">
          <cell r="A344" t="str">
            <v>Buje soldado presion  PVC 1 x 3/4</v>
          </cell>
        </row>
        <row r="345">
          <cell r="A345" t="str">
            <v>Buje soldado presion  PVC 1.1/2 x 1</v>
          </cell>
        </row>
        <row r="346">
          <cell r="A346" t="str">
            <v>Buje soldado presion  PVC 1.1/2 x 1.1/4</v>
          </cell>
        </row>
        <row r="347">
          <cell r="A347" t="str">
            <v>Buje soldado presion  PVC 1.1/2 x 1/2</v>
          </cell>
        </row>
        <row r="348">
          <cell r="A348" t="str">
            <v>Buje soldado presion  PVC 1.1/2 x 3/4</v>
          </cell>
        </row>
        <row r="349">
          <cell r="A349" t="str">
            <v>Buje soldado presion  PVC 1.1/4 x 1</v>
          </cell>
        </row>
        <row r="350">
          <cell r="A350" t="str">
            <v>Buje soldado presion  PVC 1.1/4 x 1/2</v>
          </cell>
        </row>
        <row r="351">
          <cell r="A351" t="str">
            <v>Buje soldado presion  PVC 1.1/4 x 3/4</v>
          </cell>
        </row>
        <row r="352">
          <cell r="A352" t="str">
            <v>Buje soldado presion  PVC 2 x 1</v>
          </cell>
        </row>
        <row r="353">
          <cell r="A353" t="str">
            <v>Buje soldado presion  PVC 2 x 1.1/2</v>
          </cell>
        </row>
        <row r="354">
          <cell r="A354" t="str">
            <v>Buje soldado presion  PVC 2 x 1.1/4</v>
          </cell>
        </row>
        <row r="355">
          <cell r="A355" t="str">
            <v>Buje soldado presion  PVC 2 x 1/2</v>
          </cell>
        </row>
        <row r="356">
          <cell r="A356" t="str">
            <v>Buje soldado presion  PVC 2 x 3/4</v>
          </cell>
        </row>
        <row r="357">
          <cell r="A357" t="str">
            <v>Buje soldado presion  PVC 2.1/2 x 1.1/2</v>
          </cell>
        </row>
        <row r="358">
          <cell r="A358" t="str">
            <v>Buje soldado presion  PVC 2.1/2 x 2</v>
          </cell>
        </row>
        <row r="359">
          <cell r="A359" t="str">
            <v>Buje soldado presion  PVC 3 x 2</v>
          </cell>
        </row>
        <row r="360">
          <cell r="A360" t="str">
            <v>Buje soldado presion  PVC 3 x 2.1/2</v>
          </cell>
        </row>
        <row r="361">
          <cell r="A361" t="str">
            <v>Buje soldado presion  PVC 3/4 x 1/2</v>
          </cell>
        </row>
        <row r="362">
          <cell r="A362" t="str">
            <v>Buje soldado presion  PVC 4 x 2</v>
          </cell>
        </row>
        <row r="363">
          <cell r="A363" t="str">
            <v>Buje soldado presion  PVC 4 x 2.1/2</v>
          </cell>
        </row>
        <row r="364">
          <cell r="A364" t="str">
            <v>Buje soldado presion  PVC 4 x 3</v>
          </cell>
        </row>
        <row r="365">
          <cell r="A365" t="str">
            <v>Bulto de Favigel. Suelo artificial</v>
          </cell>
        </row>
        <row r="366">
          <cell r="A366" t="str">
            <v>Caballete fijo teja ondulada asbesto 15, 20, 25</v>
          </cell>
        </row>
        <row r="367">
          <cell r="A367" t="str">
            <v>Caballete galvanizado universal cal. 28</v>
          </cell>
        </row>
        <row r="368">
          <cell r="A368" t="str">
            <v>Caballete termoacústico</v>
          </cell>
        </row>
        <row r="369">
          <cell r="A369" t="str">
            <v>Caballete termoacústico onduratex</v>
          </cell>
        </row>
        <row r="370">
          <cell r="A370" t="str">
            <v>Caballete ventilacion teja ondulada asbesto</v>
          </cell>
        </row>
        <row r="371">
          <cell r="A371" t="str">
            <v>Cabeza de pozo</v>
          </cell>
        </row>
        <row r="372">
          <cell r="A372" t="str">
            <v>Cabina sanitaria</v>
          </cell>
        </row>
        <row r="373">
          <cell r="A373" t="str">
            <v>Cable 1070 ips galv 5/8pulg</v>
          </cell>
        </row>
        <row r="374">
          <cell r="A374" t="str">
            <v>Cable ACSR Nº 2</v>
          </cell>
        </row>
        <row r="375">
          <cell r="A375" t="str">
            <v>Cable ACSR Nº 2/0</v>
          </cell>
        </row>
        <row r="376">
          <cell r="A376" t="str">
            <v>Cable ACSR Nº 3/0</v>
          </cell>
        </row>
        <row r="377">
          <cell r="A377" t="str">
            <v>Cable ACSR Nº 4</v>
          </cell>
        </row>
        <row r="378">
          <cell r="A378" t="str">
            <v>Cable ACSR Nº 4/0</v>
          </cell>
        </row>
        <row r="379">
          <cell r="A379" t="str">
            <v>Cable al. aisl. pvc 1/0 awg</v>
          </cell>
        </row>
        <row r="380">
          <cell r="A380" t="str">
            <v>Cable al. aisl. pvc 4/0 awg</v>
          </cell>
        </row>
        <row r="381">
          <cell r="A381" t="str">
            <v>Cable al. desnudo .AM  2/0</v>
          </cell>
        </row>
        <row r="382">
          <cell r="A382" t="str">
            <v>Cable alma de acero (guaya)  1``</v>
          </cell>
        </row>
        <row r="383">
          <cell r="A383" t="str">
            <v>Cable alma de acero (guaya)  5/8``</v>
          </cell>
        </row>
        <row r="384">
          <cell r="A384" t="str">
            <v>Cable alma de acero (guaya)  7/8`` 6x26</v>
          </cell>
        </row>
        <row r="385">
          <cell r="A385" t="str">
            <v>CABLE ALUMINIO AISLADO PVC 1/0 AWG</v>
          </cell>
        </row>
        <row r="386">
          <cell r="A386" t="str">
            <v>CABLE ALUMINIO AISLADO PVC 2/0 AWG</v>
          </cell>
        </row>
        <row r="387">
          <cell r="A387" t="str">
            <v>CABLE ALUMINIO DESNUDO.AM  2/0</v>
          </cell>
        </row>
        <row r="388">
          <cell r="A388" t="str">
            <v>CABLE BLINDADO RG-59U TV</v>
          </cell>
        </row>
        <row r="389">
          <cell r="A389" t="str">
            <v>Cable coaxial RG-6</v>
          </cell>
        </row>
        <row r="390">
          <cell r="A390" t="str">
            <v>Cable coaxial RG-75</v>
          </cell>
        </row>
        <row r="391">
          <cell r="A391" t="str">
            <v>Cable cobre  XLPE-15 KV 1/0 AWG</v>
          </cell>
        </row>
        <row r="392">
          <cell r="A392" t="str">
            <v>CABLE COBRE THW     6 AWG</v>
          </cell>
        </row>
        <row r="393">
          <cell r="A393" t="str">
            <v>Cable de acero extrareforzado de 1/4``</v>
          </cell>
        </row>
        <row r="394">
          <cell r="A394" t="str">
            <v>Cable de acero extrareforzado de 3/8``</v>
          </cell>
        </row>
        <row r="395">
          <cell r="A395" t="str">
            <v>Cable de cobre 250</v>
          </cell>
        </row>
        <row r="396">
          <cell r="A396" t="str">
            <v>Cable de cobre 300</v>
          </cell>
        </row>
        <row r="397">
          <cell r="A397" t="str">
            <v>Cable de cobre 350</v>
          </cell>
        </row>
        <row r="398">
          <cell r="A398" t="str">
            <v>Cable de cobre 400</v>
          </cell>
        </row>
        <row r="399">
          <cell r="A399" t="str">
            <v>Cable de cobre desnudo 250 (37)</v>
          </cell>
        </row>
        <row r="400">
          <cell r="A400" t="str">
            <v>Cable de cobre desnudo Nº 1/0, 7H</v>
          </cell>
        </row>
        <row r="401">
          <cell r="A401" t="str">
            <v>Cable de cobre desnudo Nº 2</v>
          </cell>
        </row>
        <row r="402">
          <cell r="A402" t="str">
            <v>Cable de cobre desnudo Nº 2/0 AWG</v>
          </cell>
        </row>
        <row r="403">
          <cell r="A403" t="str">
            <v>Cable de cobre desnudo Nº 2/0, 19H</v>
          </cell>
        </row>
        <row r="404">
          <cell r="A404" t="str">
            <v>Cable de cobre desnudo Nº 3/0, 19H</v>
          </cell>
        </row>
        <row r="405">
          <cell r="A405" t="str">
            <v>Cable de cobre desnudo Nº 4</v>
          </cell>
        </row>
        <row r="406">
          <cell r="A406" t="str">
            <v>Cable de cobre desnudo Nº 4/0, 19H</v>
          </cell>
        </row>
        <row r="407">
          <cell r="A407" t="str">
            <v>Cable de cobre suave para uso interior paralelo 2</v>
          </cell>
        </row>
        <row r="408">
          <cell r="A408" t="str">
            <v>Cable de cobre telefonico uso exterior 2 * 18</v>
          </cell>
        </row>
        <row r="409">
          <cell r="A409" t="str">
            <v>Cable de cobre THW 500</v>
          </cell>
        </row>
        <row r="410">
          <cell r="A410" t="str">
            <v>Cable de cobre THW Nº 1/0</v>
          </cell>
        </row>
        <row r="411">
          <cell r="A411" t="str">
            <v>Cable de cobre THW Nº 1/0  AWG</v>
          </cell>
        </row>
        <row r="412">
          <cell r="A412" t="str">
            <v>Cable de cobre THW Nº 10 AWG</v>
          </cell>
        </row>
        <row r="413">
          <cell r="A413" t="str">
            <v>Cable de cobre THW Nº 12 AWG</v>
          </cell>
        </row>
        <row r="414">
          <cell r="A414" t="str">
            <v>Cable de cobre THW Nº 14</v>
          </cell>
        </row>
        <row r="415">
          <cell r="A415" t="str">
            <v>Cable de cobre THW Nº 2</v>
          </cell>
        </row>
        <row r="416">
          <cell r="A416" t="str">
            <v>Cable de cobre THW Nº 2 AWG</v>
          </cell>
        </row>
        <row r="417">
          <cell r="A417" t="str">
            <v>Cable de cobre THW Nº 2/0</v>
          </cell>
        </row>
        <row r="418">
          <cell r="A418" t="str">
            <v>Cable de cobre THW Nº 3/0</v>
          </cell>
        </row>
        <row r="419">
          <cell r="A419" t="str">
            <v>Cable de cobre THW Nº 4</v>
          </cell>
        </row>
        <row r="420">
          <cell r="A420" t="str">
            <v>Cable de cobre THW Nº 4/0</v>
          </cell>
        </row>
        <row r="421">
          <cell r="A421" t="str">
            <v>Cable de cobre THW Nº 6</v>
          </cell>
        </row>
        <row r="422">
          <cell r="A422" t="str">
            <v>Cable de cobre THW Nº 8</v>
          </cell>
        </row>
        <row r="423">
          <cell r="A423" t="str">
            <v>Cable duplex 2x12</v>
          </cell>
        </row>
        <row r="424">
          <cell r="A424" t="str">
            <v>Cable Encauchetado 2 x 14</v>
          </cell>
        </row>
        <row r="425">
          <cell r="A425" t="str">
            <v>Cable encauchetado 2x12</v>
          </cell>
        </row>
        <row r="426">
          <cell r="A426" t="str">
            <v>Cable encauchetado 3 x 10 - 4 x 16</v>
          </cell>
        </row>
        <row r="427">
          <cell r="A427" t="str">
            <v>Cable Encauchetado 3 x 12</v>
          </cell>
        </row>
        <row r="428">
          <cell r="A428" t="str">
            <v>Cable Encauchetado 3 x 14</v>
          </cell>
        </row>
        <row r="429">
          <cell r="A429" t="str">
            <v>Cable encauchetado 3 x 8 AWG</v>
          </cell>
        </row>
        <row r="430">
          <cell r="A430" t="str">
            <v>Cable IPS-IWRC 6 x 19  AA Ø= 1"</v>
          </cell>
        </row>
        <row r="431">
          <cell r="A431" t="str">
            <v>Cable IPS-IWRC 6 x 19  AA Ø= 1/2"</v>
          </cell>
        </row>
        <row r="432">
          <cell r="A432" t="str">
            <v>Cable IPS-IWRC 6 x 19 AA  Ø= 2 1/4"</v>
          </cell>
        </row>
        <row r="433">
          <cell r="A433" t="str">
            <v>Cable IPS-IWRC 6 x 19 AA  Ø= 3/4"</v>
          </cell>
        </row>
        <row r="434">
          <cell r="A434" t="str">
            <v>Cable IPS-IWRC 6 x 19 AA Ø= 1 1/2"</v>
          </cell>
        </row>
        <row r="435">
          <cell r="A435" t="str">
            <v>Cable IPS-IWRC 6 x 19 AA Ø= 1 1/4"</v>
          </cell>
        </row>
        <row r="436">
          <cell r="A436" t="str">
            <v>Cable IPS-IWRC 6 x 19 AA Ø= 1 1/8"</v>
          </cell>
        </row>
        <row r="437">
          <cell r="A437" t="str">
            <v>Cable IPS-IWRC 6 x 19 AA Ø= 1 3/4"</v>
          </cell>
        </row>
        <row r="438">
          <cell r="A438" t="str">
            <v>Cable IPS-IWRC 6 x 19 AA Ø= 1 3/8"</v>
          </cell>
        </row>
        <row r="439">
          <cell r="A439" t="str">
            <v>Cable IPS-IWRC 6 x 19 AA Ø= 1 5/8"</v>
          </cell>
        </row>
        <row r="440">
          <cell r="A440" t="str">
            <v>Cable IPS-IWRC 6 x 19 AA Ø= 1 7/8"</v>
          </cell>
        </row>
        <row r="441">
          <cell r="A441" t="str">
            <v>Cable IPS-IWRC 6 x 19 AA Ø= 1/4"</v>
          </cell>
        </row>
        <row r="442">
          <cell r="A442" t="str">
            <v>Cable IPS-IWRC 6 x 19 AA Ø= 2 1/8"</v>
          </cell>
        </row>
        <row r="443">
          <cell r="A443" t="str">
            <v>Cable IPS-IWRC 6 x 19 AA Ø= 2"</v>
          </cell>
        </row>
        <row r="444">
          <cell r="A444" t="str">
            <v>Cable IPS-IWRC 6 x 19 AA Ø= 3/16"</v>
          </cell>
        </row>
        <row r="445">
          <cell r="A445" t="str">
            <v>Cable IPS-IWRC 6 x 19 AA Ø= 3/8"</v>
          </cell>
        </row>
        <row r="446">
          <cell r="A446" t="str">
            <v>Cable IPS-IWRC 6 x 19 AA Ø= 5/16"</v>
          </cell>
        </row>
        <row r="447">
          <cell r="A447" t="str">
            <v>Cable IPS-IWRC 6 x 19 AA Ø= 5/8"</v>
          </cell>
        </row>
        <row r="448">
          <cell r="A448" t="str">
            <v>Cable IPS-IWRC 6 x 19 AA Ø= 7/16"</v>
          </cell>
        </row>
        <row r="449">
          <cell r="A449" t="str">
            <v>Cable IPS-IWRC 6 x 19 AA Ø= 7/8"</v>
          </cell>
        </row>
        <row r="450">
          <cell r="A450" t="str">
            <v>Cable IPS-IWRC 6 x 19 AA Ø= 9/16"</v>
          </cell>
        </row>
        <row r="451">
          <cell r="A451" t="str">
            <v>Cable IPS-IWRC 6 x 19 Galvanizado Ø= 1 3/8"</v>
          </cell>
        </row>
        <row r="452">
          <cell r="A452" t="str">
            <v>Cable teléfonos 10 pares</v>
          </cell>
        </row>
        <row r="453">
          <cell r="A453" t="str">
            <v>CABLE TELÉFONOS 100 PARES</v>
          </cell>
        </row>
        <row r="454">
          <cell r="A454" t="str">
            <v>Cable teléfonos 2 pares</v>
          </cell>
        </row>
        <row r="455">
          <cell r="A455" t="str">
            <v>CABLE TELÉFONOS 20 PARES</v>
          </cell>
        </row>
        <row r="456">
          <cell r="A456" t="str">
            <v>CABLE TELÉFONOS 40 PARES</v>
          </cell>
        </row>
        <row r="457">
          <cell r="A457" t="str">
            <v>Cable Toron Ø=1/2" Calidad 270 K ASTM-A416</v>
          </cell>
        </row>
        <row r="458">
          <cell r="A458" t="str">
            <v>CABLE TRIPLEX 15 KV 2/0</v>
          </cell>
        </row>
        <row r="459">
          <cell r="A459" t="str">
            <v>CABLE TRIPLEX 15 KV 4/0</v>
          </cell>
        </row>
        <row r="460">
          <cell r="A460" t="str">
            <v>Cable UTP categoría 5/4 pares</v>
          </cell>
        </row>
        <row r="461">
          <cell r="A461" t="str">
            <v>Caja  4 x 4 met. AK 2V</v>
          </cell>
        </row>
        <row r="462">
          <cell r="A462" t="str">
            <v>Caja  40 x 45 x 12 cm</v>
          </cell>
        </row>
        <row r="463">
          <cell r="A463" t="str">
            <v>CAJA 20 x 15 x 10 cm</v>
          </cell>
        </row>
        <row r="464">
          <cell r="A464" t="str">
            <v>Caja 30 x 30 x 10 cm</v>
          </cell>
        </row>
        <row r="465">
          <cell r="A465" t="str">
            <v>Caja 5800 Plastica</v>
          </cell>
        </row>
        <row r="466">
          <cell r="A466" t="str">
            <v>Caja 60 x 60 x 12 cm</v>
          </cell>
        </row>
        <row r="467">
          <cell r="A467" t="str">
            <v>CAJA 90 x 60 x 15 cm</v>
          </cell>
        </row>
        <row r="468">
          <cell r="A468" t="str">
            <v>Caja contador acueducto CIMA530</v>
          </cell>
        </row>
        <row r="469">
          <cell r="A469" t="str">
            <v>Caja control estrella triangulo</v>
          </cell>
        </row>
        <row r="470">
          <cell r="A470" t="str">
            <v>Caja controles 0,8m x 0,8m x 0,4m fdo</v>
          </cell>
        </row>
        <row r="471">
          <cell r="A471" t="str">
            <v>Caja controles 1,2m x 1,5m x 0,4m fdo</v>
          </cell>
        </row>
        <row r="472">
          <cell r="A472" t="str">
            <v>CAJA CUADRADA    10x10x10</v>
          </cell>
        </row>
        <row r="473">
          <cell r="A473" t="str">
            <v>Caja de inspección fibrit panda  70 x 70 x 65</v>
          </cell>
        </row>
        <row r="474">
          <cell r="A474" t="str">
            <v>Caja de inspección fibrit profunda  70 x 70 x 97</v>
          </cell>
        </row>
        <row r="475">
          <cell r="A475" t="str">
            <v>CAJA DE PASO 2400</v>
          </cell>
        </row>
        <row r="476">
          <cell r="A476" t="str">
            <v>Caja de paso metálica 40 x 40 x 20</v>
          </cell>
        </row>
        <row r="477">
          <cell r="A477" t="str">
            <v>Caja de tacos de 2 ventanas</v>
          </cell>
        </row>
        <row r="478">
          <cell r="A478" t="str">
            <v>Caja doble conduit</v>
          </cell>
        </row>
        <row r="479">
          <cell r="A479" t="str">
            <v>Caja en hf para contador de agua</v>
          </cell>
        </row>
        <row r="480">
          <cell r="A480" t="str">
            <v>Caja galvanizada  2400</v>
          </cell>
        </row>
        <row r="481">
          <cell r="A481" t="str">
            <v>Caja galvanizada  5800</v>
          </cell>
        </row>
        <row r="482">
          <cell r="A482" t="str">
            <v>Caja galvanizada  doble fondo</v>
          </cell>
        </row>
        <row r="483">
          <cell r="A483" t="str">
            <v>Caja galvanizada  octogonal</v>
          </cell>
        </row>
        <row r="484">
          <cell r="A484" t="str">
            <v>CAJA GALVANIZADA 4x4</v>
          </cell>
        </row>
        <row r="485">
          <cell r="A485" t="str">
            <v>Caja galvanizada 5800</v>
          </cell>
        </row>
        <row r="486">
          <cell r="A486" t="str">
            <v>CAJA MONOFÁSICA 12 CIRCUITOS</v>
          </cell>
        </row>
        <row r="487">
          <cell r="A487" t="str">
            <v>Caja monofasica 4 circuitos</v>
          </cell>
        </row>
        <row r="488">
          <cell r="A488" t="str">
            <v>CAJA MONOFÁSICA 6 CIRCUITOS</v>
          </cell>
        </row>
        <row r="489">
          <cell r="A489" t="str">
            <v>Caja octogonal conduit</v>
          </cell>
        </row>
        <row r="490">
          <cell r="A490" t="str">
            <v>CAJA PARA TACO 100 A 4 CIRCUITOS</v>
          </cell>
        </row>
        <row r="491">
          <cell r="A491" t="str">
            <v>Caja plástica 15 x 15</v>
          </cell>
        </row>
        <row r="492">
          <cell r="A492" t="str">
            <v>Caja plástica 20 x 20</v>
          </cell>
        </row>
        <row r="493">
          <cell r="A493" t="str">
            <v>Caja sencilla conduit</v>
          </cell>
        </row>
        <row r="494">
          <cell r="A494" t="str">
            <v>CAJA TRIFÁSICA 12 CIRCUITOS</v>
          </cell>
        </row>
        <row r="495">
          <cell r="A495" t="str">
            <v>CAJA TRIFÁSICA 6  CIRCUITOS</v>
          </cell>
        </row>
        <row r="496">
          <cell r="A496" t="str">
            <v>Cal</v>
          </cell>
        </row>
        <row r="497">
          <cell r="A497" t="str">
            <v>Cal viva o Dolomita</v>
          </cell>
        </row>
        <row r="498">
          <cell r="A498" t="str">
            <v>Camara de cloracion PRFV 1 x 1 x 8.0 m</v>
          </cell>
        </row>
        <row r="499">
          <cell r="A499" t="str">
            <v>Campana en PRFV para recoleccion de gases y acces.</v>
          </cell>
        </row>
        <row r="500">
          <cell r="A500" t="str">
            <v>Canacha tenis tenissinco</v>
          </cell>
        </row>
        <row r="501">
          <cell r="A501" t="str">
            <v>Canal 60 mm base 6</v>
          </cell>
        </row>
        <row r="502">
          <cell r="A502" t="str">
            <v>Canal amazonas blanca</v>
          </cell>
        </row>
        <row r="503">
          <cell r="A503" t="str">
            <v>Canal en latón 0,15*0,15</v>
          </cell>
        </row>
        <row r="504">
          <cell r="A504" t="str">
            <v>Canal en latón 0,20*0,15</v>
          </cell>
        </row>
        <row r="505">
          <cell r="A505" t="str">
            <v>CANAL REF.03501002 BLANCO</v>
          </cell>
        </row>
        <row r="506">
          <cell r="A506" t="str">
            <v>Canaleta  43 asbesto cemento x 400</v>
          </cell>
        </row>
        <row r="507">
          <cell r="A507" t="str">
            <v>Canaleta  43 asbesto cemento x 500</v>
          </cell>
        </row>
        <row r="508">
          <cell r="A508" t="str">
            <v>Canaleta  43 asbesto cemento x 600</v>
          </cell>
        </row>
        <row r="509">
          <cell r="A509" t="str">
            <v>Canaleta  90 asbesto cemento x 900</v>
          </cell>
        </row>
        <row r="510">
          <cell r="A510" t="str">
            <v>Canaleta  90 x 4.5</v>
          </cell>
        </row>
        <row r="511">
          <cell r="A511" t="str">
            <v>Canaleta 90 asbesto cemento x 450</v>
          </cell>
        </row>
        <row r="512">
          <cell r="A512" t="str">
            <v>Canaleta 90 asbesto cemento x 600</v>
          </cell>
        </row>
        <row r="513">
          <cell r="A513" t="str">
            <v>Canaleta 90 lámina galvanizada L = 6.00</v>
          </cell>
        </row>
        <row r="514">
          <cell r="A514" t="str">
            <v>Canaleta asbesto cemento   90 X 3.75</v>
          </cell>
        </row>
        <row r="515">
          <cell r="A515" t="str">
            <v>Canaleta asbesto cemento  43 x 550</v>
          </cell>
        </row>
        <row r="516">
          <cell r="A516" t="str">
            <v>Canaleta de 0.25 x 0.25 m en PRFV y con soporteria</v>
          </cell>
        </row>
        <row r="517">
          <cell r="A517" t="str">
            <v>CANALETA ETERNIT   43X350</v>
          </cell>
        </row>
        <row r="518">
          <cell r="A518" t="str">
            <v>CANALETA ETERNIT   43x450</v>
          </cell>
        </row>
        <row r="519">
          <cell r="A519" t="str">
            <v>CANALETA ETERNIT   90X525</v>
          </cell>
        </row>
        <row r="520">
          <cell r="A520" t="str">
            <v>CANALETA ETERNIT   90X600</v>
          </cell>
        </row>
        <row r="521">
          <cell r="A521" t="str">
            <v>CANALETA ETERNIT   90X750</v>
          </cell>
        </row>
        <row r="522">
          <cell r="A522" t="str">
            <v>Canaleta matalica con division  10 x 4</v>
          </cell>
        </row>
        <row r="523">
          <cell r="A523" t="str">
            <v>Canaleta parshall en acero inox. W=9"</v>
          </cell>
        </row>
        <row r="524">
          <cell r="A524" t="str">
            <v>Canaleta parshall prfv w:6 "</v>
          </cell>
        </row>
        <row r="525">
          <cell r="A525" t="str">
            <v>Canaleta Parshall w:2"</v>
          </cell>
        </row>
        <row r="526">
          <cell r="A526" t="str">
            <v>Canaleta Parshall w:3". en A.C revestida en PRFV.</v>
          </cell>
        </row>
        <row r="527">
          <cell r="A527" t="str">
            <v>Canaleta plástica pánduit 10</v>
          </cell>
        </row>
        <row r="528">
          <cell r="A528" t="str">
            <v>Canastilla para lavaplatos</v>
          </cell>
        </row>
        <row r="529">
          <cell r="A529" t="str">
            <v>Cancha múltiple tenisleibo</v>
          </cell>
        </row>
        <row r="530">
          <cell r="A530" t="str">
            <v>Candado</v>
          </cell>
        </row>
        <row r="531">
          <cell r="A531" t="str">
            <v>CANECA BASURA EN MALLA</v>
          </cell>
        </row>
        <row r="532">
          <cell r="A532" t="str">
            <v>CANTONERA ELÉCTRICA</v>
          </cell>
        </row>
        <row r="533">
          <cell r="A533" t="str">
            <v>Caoba  pieza</v>
          </cell>
        </row>
        <row r="534">
          <cell r="A534" t="str">
            <v>Caolin</v>
          </cell>
        </row>
        <row r="535">
          <cell r="A535" t="str">
            <v>Capacete de 1 1/2" galvanizado</v>
          </cell>
        </row>
        <row r="536">
          <cell r="A536" t="str">
            <v>Capacete de 1"galvanizado</v>
          </cell>
        </row>
        <row r="537">
          <cell r="A537" t="str">
            <v>Capacete de 2" galvanizado</v>
          </cell>
        </row>
        <row r="538">
          <cell r="A538" t="str">
            <v>Capacete de 3"</v>
          </cell>
        </row>
        <row r="539">
          <cell r="A539" t="str">
            <v>Capacete de 3/4" galvanizado</v>
          </cell>
        </row>
        <row r="540">
          <cell r="A540" t="str">
            <v>Captafaro DVC</v>
          </cell>
        </row>
        <row r="541">
          <cell r="A541" t="str">
            <v>Carbon Coke</v>
          </cell>
        </row>
        <row r="542">
          <cell r="A542" t="str">
            <v>CARBURO No.2</v>
          </cell>
        </row>
        <row r="543">
          <cell r="A543" t="str">
            <v>Carcaza en PRFV espesador de lodos Ø=2.5 m, H=1.1</v>
          </cell>
        </row>
        <row r="544">
          <cell r="A544" t="str">
            <v>Carcaza tipo Tas en PRFV para filtro percolador</v>
          </cell>
        </row>
        <row r="545">
          <cell r="A545" t="str">
            <v>CARGA FULM.FUERTE 330</v>
          </cell>
        </row>
        <row r="546">
          <cell r="A546" t="str">
            <v>CARGA FULM.ULTRA  330</v>
          </cell>
        </row>
        <row r="547">
          <cell r="A547" t="str">
            <v>Carga fulminante fuerte 330</v>
          </cell>
        </row>
        <row r="548">
          <cell r="A548" t="str">
            <v>CARGA FULMINANTE MEDIA 330</v>
          </cell>
        </row>
        <row r="549">
          <cell r="A549" t="str">
            <v>Carretilla</v>
          </cell>
        </row>
        <row r="550">
          <cell r="A550" t="str">
            <v>Cascarilla</v>
          </cell>
        </row>
        <row r="551">
          <cell r="A551" t="str">
            <v>Cascarilla de arroz</v>
          </cell>
        </row>
        <row r="552">
          <cell r="A552" t="str">
            <v>CASETON DE ICOPOR</v>
          </cell>
        </row>
        <row r="553">
          <cell r="A553" t="str">
            <v>caseton de lona</v>
          </cell>
        </row>
        <row r="554">
          <cell r="A554" t="str">
            <v>Casquillo T- Crosby - Socket  1 1/4`` HF</v>
          </cell>
        </row>
        <row r="555">
          <cell r="A555" t="str">
            <v>Casquillo T- Crosby - Socket  1 3/8`` HF</v>
          </cell>
        </row>
        <row r="556">
          <cell r="A556" t="str">
            <v>Casquillo T- Crosby - Socket  1 7/8`` HF</v>
          </cell>
        </row>
        <row r="557">
          <cell r="A557" t="str">
            <v>Casquillo T- Crosby - Socket  1/2`` HF</v>
          </cell>
        </row>
        <row r="558">
          <cell r="A558" t="str">
            <v>Casquillo T- Crosby - Socket  1`` HF</v>
          </cell>
        </row>
        <row r="559">
          <cell r="A559" t="str">
            <v>Casquillo T- Crosby - Socket  2 1/4`` HF</v>
          </cell>
        </row>
        <row r="560">
          <cell r="A560" t="str">
            <v>Cedro Caquetá pieza</v>
          </cell>
        </row>
        <row r="561">
          <cell r="A561" t="str">
            <v>Cedro macho pieza 3.0</v>
          </cell>
        </row>
        <row r="562">
          <cell r="A562" t="str">
            <v>Celda de medida b.t. 190*60*60 cms, bornera</v>
          </cell>
        </row>
        <row r="563">
          <cell r="A563" t="str">
            <v>Celda para transferencia de 3 x 500 Amp</v>
          </cell>
        </row>
        <row r="564">
          <cell r="A564" t="str">
            <v>CELDA PROTECCIÓN TRANSFORMADOR 500 KVA</v>
          </cell>
        </row>
        <row r="565">
          <cell r="A565" t="str">
            <v>CELDA TRANSFORMADOR 150KVA</v>
          </cell>
        </row>
        <row r="566">
          <cell r="A566" t="str">
            <v>CELDA TRANSFORMADOR 300KVA</v>
          </cell>
        </row>
        <row r="567">
          <cell r="A567" t="str">
            <v>CELDA TRANSFORMADOR 45 KVA</v>
          </cell>
        </row>
        <row r="568">
          <cell r="A568" t="str">
            <v>CELDA TRANSFORMADOR 500KVA</v>
          </cell>
        </row>
        <row r="569">
          <cell r="A569" t="str">
            <v>Celda triplex TSA</v>
          </cell>
        </row>
        <row r="570">
          <cell r="A570" t="str">
            <v>Cemento blanco</v>
          </cell>
        </row>
        <row r="571">
          <cell r="A571" t="str">
            <v>Cemento gris</v>
          </cell>
        </row>
        <row r="572">
          <cell r="A572" t="str">
            <v>Cenefa cerámica corriente 8x25</v>
          </cell>
        </row>
        <row r="573">
          <cell r="A573" t="str">
            <v>Ceramica  durotech gris 20 x 20 tráfico 4</v>
          </cell>
        </row>
        <row r="574">
          <cell r="A574" t="str">
            <v>Ceramica  granilla blanca 30.5 x 30.5  tráfico 5</v>
          </cell>
        </row>
        <row r="575">
          <cell r="A575" t="str">
            <v>Ceramica  marmolizado gris 30.5 x 30.5 Traf. 5</v>
          </cell>
        </row>
        <row r="576">
          <cell r="A576" t="str">
            <v>Ceramica  mediterr 20 x 20  blanco</v>
          </cell>
        </row>
        <row r="577">
          <cell r="A577" t="str">
            <v>Ceramica  piso pared 20 x 20 eco blanco</v>
          </cell>
        </row>
        <row r="578">
          <cell r="A578" t="str">
            <v>Ceramica blanco brillante 20.3 x 20.3</v>
          </cell>
        </row>
        <row r="579">
          <cell r="A579" t="str">
            <v>Ceramica blanco brillante 25.3 x 25.3</v>
          </cell>
        </row>
        <row r="580">
          <cell r="A580" t="str">
            <v>CERÁMICA IBERICA BELEM AZUL</v>
          </cell>
        </row>
        <row r="581">
          <cell r="A581" t="str">
            <v>CERÁMICA IBERICA CURITIBA VERDE</v>
          </cell>
        </row>
        <row r="582">
          <cell r="A582" t="str">
            <v>CERÁMICA IBERICA VITORIA</v>
          </cell>
        </row>
        <row r="583">
          <cell r="A583" t="str">
            <v>Cerámica marmol travertino peruano (bogotá)</v>
          </cell>
        </row>
        <row r="584">
          <cell r="A584" t="str">
            <v>Cerámica pared italia 20</v>
          </cell>
        </row>
        <row r="585">
          <cell r="A585" t="str">
            <v>Cerámica porcelanato 45 x 45</v>
          </cell>
        </row>
        <row r="586">
          <cell r="A586" t="str">
            <v>Ceramica retal de marmol blanco</v>
          </cell>
        </row>
        <row r="587">
          <cell r="A587" t="str">
            <v>Cerco ordinario 2.5 m  0,08 x 0,08</v>
          </cell>
        </row>
        <row r="588">
          <cell r="A588" t="str">
            <v>Cerco ordinario 2.5 m  0,08 x 0,08</v>
          </cell>
        </row>
        <row r="589">
          <cell r="A589" t="str">
            <v>Cerradura alcoba classic madera</v>
          </cell>
        </row>
        <row r="590">
          <cell r="A590" t="str">
            <v>CERRADURA ALCOBAS</v>
          </cell>
        </row>
        <row r="591">
          <cell r="A591" t="str">
            <v>CERRADURA BAÑO LITCHFIELD</v>
          </cell>
        </row>
        <row r="592">
          <cell r="A592" t="str">
            <v>Cerradura baños madera- aluminio</v>
          </cell>
        </row>
        <row r="593">
          <cell r="A593" t="str">
            <v>Cerradura entrada oficinas madera</v>
          </cell>
        </row>
        <row r="594">
          <cell r="A594" t="str">
            <v>Cerradura seguridad C - 1000 madera</v>
          </cell>
        </row>
        <row r="595">
          <cell r="A595" t="str">
            <v>Cesped (1.0 x 1.0)</v>
          </cell>
        </row>
        <row r="596">
          <cell r="A596" t="str">
            <v>Chazo para madera 10 x 10</v>
          </cell>
        </row>
        <row r="597">
          <cell r="A597" t="str">
            <v>Chazo para tornillo  1/8"  x  1 1/4</v>
          </cell>
        </row>
        <row r="598">
          <cell r="A598" t="str">
            <v>Chazo plástico - metálico 3/8" - 1/4"</v>
          </cell>
        </row>
        <row r="599">
          <cell r="A599" t="str">
            <v>Cheque de  1/2``</v>
          </cell>
        </row>
        <row r="600">
          <cell r="A600" t="str">
            <v>Cheque red white  1/2"</v>
          </cell>
        </row>
        <row r="601">
          <cell r="A601" t="str">
            <v>Cheque red white 1 1/2``</v>
          </cell>
        </row>
        <row r="602">
          <cell r="A602" t="str">
            <v>Cheque red white 1``</v>
          </cell>
        </row>
        <row r="603">
          <cell r="A603" t="str">
            <v>Cheque red white 3/4``</v>
          </cell>
        </row>
        <row r="604">
          <cell r="A604" t="str">
            <v>Chimenea carioca combinada</v>
          </cell>
        </row>
        <row r="605">
          <cell r="A605" t="str">
            <v>CIELO RASO ALUMINIO ACÚSTICO 84R V5</v>
          </cell>
        </row>
        <row r="606">
          <cell r="A606" t="str">
            <v>CIELO RASO ALUZINC CELL 5X5</v>
          </cell>
        </row>
        <row r="607">
          <cell r="A607" t="str">
            <v>Cielo raso dry-wall plano</v>
          </cell>
        </row>
        <row r="608">
          <cell r="A608" t="str">
            <v>CIELO RASO MADERA DEKOPLAC TRENZADO</v>
          </cell>
        </row>
        <row r="609">
          <cell r="A609" t="str">
            <v>CIERRAPUERTAS YALE</v>
          </cell>
        </row>
        <row r="610">
          <cell r="A610" t="str">
            <v>CIERRE MAGNÉTICO PERMANENTE</v>
          </cell>
        </row>
        <row r="611">
          <cell r="A611" t="str">
            <v>Cilindro cloro gaseoso 68 kg</v>
          </cell>
        </row>
        <row r="612">
          <cell r="A612" t="str">
            <v>Cinta aislante</v>
          </cell>
        </row>
        <row r="613">
          <cell r="A613" t="str">
            <v>Cinta aislante  autofundente, 3 m</v>
          </cell>
        </row>
        <row r="614">
          <cell r="A614" t="str">
            <v>Cinta autofundente</v>
          </cell>
        </row>
        <row r="615">
          <cell r="A615" t="str">
            <v>Cinta bandit de 1/2 "  rll</v>
          </cell>
        </row>
        <row r="616">
          <cell r="A616" t="str">
            <v>Cinta bandit de 5/8 "</v>
          </cell>
        </row>
        <row r="617">
          <cell r="A617" t="str">
            <v>Cinta bandit de 5/8 "  rll</v>
          </cell>
        </row>
        <row r="618">
          <cell r="A618" t="str">
            <v>Cinta de enmascarar  rollo 100 m   1"</v>
          </cell>
        </row>
        <row r="619">
          <cell r="A619" t="str">
            <v>Cinta de papel rollo 152.5 m</v>
          </cell>
        </row>
        <row r="620">
          <cell r="A620" t="str">
            <v>Cinta de Prevención</v>
          </cell>
        </row>
        <row r="621">
          <cell r="A621" t="str">
            <v>Cinta de Señalizacion</v>
          </cell>
        </row>
        <row r="622">
          <cell r="A622" t="str">
            <v>Cinta de señalización peligro x 1 m</v>
          </cell>
        </row>
        <row r="623">
          <cell r="A623" t="str">
            <v>Cinta de señalización peligro x 500 m</v>
          </cell>
        </row>
        <row r="624">
          <cell r="A624" t="str">
            <v>Cinta de vinilo Super 33 + negro 19 mm * 20 mm</v>
          </cell>
        </row>
        <row r="625">
          <cell r="A625" t="str">
            <v>Cinta sika PVC 0-15</v>
          </cell>
        </row>
        <row r="626">
          <cell r="A626" t="str">
            <v>Cinta sika PVC 0-22</v>
          </cell>
        </row>
        <row r="627">
          <cell r="A627" t="str">
            <v>Cinta sika PVC V-10</v>
          </cell>
        </row>
        <row r="628">
          <cell r="A628" t="str">
            <v>Cinta teflon</v>
          </cell>
        </row>
        <row r="629">
          <cell r="A629" t="str">
            <v>Citófono un pulsador</v>
          </cell>
        </row>
        <row r="630">
          <cell r="A630" t="str">
            <v>Clavo alta velocidad 1/4" x 2"</v>
          </cell>
        </row>
        <row r="631">
          <cell r="A631" t="str">
            <v>Clorinador o clorador y accesorios conexion</v>
          </cell>
        </row>
        <row r="632">
          <cell r="A632" t="str">
            <v>Closet vartel madera</v>
          </cell>
        </row>
        <row r="633">
          <cell r="A633" t="str">
            <v>CODO 22.5º ACERO AL CARBON 14``</v>
          </cell>
        </row>
        <row r="634">
          <cell r="A634" t="str">
            <v>CODO 22.5º ACERO AL CARBON 16``</v>
          </cell>
        </row>
        <row r="635">
          <cell r="A635" t="str">
            <v>Codo 45°  CXC PEAD Alcantarillado 6"</v>
          </cell>
        </row>
        <row r="636">
          <cell r="A636" t="str">
            <v>Codo 45° presion  PVC 1</v>
          </cell>
        </row>
        <row r="637">
          <cell r="A637" t="str">
            <v>Codo 45° presion  PVC 1 1/2</v>
          </cell>
        </row>
        <row r="638">
          <cell r="A638" t="str">
            <v>Codo 45° presion  PVC 1 1/4</v>
          </cell>
        </row>
        <row r="639">
          <cell r="A639" t="str">
            <v>Codo 45° presion  PVC 1/2</v>
          </cell>
        </row>
        <row r="640">
          <cell r="A640" t="str">
            <v>Codo 45° presion  PVC 2 1/2</v>
          </cell>
        </row>
        <row r="641">
          <cell r="A641" t="str">
            <v>Codo 45° presion  PVC 2"</v>
          </cell>
        </row>
        <row r="642">
          <cell r="A642" t="str">
            <v>Codo 45° presion  PVC 3</v>
          </cell>
        </row>
        <row r="643">
          <cell r="A643" t="str">
            <v>Codo 45° presion  PVC 3/4</v>
          </cell>
        </row>
        <row r="644">
          <cell r="A644" t="str">
            <v>Codo 45° presion  PVC 4</v>
          </cell>
        </row>
        <row r="645">
          <cell r="A645" t="str">
            <v>Codo 45°-1/8 C x C PVC 1-1/2"</v>
          </cell>
        </row>
        <row r="646">
          <cell r="A646" t="str">
            <v>Codo 45°-1/8 C x C PVC 2"</v>
          </cell>
        </row>
        <row r="647">
          <cell r="A647" t="str">
            <v>Codo 45°-1/8 C x C PVC 3"</v>
          </cell>
        </row>
        <row r="648">
          <cell r="A648" t="str">
            <v>Codo 45°-1/8 C x C PVC 4"</v>
          </cell>
        </row>
        <row r="649">
          <cell r="A649" t="str">
            <v>Codo 45°-1/8 C x C PVC 6"</v>
          </cell>
        </row>
        <row r="650">
          <cell r="A650" t="str">
            <v>Codo 45°-1/8 C x E PVC 1-1/2  Pulg</v>
          </cell>
        </row>
        <row r="651">
          <cell r="A651" t="str">
            <v>Codo 45°-1/8 C x E PVC 2  Pulg</v>
          </cell>
        </row>
        <row r="652">
          <cell r="A652" t="str">
            <v>Codo 45°-1/8 C x E PVC 3  Pulg</v>
          </cell>
        </row>
        <row r="653">
          <cell r="A653" t="str">
            <v>Codo 45°-1/8 C x E PVC 4  Pulg</v>
          </cell>
        </row>
        <row r="654">
          <cell r="A654" t="str">
            <v>Codo 45°-1/8 C x E PVC 6  Pulg</v>
          </cell>
        </row>
        <row r="655">
          <cell r="A655" t="str">
            <v>CODO 45º ACERO AL CARBON 16"</v>
          </cell>
        </row>
        <row r="656">
          <cell r="A656" t="str">
            <v>Codo 90°  CXC PEAD Alcantarillado 6"</v>
          </cell>
        </row>
        <row r="657">
          <cell r="A657" t="str">
            <v>Codo 90°  CXE  PEAD Alcanta.  24" REF 2498AN65BG</v>
          </cell>
        </row>
        <row r="658">
          <cell r="A658" t="str">
            <v>Codo 90° 1/4 C x C PVC sanitario 1 1/2"</v>
          </cell>
        </row>
        <row r="659">
          <cell r="A659" t="str">
            <v>Codo 90° 1/4 C x C PVC sanitario 2"</v>
          </cell>
        </row>
        <row r="660">
          <cell r="A660" t="str">
            <v>Codo 90° 1/4 C x C PVC sanitario 3"</v>
          </cell>
        </row>
        <row r="661">
          <cell r="A661" t="str">
            <v>Codo 90° 1/4 C x C PVC sanitario 4"</v>
          </cell>
        </row>
        <row r="662">
          <cell r="A662" t="str">
            <v>Codo 90° 1/4 C x C PVC sanitario 6"</v>
          </cell>
        </row>
        <row r="663">
          <cell r="A663" t="str">
            <v>Codo 90° acero al carbon  2"</v>
          </cell>
        </row>
        <row r="664">
          <cell r="A664" t="str">
            <v>Codo 90° acero galvanizado Ø=3"</v>
          </cell>
        </row>
        <row r="665">
          <cell r="A665" t="str">
            <v>Codo 90° CPVC 1"</v>
          </cell>
        </row>
        <row r="666">
          <cell r="A666" t="str">
            <v>Codo 90° CPVC 1/2"</v>
          </cell>
        </row>
        <row r="667">
          <cell r="A667" t="str">
            <v>Codo 90° CPVC 3/4"</v>
          </cell>
        </row>
        <row r="668">
          <cell r="A668" t="str">
            <v>Codo 90° Ø=10" en A.C. E.B.</v>
          </cell>
        </row>
        <row r="669">
          <cell r="A669" t="str">
            <v>Codo 90° Ø=12" en A.C. E.B.</v>
          </cell>
        </row>
        <row r="670">
          <cell r="A670" t="str">
            <v>Codo 90° Ø=14" en A.C. E.B.</v>
          </cell>
        </row>
        <row r="671">
          <cell r="A671" t="str">
            <v>Codo 90° Ø=16" en A.C. E.B.</v>
          </cell>
        </row>
        <row r="672">
          <cell r="A672" t="str">
            <v>Codo 90° Ø=2" en A.C. E.B.</v>
          </cell>
        </row>
        <row r="673">
          <cell r="A673" t="str">
            <v>Codo 90° Ø=3" en A.C. E.B.</v>
          </cell>
        </row>
        <row r="674">
          <cell r="A674" t="str">
            <v>Codo 90° Ø=3" en A.C. para soldar</v>
          </cell>
        </row>
        <row r="675">
          <cell r="A675" t="str">
            <v>Codo 90° Ø=4" en A.C. E.B.</v>
          </cell>
        </row>
        <row r="676">
          <cell r="A676" t="str">
            <v>Codo 90° Ø=4" en A.C. para soldar</v>
          </cell>
        </row>
        <row r="677">
          <cell r="A677" t="str">
            <v>Codo 90° Ø=6" en A.C. E.B.</v>
          </cell>
        </row>
        <row r="678">
          <cell r="A678" t="str">
            <v>Codo 90° Ø=6" en A.C. para soldar</v>
          </cell>
        </row>
        <row r="679">
          <cell r="A679" t="str">
            <v>Codo 90° Ø=8" en A.C. E.B.</v>
          </cell>
        </row>
        <row r="680">
          <cell r="A680" t="str">
            <v>Codo 90° Ø=8" en A.C. para soldar</v>
          </cell>
        </row>
        <row r="681">
          <cell r="A681" t="str">
            <v>Codo 90° PF+UAD  1/2 "</v>
          </cell>
        </row>
        <row r="682">
          <cell r="A682" t="str">
            <v>Codo 90° presion  PVC 1</v>
          </cell>
        </row>
        <row r="683">
          <cell r="A683" t="str">
            <v>Codo 90° presion  PVC 1 1/2</v>
          </cell>
        </row>
        <row r="684">
          <cell r="A684" t="str">
            <v>Codo 90° presion  PVC 1 1/4</v>
          </cell>
        </row>
        <row r="685">
          <cell r="A685" t="str">
            <v>Codo 90° presion  PVC 1/2</v>
          </cell>
        </row>
        <row r="686">
          <cell r="A686" t="str">
            <v>Codo 90° presion  PVC 2</v>
          </cell>
        </row>
        <row r="687">
          <cell r="A687" t="str">
            <v>Codo 90° presion  PVC 2 1/2</v>
          </cell>
        </row>
        <row r="688">
          <cell r="A688" t="str">
            <v>Codo 90° presion  PVC 3</v>
          </cell>
        </row>
        <row r="689">
          <cell r="A689" t="str">
            <v>Codo 90° presion  PVC 3/4</v>
          </cell>
        </row>
        <row r="690">
          <cell r="A690" t="str">
            <v>Codo 90° presion  PVC 4</v>
          </cell>
        </row>
        <row r="691">
          <cell r="A691" t="str">
            <v>Codo 90°-1/4 C x C PVC 4  Pulg</v>
          </cell>
        </row>
        <row r="692">
          <cell r="A692" t="str">
            <v>Codo 90°-1/4 C x C PVC 6  Pulg</v>
          </cell>
        </row>
        <row r="693">
          <cell r="A693" t="str">
            <v>Codo 90°-1/4 C x E PVC 1-1/2  Pulg</v>
          </cell>
        </row>
        <row r="694">
          <cell r="A694" t="str">
            <v>Codo 90°-1/4 C x E PVC 2  Pulg</v>
          </cell>
        </row>
        <row r="695">
          <cell r="A695" t="str">
            <v>Codo 90°-1/4 C x E PVC 3  Pulg</v>
          </cell>
        </row>
        <row r="696">
          <cell r="A696" t="str">
            <v>Codo 90°-1/4 C x E PVC 4  Pulg</v>
          </cell>
        </row>
        <row r="697">
          <cell r="A697" t="str">
            <v>Codo 90°-1/4 C x E PVC 6  Pulg</v>
          </cell>
        </row>
        <row r="698">
          <cell r="A698" t="str">
            <v>CODO 90º ACERO AL CARBON 12"</v>
          </cell>
        </row>
        <row r="699">
          <cell r="A699" t="str">
            <v>CODO 90º AGUA CAL. 3/4``</v>
          </cell>
        </row>
        <row r="700">
          <cell r="A700" t="str">
            <v>CODO 90º PRES. PVC  1``</v>
          </cell>
        </row>
        <row r="701">
          <cell r="A701" t="str">
            <v>CODO 90º PRES. PVC  2``</v>
          </cell>
        </row>
        <row r="702">
          <cell r="A702" t="str">
            <v>CODO 90º PRES. PVC 1 1/2``</v>
          </cell>
        </row>
        <row r="703">
          <cell r="A703" t="str">
            <v xml:space="preserve">CODO ALCANTA.  10" </v>
          </cell>
        </row>
        <row r="704">
          <cell r="A704" t="str">
            <v xml:space="preserve">CODO ALCANTA.  12" </v>
          </cell>
        </row>
        <row r="705">
          <cell r="A705" t="str">
            <v xml:space="preserve">CODO ALCANTA.  14" </v>
          </cell>
        </row>
        <row r="706">
          <cell r="A706" t="str">
            <v xml:space="preserve">CODO ALCANTA.  16" </v>
          </cell>
        </row>
        <row r="707">
          <cell r="A707" t="str">
            <v xml:space="preserve">CODO ALCANTA.  8" </v>
          </cell>
        </row>
        <row r="708">
          <cell r="A708" t="str">
            <v>Codo bajante  45° amazonas</v>
          </cell>
        </row>
        <row r="709">
          <cell r="A709" t="str">
            <v>CODO BAJANTE 45° BLANCO</v>
          </cell>
        </row>
        <row r="710">
          <cell r="A710" t="str">
            <v>Codo calle galvanizado  1/2"</v>
          </cell>
        </row>
        <row r="711">
          <cell r="A711" t="str">
            <v>CODO CONDUIT METALICO 1 1/2"</v>
          </cell>
        </row>
        <row r="712">
          <cell r="A712" t="str">
            <v>CODO CONDUIT METALICO 1"</v>
          </cell>
        </row>
        <row r="713">
          <cell r="A713" t="str">
            <v>Codo de pedestal 90° Ø=4" en H.D.</v>
          </cell>
        </row>
        <row r="714">
          <cell r="A714" t="str">
            <v>Codo galvanizado 3"</v>
          </cell>
        </row>
        <row r="715">
          <cell r="A715" t="str">
            <v>Codo galvanizado 45 f=1``</v>
          </cell>
        </row>
        <row r="716">
          <cell r="A716" t="str">
            <v>Codo Galvanizado 45° de 1 1/2"</v>
          </cell>
        </row>
        <row r="717">
          <cell r="A717" t="str">
            <v>Codo Galvanizado 45° de 1"</v>
          </cell>
        </row>
        <row r="718">
          <cell r="A718" t="str">
            <v>Codo Galvanizado 45° de 2 1/2"</v>
          </cell>
        </row>
        <row r="719">
          <cell r="A719" t="str">
            <v>Codo Galvanizado 45° de 2"</v>
          </cell>
        </row>
        <row r="720">
          <cell r="A720" t="str">
            <v>Codo galvanizado 90 f=1 1/2``</v>
          </cell>
        </row>
        <row r="721">
          <cell r="A721" t="str">
            <v>Codo galvanizado 90 f=1 1/4``</v>
          </cell>
        </row>
        <row r="722">
          <cell r="A722" t="str">
            <v>Codo galvanizado 90 f=1/2``</v>
          </cell>
        </row>
        <row r="723">
          <cell r="A723" t="str">
            <v>Codo galvanizado 90 f=2 1/2``</v>
          </cell>
        </row>
        <row r="724">
          <cell r="A724" t="str">
            <v>Codo galvanizado 90 f=2``</v>
          </cell>
        </row>
        <row r="725">
          <cell r="A725" t="str">
            <v>Codo galvanizado 90 f=3/4``</v>
          </cell>
        </row>
        <row r="726">
          <cell r="A726" t="str">
            <v>Codo galvanizado 90 f=3``</v>
          </cell>
        </row>
        <row r="727">
          <cell r="A727" t="str">
            <v>Codo galvanizado 90 f=4``</v>
          </cell>
        </row>
        <row r="728">
          <cell r="A728" t="str">
            <v>Codo galvanizado 90 f=6``</v>
          </cell>
        </row>
        <row r="729">
          <cell r="A729" t="str">
            <v>Codo galvanizado 90° 1"</v>
          </cell>
        </row>
        <row r="730">
          <cell r="A730" t="str">
            <v>Codo galvanizado 90° 2"</v>
          </cell>
        </row>
        <row r="731">
          <cell r="A731" t="str">
            <v>Codo gran radio 11 1/4°  u.m RDE 21 PVC 10 Pulg</v>
          </cell>
        </row>
        <row r="732">
          <cell r="A732" t="str">
            <v>Codo gran radio 11 1/4°  u.m RDE 21 PVC 12 Pulg</v>
          </cell>
        </row>
        <row r="733">
          <cell r="A733" t="str">
            <v>Codo gran radio 11 1/4°  u.m RDE 21 PVC 2 1/2 Pulg</v>
          </cell>
        </row>
        <row r="734">
          <cell r="A734" t="str">
            <v>Codo gran radio 11 1/4°  u.m RDE 21 PVC 2 Pulg</v>
          </cell>
        </row>
        <row r="735">
          <cell r="A735" t="str">
            <v>Codo gran radio 11 1/4°  u.m RDE 21 PVC 3 Pulg</v>
          </cell>
        </row>
        <row r="736">
          <cell r="A736" t="str">
            <v>Codo gran radio 11 1/4°  u.m RDE 21 PVC 4 Pulg</v>
          </cell>
        </row>
        <row r="737">
          <cell r="A737" t="str">
            <v>Codo gran radio 11 1/4°  u.m RDE 21 PVC 6 Pulg</v>
          </cell>
        </row>
        <row r="738">
          <cell r="A738" t="str">
            <v>Codo gran radio 11 1/4°  u.m RDE 21 PVC 8 Pulg</v>
          </cell>
        </row>
        <row r="739">
          <cell r="A739" t="str">
            <v>Codo gran radio 22 1/2°  u.m RDE 21 PVC 10 Pulg</v>
          </cell>
        </row>
        <row r="740">
          <cell r="A740" t="str">
            <v>Codo gran radio 22 1/2°  u.m RDE 21 PVC 12 Pulg</v>
          </cell>
        </row>
        <row r="741">
          <cell r="A741" t="str">
            <v>Codo gran radio 22 1/2°  u.m RDE 21 PVC 2 1/2 Pulg</v>
          </cell>
        </row>
        <row r="742">
          <cell r="A742" t="str">
            <v>Codo gran radio 22 1/2°  u.m RDE 21 PVC 2 Pulg</v>
          </cell>
        </row>
        <row r="743">
          <cell r="A743" t="str">
            <v>Codo gran radio 22 1/2°  u.m RDE 21 PVC 3 Pulg</v>
          </cell>
        </row>
        <row r="744">
          <cell r="A744" t="str">
            <v>Codo gran radio 22 1/2°  u.m RDE 21 PVC 4 Pulg</v>
          </cell>
        </row>
        <row r="745">
          <cell r="A745" t="str">
            <v>Codo gran radio 22 1/2°  u.m RDE 21 PVC 6 Pulg</v>
          </cell>
        </row>
        <row r="746">
          <cell r="A746" t="str">
            <v>Codo gran radio 22 1/2°  u.m RDE 21 PVC 8 Pulg</v>
          </cell>
        </row>
        <row r="747">
          <cell r="A747" t="str">
            <v>Codo gran radio 45°  u.m RDE 21 PVC 10 Pulg</v>
          </cell>
        </row>
        <row r="748">
          <cell r="A748" t="str">
            <v>Codo gran radio 45°  u.m RDE 21 PVC 12 Pulg</v>
          </cell>
        </row>
        <row r="749">
          <cell r="A749" t="str">
            <v>Codo gran radio 45°  u.m RDE 21 PVC 2 1/2 Pulg</v>
          </cell>
        </row>
        <row r="750">
          <cell r="A750" t="str">
            <v>Codo gran radio 45°  u.m RDE 21 PVC 2 Pulg</v>
          </cell>
        </row>
        <row r="751">
          <cell r="A751" t="str">
            <v>Codo gran radio 45°  u.m RDE 21 PVC 3 Pulg</v>
          </cell>
        </row>
        <row r="752">
          <cell r="A752" t="str">
            <v>Codo gran radio 45°  u.m RDE 21 PVC 4 Pulg</v>
          </cell>
        </row>
        <row r="753">
          <cell r="A753" t="str">
            <v>Codo gran radio 45°  u.m RDE 21 PVC 6 Pulg</v>
          </cell>
        </row>
        <row r="754">
          <cell r="A754" t="str">
            <v>Codo gran radio 45°  u.m RDE 21 PVC 8 Pulg</v>
          </cell>
        </row>
        <row r="755">
          <cell r="A755" t="str">
            <v>Codo gran radio 6°  u.m RDE 21 PVC 10 Pulg</v>
          </cell>
        </row>
        <row r="756">
          <cell r="A756" t="str">
            <v>Codo gran radio 6°  u.m RDE 21 PVC 12 Pulg</v>
          </cell>
        </row>
        <row r="757">
          <cell r="A757" t="str">
            <v>Codo gran radio 6°  u.m RDE 21 PVC 8 Pulg</v>
          </cell>
        </row>
        <row r="758">
          <cell r="A758" t="str">
            <v>Codo gran radio 90°  u.m RDE 21 PVC 10 Pulg</v>
          </cell>
        </row>
        <row r="759">
          <cell r="A759" t="str">
            <v>Codo gran radio 90°  u.m RDE 21 PVC 12 Pulg</v>
          </cell>
        </row>
        <row r="760">
          <cell r="A760" t="str">
            <v>Codo gran radio 90°  u.m RDE 21 PVC 2 1/2 Pulg</v>
          </cell>
        </row>
        <row r="761">
          <cell r="A761" t="str">
            <v>Codo gran radio 90°  u.m RDE 21 PVC 2 Pulg</v>
          </cell>
        </row>
        <row r="762">
          <cell r="A762" t="str">
            <v>Codo gran radio 90°  u.m RDE 21 PVC 3 Pulg</v>
          </cell>
        </row>
        <row r="763">
          <cell r="A763" t="str">
            <v>Codo gran radio 90°  u.m RDE 21 PVC 4 Pulg</v>
          </cell>
        </row>
        <row r="764">
          <cell r="A764" t="str">
            <v>Codo gran radio 90°  u.m RDE 21 PVC 6 Pulg</v>
          </cell>
        </row>
        <row r="765">
          <cell r="A765" t="str">
            <v>Codo gran radio 90°  u.m RDE 21 PVC 8 Pulg</v>
          </cell>
        </row>
        <row r="766">
          <cell r="A766" t="str">
            <v>Codo hd 10 pulg  ext liso 11.25°</v>
          </cell>
        </row>
        <row r="767">
          <cell r="A767" t="str">
            <v>Codo hd 10 pulg  ext liso 22.5 °</v>
          </cell>
        </row>
        <row r="768">
          <cell r="A768" t="str">
            <v>Codo hd 10 pulg  ext liso 45 °</v>
          </cell>
        </row>
        <row r="769">
          <cell r="A769" t="str">
            <v>Codo hd 10 pulg  ext liso 90°</v>
          </cell>
        </row>
        <row r="770">
          <cell r="A770" t="str">
            <v>Codo hd 12 pulg   11.25° ext liso</v>
          </cell>
        </row>
        <row r="771">
          <cell r="A771" t="str">
            <v>Codo hd 12 pulg   22.5° ext liso</v>
          </cell>
        </row>
        <row r="772">
          <cell r="A772" t="str">
            <v>Codo hd 12 pulg   45° ext liso</v>
          </cell>
        </row>
        <row r="773">
          <cell r="A773" t="str">
            <v>Codo hd 12 pulg   90° ext liso</v>
          </cell>
        </row>
        <row r="774">
          <cell r="A774" t="str">
            <v>Codo hd 14 pulg   11.25° ext liso</v>
          </cell>
        </row>
        <row r="775">
          <cell r="A775" t="str">
            <v>Codo hd 14 pulg   22.5° ext liso</v>
          </cell>
        </row>
        <row r="776">
          <cell r="A776" t="str">
            <v>Codo hd 14 pulg   45° ext liso</v>
          </cell>
        </row>
        <row r="777">
          <cell r="A777" t="str">
            <v>Codo hd 14 pulg   90° ext liso</v>
          </cell>
        </row>
        <row r="778">
          <cell r="A778" t="str">
            <v>CODO PRESIÓN PVC 90 2 1/2</v>
          </cell>
        </row>
        <row r="779">
          <cell r="A779" t="str">
            <v>Codo PRFV 90° Ø=10" E.L x E.B. con acce. conex.</v>
          </cell>
        </row>
        <row r="780">
          <cell r="A780" t="str">
            <v>Codo PRFV 90° Ø=4" B x B. (Inc: empa, y torni.)</v>
          </cell>
        </row>
        <row r="781">
          <cell r="A781" t="str">
            <v>Codo reventilado PVC 3 x 2  "</v>
          </cell>
        </row>
        <row r="782">
          <cell r="A782" t="str">
            <v>Codo reventilado PVC 4 x 2  "</v>
          </cell>
        </row>
        <row r="783">
          <cell r="A783" t="str">
            <v>Codos desconectables calibre 2/0  200</v>
          </cell>
        </row>
        <row r="784">
          <cell r="A784" t="str">
            <v>Codos desconectables calibre 4/0  200</v>
          </cell>
        </row>
        <row r="785">
          <cell r="A785" t="str">
            <v>Coladera Ø= 10" aluminio, Bridada.</v>
          </cell>
        </row>
        <row r="786">
          <cell r="A786" t="str">
            <v>Collar de derivacion HF 2" x 1"</v>
          </cell>
        </row>
        <row r="787">
          <cell r="A787" t="str">
            <v>Collar de derivacion HF 3" x 1"</v>
          </cell>
        </row>
        <row r="788">
          <cell r="A788" t="str">
            <v>Collar de derivacion HF 6" x 2"</v>
          </cell>
        </row>
        <row r="789">
          <cell r="A789" t="str">
            <v>Collar de derivacion PEAD 250mm x 2" hembra NPT</v>
          </cell>
        </row>
        <row r="790">
          <cell r="A790" t="str">
            <v>Collar de derivacion RDE 21 PVC 2 1/2" x 1/2 "</v>
          </cell>
        </row>
        <row r="791">
          <cell r="A791" t="str">
            <v>Collar de derivacion RDE 21 PVC 2 1/2" x 3/4 "</v>
          </cell>
        </row>
        <row r="792">
          <cell r="A792" t="str">
            <v>Collar de derivacion RDE 21 PVC 2" x 1/2"</v>
          </cell>
        </row>
        <row r="793">
          <cell r="A793" t="str">
            <v>Collar de derivacion RDE 21 PVC 2" x 3/4"</v>
          </cell>
        </row>
        <row r="794">
          <cell r="A794" t="str">
            <v>Collar de derivacion RDE 21 PVC 3" x 1/2"</v>
          </cell>
        </row>
        <row r="795">
          <cell r="A795" t="str">
            <v>Collar de derivacion RDE 21 PVC 3" x 3/4"</v>
          </cell>
        </row>
        <row r="796">
          <cell r="A796" t="str">
            <v>Collar de derivacion RDE 21 PVC 4" x 1/2"</v>
          </cell>
        </row>
        <row r="797">
          <cell r="A797" t="str">
            <v>Collar de derivacion RDE 21 PVC 4" x 3/4"</v>
          </cell>
        </row>
        <row r="798">
          <cell r="A798" t="str">
            <v>Collar de derivacion RDE 21 PVC 6" x 1/2"</v>
          </cell>
        </row>
        <row r="799">
          <cell r="A799" t="str">
            <v>Collar de derivacion RDE 21 PVC 6" x 3/4"</v>
          </cell>
        </row>
        <row r="800">
          <cell r="A800" t="str">
            <v>Collar de derivacion RDE 21 PVC 8" x 1"</v>
          </cell>
        </row>
        <row r="801">
          <cell r="A801" t="str">
            <v>Collar de derivacion RDE 21 PVC 8" x 2"</v>
          </cell>
        </row>
        <row r="802">
          <cell r="A802" t="str">
            <v>Collarin de 4`` - 5`` doble salida</v>
          </cell>
        </row>
        <row r="803">
          <cell r="A803" t="str">
            <v>Collarin de 5`` - 6`` - 2 salidas</v>
          </cell>
        </row>
        <row r="804">
          <cell r="A804" t="str">
            <v>Collarin de 6`` - 8`` dos salidas</v>
          </cell>
        </row>
        <row r="805">
          <cell r="A805" t="str">
            <v>Collarin de 6`` - 8`` una salida</v>
          </cell>
        </row>
        <row r="806">
          <cell r="A806" t="str">
            <v>Collarín para transformador</v>
          </cell>
        </row>
        <row r="807">
          <cell r="A807" t="str">
            <v>Colma limpiador</v>
          </cell>
        </row>
        <row r="808">
          <cell r="A808" t="str">
            <v>Color mineral</v>
          </cell>
        </row>
        <row r="809">
          <cell r="A809" t="str">
            <v>Colorplast</v>
          </cell>
        </row>
        <row r="810">
          <cell r="A810" t="str">
            <v>Columna de maniobra CRM</v>
          </cell>
        </row>
        <row r="811">
          <cell r="A811" t="str">
            <v>Columna metálica giratoria para izaje electrobombas</v>
          </cell>
        </row>
        <row r="812">
          <cell r="A812" t="str">
            <v>Columna octogonal en M.D.F.</v>
          </cell>
        </row>
        <row r="813">
          <cell r="A813" t="str">
            <v>Combo sanitario blanco completo - linea economico</v>
          </cell>
        </row>
        <row r="814">
          <cell r="A814" t="str">
            <v>comp. lateral circ. Y rec. desl. s. de bronce 10``</v>
          </cell>
        </row>
        <row r="815">
          <cell r="A815" t="str">
            <v>comp. lateral circ. Y rec. desl. s. de bronce 12``</v>
          </cell>
        </row>
        <row r="816">
          <cell r="A816" t="str">
            <v>comp. lateral circ. Y rec. desl. s. de bronce 14``</v>
          </cell>
        </row>
        <row r="817">
          <cell r="A817" t="str">
            <v>comp. lateral circ. Y rec. desl. s. de bronce 16``</v>
          </cell>
        </row>
        <row r="818">
          <cell r="A818" t="str">
            <v>comp. lateral circ. Y rec. desl. s. de bronce 18``</v>
          </cell>
        </row>
        <row r="819">
          <cell r="A819" t="str">
            <v>comp. lateral circ. Y rec. desl. s. de bronce 20``</v>
          </cell>
        </row>
        <row r="820">
          <cell r="A820" t="str">
            <v>comp. lateral circ. Y rec. desl. s. de bronce 24``</v>
          </cell>
        </row>
        <row r="821">
          <cell r="A821" t="str">
            <v>comp. lateral circ. Y rec. desl. s. de bronce 30``</v>
          </cell>
        </row>
        <row r="822">
          <cell r="A822" t="str">
            <v>comp. lateral circ. Y rec. desl. s. de bronce 36``</v>
          </cell>
        </row>
        <row r="823">
          <cell r="A823" t="str">
            <v>comp. lateral circ. Y rec. desl. s. de bronce 4``</v>
          </cell>
        </row>
        <row r="824">
          <cell r="A824" t="str">
            <v>comp. lateral circ. Y rec. desl. s. de bronce 40``</v>
          </cell>
        </row>
        <row r="825">
          <cell r="A825" t="str">
            <v>comp. lateral circ. Y rec. desl. s. de bronce 48``</v>
          </cell>
        </row>
        <row r="826">
          <cell r="A826" t="str">
            <v>comp. lateral circ. Y rec. desl. s. de bronce 6``</v>
          </cell>
        </row>
        <row r="827">
          <cell r="A827" t="str">
            <v>comp. lateral circ. Y rec. desl. s. de bronce 60``</v>
          </cell>
        </row>
        <row r="828">
          <cell r="A828" t="str">
            <v>comp. lateral circ. Y rec. desl. s. de bronce 8``</v>
          </cell>
        </row>
        <row r="829">
          <cell r="A829" t="str">
            <v>Compuerta circular Ø=2" Vastago ascendente L=1.28</v>
          </cell>
        </row>
        <row r="830">
          <cell r="A830" t="str">
            <v>Compuerta circular Ø=2" Vastago ascendente L=1.38</v>
          </cell>
        </row>
        <row r="831">
          <cell r="A831" t="str">
            <v>Compuerta circular Ø=2" Vastago ascendente L=1.7 m</v>
          </cell>
        </row>
        <row r="832">
          <cell r="A832" t="str">
            <v>Compuerta desliz. PRFV 0.25 x 0.25</v>
          </cell>
        </row>
        <row r="833">
          <cell r="A833" t="str">
            <v>Compuerta deslizable manual en PRFV 0.42 x 0.65 m</v>
          </cell>
        </row>
        <row r="834">
          <cell r="A834" t="str">
            <v>Compuerta deslizable manual en PRFV 0.45 x 0.60 m</v>
          </cell>
        </row>
        <row r="835">
          <cell r="A835" t="str">
            <v>Compuerta rect desl4 pulg</v>
          </cell>
        </row>
        <row r="836">
          <cell r="A836" t="str">
            <v>computador escritorio 3</v>
          </cell>
        </row>
        <row r="837">
          <cell r="A837" t="str">
            <v>computador escritorio 4</v>
          </cell>
        </row>
        <row r="838">
          <cell r="A838" t="str">
            <v>computador portatil 1</v>
          </cell>
        </row>
        <row r="839">
          <cell r="A839" t="str">
            <v>computador portatil 2</v>
          </cell>
        </row>
        <row r="840">
          <cell r="A840" t="str">
            <v>computador portatil 3</v>
          </cell>
        </row>
        <row r="841">
          <cell r="A841" t="str">
            <v>Concreto 1:2:2 (sin desperdicios)</v>
          </cell>
        </row>
        <row r="842">
          <cell r="A842" t="str">
            <v>Concreto 1:2:3 (sin desperdicios)</v>
          </cell>
        </row>
        <row r="843">
          <cell r="A843" t="str">
            <v>Concreto 1:2:4 (sin desperdicios)</v>
          </cell>
        </row>
        <row r="844">
          <cell r="A844" t="str">
            <v>Concreto Ciclópeo</v>
          </cell>
        </row>
        <row r="845">
          <cell r="A845" t="str">
            <v>Conductivimetro Handylab lf 11 con celda lf 513t</v>
          </cell>
        </row>
        <row r="846">
          <cell r="A846" t="str">
            <v>Conector bimetálico 1 perno</v>
          </cell>
        </row>
        <row r="847">
          <cell r="A847" t="str">
            <v>Conector bimetálico 2 pernos</v>
          </cell>
        </row>
        <row r="848">
          <cell r="A848" t="str">
            <v>Conector bimetalico cal. 1/0</v>
          </cell>
        </row>
        <row r="849">
          <cell r="A849" t="str">
            <v>Conector bimetalico cal. 2</v>
          </cell>
        </row>
        <row r="850">
          <cell r="A850" t="str">
            <v>Conector bimetalico cal. 2/0</v>
          </cell>
        </row>
        <row r="851">
          <cell r="A851" t="str">
            <v>Conector bimetalico cal. 4/0</v>
          </cell>
        </row>
        <row r="852">
          <cell r="A852" t="str">
            <v>Conector de derivacion bimetalico aislado</v>
          </cell>
        </row>
        <row r="853">
          <cell r="A853" t="str">
            <v>Conector de tornillo con chaqueta aislante, tipo 1</v>
          </cell>
        </row>
        <row r="854">
          <cell r="A854" t="str">
            <v>Conector de tornillo con chaqueta aislante, tipo 2</v>
          </cell>
        </row>
        <row r="855">
          <cell r="A855" t="str">
            <v>Conector resorte rojo</v>
          </cell>
        </row>
        <row r="856">
          <cell r="A856" t="str">
            <v>Conector terminal tipo resorte No.  12</v>
          </cell>
        </row>
        <row r="857">
          <cell r="A857" t="str">
            <v>Conectores tubulares en cobre para empalme 1/0</v>
          </cell>
        </row>
        <row r="858">
          <cell r="A858" t="str">
            <v>Conectores tubulares en cobre para empalme 2</v>
          </cell>
        </row>
        <row r="859">
          <cell r="A859" t="str">
            <v>Conectores tubulares en cobre para empalme 2/0</v>
          </cell>
        </row>
        <row r="860">
          <cell r="A860" t="str">
            <v>Conectores tubulares en cobre para empalme 25</v>
          </cell>
        </row>
        <row r="861">
          <cell r="A861" t="str">
            <v>Conectores tubulares en cobre para empalme 30</v>
          </cell>
        </row>
        <row r="862">
          <cell r="A862" t="str">
            <v>Conectores tubulares en cobre para empalme 35</v>
          </cell>
        </row>
        <row r="863">
          <cell r="A863" t="str">
            <v>Conectores tubulares en cobre para empalme 4/0</v>
          </cell>
        </row>
        <row r="864">
          <cell r="A864" t="str">
            <v>Conectores tubulares en cobre para empalme 4A</v>
          </cell>
        </row>
        <row r="865">
          <cell r="A865" t="str">
            <v>Conectores tubulares en cobre para empalme 6</v>
          </cell>
        </row>
        <row r="866">
          <cell r="A866" t="str">
            <v>Conjunto brida Ø=10"</v>
          </cell>
        </row>
        <row r="867">
          <cell r="A867" t="str">
            <v>Conjunto brida Ø=12"</v>
          </cell>
        </row>
        <row r="868">
          <cell r="A868" t="str">
            <v>Conjunto brida Ø=16"</v>
          </cell>
        </row>
        <row r="869">
          <cell r="A869" t="str">
            <v>Conjunto brida Ø=18"</v>
          </cell>
        </row>
        <row r="870">
          <cell r="A870" t="str">
            <v>Conjunto brida Ø=2"</v>
          </cell>
        </row>
        <row r="871">
          <cell r="A871" t="str">
            <v>Conjunto brida Ø=3"</v>
          </cell>
        </row>
        <row r="872">
          <cell r="A872" t="str">
            <v>Conjunto brida Ø=4"</v>
          </cell>
        </row>
        <row r="873">
          <cell r="A873" t="str">
            <v>Conjunto brida Ø=6"</v>
          </cell>
        </row>
        <row r="874">
          <cell r="A874" t="str">
            <v>Conjunto brida Ø=8"</v>
          </cell>
        </row>
        <row r="875">
          <cell r="A875" t="str">
            <v>CONMUTABLE SENCILLO</v>
          </cell>
        </row>
        <row r="876">
          <cell r="A876" t="str">
            <v>Contactor manual ON-OFF</v>
          </cell>
        </row>
        <row r="877">
          <cell r="A877" t="str">
            <v>Conversor 12VDC/9,6,4.5,3 VDC</v>
          </cell>
        </row>
        <row r="878">
          <cell r="A878" t="str">
            <v>Copa para pulir  C24 (piso granito)</v>
          </cell>
        </row>
        <row r="879">
          <cell r="A879" t="str">
            <v>CORAZA METÁLICA 3</v>
          </cell>
        </row>
        <row r="880">
          <cell r="A880" t="str">
            <v>Cordon de respaldo Sika road 10  mm</v>
          </cell>
        </row>
        <row r="881">
          <cell r="A881" t="str">
            <v>Cordon detonante 6 gr. * mt.</v>
          </cell>
        </row>
        <row r="882">
          <cell r="A882" t="str">
            <v>Corpalosa 0.70 mm</v>
          </cell>
        </row>
        <row r="883">
          <cell r="A883" t="str">
            <v>Cortacircuito de 15 KV, 100 A</v>
          </cell>
        </row>
        <row r="884">
          <cell r="A884" t="str">
            <v>Cortacircuito de 36 KV, 100 A</v>
          </cell>
        </row>
        <row r="885">
          <cell r="A885" t="str">
            <v>CORTACIRCUITO ENCHUFABLE BIPOLAR 30A</v>
          </cell>
        </row>
        <row r="886">
          <cell r="A886" t="str">
            <v>CORTACIRCUITO ENCHUFABLE TRIPOLAR 20A</v>
          </cell>
        </row>
        <row r="887">
          <cell r="A887" t="str">
            <v>CORTACIRCUITO ENCHUFABLE TRIPOLAR 30A</v>
          </cell>
        </row>
        <row r="888">
          <cell r="A888" t="str">
            <v>CORTACIRCUITO ENCHUFABLE TRIPOLAR 50A</v>
          </cell>
        </row>
        <row r="889">
          <cell r="A889" t="str">
            <v>CORTACIRCUITO ENCHUFABLE UNIPOLAR 30A</v>
          </cell>
        </row>
        <row r="890">
          <cell r="A890" t="str">
            <v>CORTACIRCUITO INDUSTRIAL TRIPOLAR FD 100 A</v>
          </cell>
        </row>
        <row r="891">
          <cell r="A891" t="str">
            <v>Cortacircuito termomagnetico bipolar de 40-60A, 10</v>
          </cell>
        </row>
        <row r="892">
          <cell r="A892" t="str">
            <v>Cortacircuito termomagnetico Tripolar de 15-60A, 1</v>
          </cell>
        </row>
        <row r="893">
          <cell r="A893" t="str">
            <v>Cortacircuito termomagnetico Tripolar de 70-100A,</v>
          </cell>
        </row>
        <row r="894">
          <cell r="A894" t="str">
            <v>Costados en  H sin malla tipo elíptico</v>
          </cell>
        </row>
        <row r="895">
          <cell r="A895" t="str">
            <v>Costados en lámina H</v>
          </cell>
        </row>
        <row r="896">
          <cell r="A896" t="str">
            <v>Costados en madeflex</v>
          </cell>
        </row>
        <row r="897">
          <cell r="A897" t="str">
            <v>Costados en tipo V</v>
          </cell>
        </row>
        <row r="898">
          <cell r="A898" t="str">
            <v>Costal o Saco de fique (0.50 x 0.70) 2 rayas</v>
          </cell>
        </row>
        <row r="899">
          <cell r="A899" t="str">
            <v>Costal o Saco de fique (0.50 x 0.70) 3 rayas</v>
          </cell>
        </row>
        <row r="900">
          <cell r="A900" t="str">
            <v>CRUCETA MADERA INMUNIZADA 2.5M</v>
          </cell>
        </row>
        <row r="901">
          <cell r="A901" t="str">
            <v>Cruceta metálica de 2 1/2`` x 3/16`` x 2 mts.</v>
          </cell>
        </row>
        <row r="902">
          <cell r="A902" t="str">
            <v>Cruceta metálica de 3`` x 3`` x 1/4`` x 2 mts.</v>
          </cell>
        </row>
        <row r="903">
          <cell r="A903" t="str">
            <v>Cruceta metálica de 3`` x 3`` x 1/4`` x 3 mts.</v>
          </cell>
        </row>
        <row r="904">
          <cell r="A904" t="str">
            <v>Cruceta metálica de 3`` x 3`` x 1/4`` x 4 mts.</v>
          </cell>
        </row>
        <row r="905">
          <cell r="A905" t="str">
            <v>Cruceta metálica de 3`` x 3`` x 1/4`` x 6 mts.</v>
          </cell>
        </row>
        <row r="906">
          <cell r="A906" t="str">
            <v>Crudo de Castilla</v>
          </cell>
        </row>
        <row r="907">
          <cell r="A907" t="str">
            <v>Crudo de rio clasificado T.m. 3"</v>
          </cell>
        </row>
        <row r="908">
          <cell r="A908" t="str">
            <v>Crudo de rio clasificado T.m. 4"</v>
          </cell>
        </row>
        <row r="909">
          <cell r="A909" t="str">
            <v>Crudo de rio clasificado T.m. 6"</v>
          </cell>
        </row>
        <row r="910">
          <cell r="A910" t="str">
            <v>Crudo de rio sin clasificar</v>
          </cell>
        </row>
        <row r="911">
          <cell r="A911" t="str">
            <v>Cruz  H.F. 10" x  10"</v>
          </cell>
        </row>
        <row r="912">
          <cell r="A912" t="str">
            <v>Cruz  H.F. 12" x  12"</v>
          </cell>
        </row>
        <row r="913">
          <cell r="A913" t="str">
            <v>Cruz  H.F. 16" x  16"</v>
          </cell>
        </row>
        <row r="914">
          <cell r="A914" t="str">
            <v>Cruz  H.F. 2" x  2"</v>
          </cell>
        </row>
        <row r="915">
          <cell r="A915" t="str">
            <v>Cruz  H.F. 3" x  3"</v>
          </cell>
        </row>
        <row r="916">
          <cell r="A916" t="str">
            <v>Cruz  H.F. 4" x  4"</v>
          </cell>
        </row>
        <row r="917">
          <cell r="A917" t="str">
            <v>Cruz  H.F. 6" x  3"</v>
          </cell>
        </row>
        <row r="918">
          <cell r="A918" t="str">
            <v>Cruz  H.F. 6" x  6"</v>
          </cell>
        </row>
        <row r="919">
          <cell r="A919" t="str">
            <v>Cruz  H.F. 8" x  8"</v>
          </cell>
        </row>
        <row r="920">
          <cell r="A920" t="str">
            <v>CUCHILLA EN PIZARRA  3 x 60</v>
          </cell>
        </row>
        <row r="921">
          <cell r="A921" t="str">
            <v>CUCHILLA MONOPOLAR 400 A 15K</v>
          </cell>
        </row>
        <row r="922">
          <cell r="A922" t="str">
            <v>Cuerda de nylon</v>
          </cell>
        </row>
        <row r="923">
          <cell r="A923" t="str">
            <v>Cuña metalica de 0.06 m (0.06 x 0.13)</v>
          </cell>
        </row>
        <row r="924">
          <cell r="A924" t="str">
            <v>CUPULA TRAGANTE  C 6x4``</v>
          </cell>
        </row>
        <row r="925">
          <cell r="A925" t="str">
            <v>CURVA 90ºCXE CONDUIT 1</v>
          </cell>
        </row>
        <row r="926">
          <cell r="A926" t="str">
            <v>CURVA 90ºCXE CONDUIT 1 1/2</v>
          </cell>
        </row>
        <row r="927">
          <cell r="A927" t="str">
            <v>Curva de PVC de 1 1/2``</v>
          </cell>
        </row>
        <row r="928">
          <cell r="A928" t="str">
            <v>Curva de PVC de 1 1/4``</v>
          </cell>
        </row>
        <row r="929">
          <cell r="A929" t="str">
            <v>Curva de PVC de 1/2``</v>
          </cell>
        </row>
        <row r="930">
          <cell r="A930" t="str">
            <v>Curva de PVC de 1``</v>
          </cell>
        </row>
        <row r="931">
          <cell r="A931" t="str">
            <v>Curva de PVC de 2``</v>
          </cell>
        </row>
        <row r="932">
          <cell r="A932" t="str">
            <v>Curva de PVC de 3/4``</v>
          </cell>
        </row>
        <row r="933">
          <cell r="A933" t="str">
            <v>Dap (fertilizantes)</v>
          </cell>
        </row>
        <row r="934">
          <cell r="A934" t="str">
            <v>Decora plast</v>
          </cell>
        </row>
        <row r="935">
          <cell r="A935" t="str">
            <v>Defensa metalica (Incluye: postes,amortig y capta)</v>
          </cell>
        </row>
        <row r="936">
          <cell r="A936" t="str">
            <v>Delineador de curva Horizontal</v>
          </cell>
        </row>
        <row r="937">
          <cell r="A937" t="str">
            <v>Descargador de sobretensión tipo S/E 12kV - 10kA</v>
          </cell>
        </row>
        <row r="938">
          <cell r="A938" t="str">
            <v>Descargador de sobretensión tipo S/E 30kV - 10kA</v>
          </cell>
        </row>
        <row r="939">
          <cell r="A939" t="str">
            <v>Descargadores Franklin 3 puntas</v>
          </cell>
        </row>
        <row r="940">
          <cell r="A940" t="str">
            <v>Descargadores polimericos 12kV</v>
          </cell>
        </row>
        <row r="941">
          <cell r="A941" t="str">
            <v>Destilador 7 l/h 821.00/220 V</v>
          </cell>
        </row>
        <row r="942">
          <cell r="A942" t="str">
            <v>Detonadores</v>
          </cell>
        </row>
        <row r="943">
          <cell r="A943" t="str">
            <v>Diagonal angulo tipo recta 1 1/2"x 1 1/2" x 3/16"</v>
          </cell>
        </row>
        <row r="944">
          <cell r="A944" t="str">
            <v>Diagonal en V metalica galvanizada de 1.1 mts. ent</v>
          </cell>
        </row>
        <row r="945">
          <cell r="A945" t="str">
            <v>Diagonal en V metalica galvanizada de 1.2 mts. ent</v>
          </cell>
        </row>
        <row r="946">
          <cell r="A946" t="str">
            <v>Diagonal madera inmunizada</v>
          </cell>
        </row>
        <row r="947">
          <cell r="A947" t="str">
            <v>Diagonal recta de 1.2 mts.</v>
          </cell>
        </row>
        <row r="948">
          <cell r="A948" t="str">
            <v>Difusores de aire</v>
          </cell>
        </row>
        <row r="949">
          <cell r="A949" t="str">
            <v>Dilatación en bronce  PC 09</v>
          </cell>
        </row>
        <row r="950">
          <cell r="A950" t="str">
            <v>Dilatacion plastica (canchas deportivas)</v>
          </cell>
        </row>
        <row r="951">
          <cell r="A951" t="str">
            <v>Dilatacion plástica blanca x 2 mts</v>
          </cell>
        </row>
        <row r="952">
          <cell r="A952" t="str">
            <v>Disco Diamantado  14" x 350 mm</v>
          </cell>
        </row>
        <row r="953">
          <cell r="A953" t="str">
            <v>Disco Diamantado  7"</v>
          </cell>
        </row>
        <row r="954">
          <cell r="A954" t="str">
            <v>Disco Diamantado  9"</v>
          </cell>
        </row>
        <row r="955">
          <cell r="A955" t="str">
            <v>Disco pulidora LT W 7 x 1/4"</v>
          </cell>
        </row>
        <row r="956">
          <cell r="A956" t="str">
            <v>Disolvente Thinner</v>
          </cell>
        </row>
        <row r="957">
          <cell r="A957" t="str">
            <v>Distribuidor superior con moto reductor y tanque</v>
          </cell>
        </row>
        <row r="958">
          <cell r="A958" t="str">
            <v>División aluminio y lámina acrílica para baño</v>
          </cell>
        </row>
        <row r="959">
          <cell r="A959" t="str">
            <v>División lámina calibre 18 entamborado para baño</v>
          </cell>
        </row>
        <row r="960">
          <cell r="A960" t="str">
            <v>Divisor para dos salidas TV</v>
          </cell>
        </row>
        <row r="961">
          <cell r="A961" t="str">
            <v>Domo base circular</v>
          </cell>
        </row>
        <row r="962">
          <cell r="A962" t="str">
            <v>Domo burbuja  acrílico 1 x 1 esp. 3 mm</v>
          </cell>
        </row>
        <row r="963">
          <cell r="A963" t="str">
            <v>Domo burbuja  acrílico 2 x 2 esp. 4 mm</v>
          </cell>
        </row>
        <row r="964">
          <cell r="A964" t="str">
            <v>Domo burbuja 1.10 x 1.10</v>
          </cell>
        </row>
        <row r="965">
          <cell r="A965" t="str">
            <v>Domo circular  Diam.   0.80</v>
          </cell>
        </row>
        <row r="966">
          <cell r="A966" t="str">
            <v>Domo circular  Diam.   1.40</v>
          </cell>
        </row>
        <row r="967">
          <cell r="A967" t="str">
            <v>DOMO CUPULA 2*2</v>
          </cell>
        </row>
        <row r="968">
          <cell r="A968" t="str">
            <v>Domo en PRFV tipo Tas 0.85 x 5.0 m</v>
          </cell>
        </row>
        <row r="969">
          <cell r="A969" t="str">
            <v>Domo punta diamante  0.90 x 0.90</v>
          </cell>
        </row>
        <row r="970">
          <cell r="A970" t="str">
            <v>Domo punta diamante  1.40 x 1.40</v>
          </cell>
        </row>
        <row r="971">
          <cell r="A971" t="str">
            <v>DOMO RECTANGULAR 1*1</v>
          </cell>
        </row>
        <row r="972">
          <cell r="A972" t="str">
            <v>DOMO RECTANGULAR 2*2</v>
          </cell>
        </row>
        <row r="973">
          <cell r="A973" t="str">
            <v>Dosificador  blue &amp;white q:150 l/h</v>
          </cell>
        </row>
        <row r="974">
          <cell r="A974" t="str">
            <v>Dosificador  cloro gaseoso</v>
          </cell>
        </row>
        <row r="975">
          <cell r="A975" t="str">
            <v>Dosificador volumetrico cal y sulfato 220v regulable</v>
          </cell>
        </row>
        <row r="976">
          <cell r="A976" t="str">
            <v>Dot. Equipo laboratorio s/n descripción</v>
          </cell>
        </row>
        <row r="977">
          <cell r="A977" t="str">
            <v>Ducha cromada</v>
          </cell>
        </row>
        <row r="978">
          <cell r="A978" t="str">
            <v>Ducha sencilla</v>
          </cell>
        </row>
        <row r="979">
          <cell r="A979" t="str">
            <v>Ducto Electrico liviano  4"</v>
          </cell>
        </row>
        <row r="980">
          <cell r="A980" t="str">
            <v>Ducto metalico sin división .30</v>
          </cell>
        </row>
        <row r="981">
          <cell r="A981" t="str">
            <v>DUCTO TDP 4</v>
          </cell>
        </row>
        <row r="982">
          <cell r="A982" t="str">
            <v>Ducto vertical  80" para manejo de cables</v>
          </cell>
        </row>
        <row r="983">
          <cell r="A983" t="str">
            <v>Durmiente - abarco 4 M</v>
          </cell>
        </row>
        <row r="984">
          <cell r="A984" t="str">
            <v>Durmiente ordinario 3 M</v>
          </cell>
        </row>
        <row r="985">
          <cell r="A985" t="str">
            <v>Eje 3/4" 1045 (SAE 1020) 400 mm</v>
          </cell>
        </row>
        <row r="986">
          <cell r="A986" t="str">
            <v>Eje 4" 1045 (SAE 1020)</v>
          </cell>
        </row>
        <row r="987">
          <cell r="A987" t="str">
            <v>Eje cabeza y rosca 1" 1045 (SAE 1020) 1000 mm</v>
          </cell>
        </row>
        <row r="988">
          <cell r="A988" t="str">
            <v>Electrobomba 1 HP 1 Pulg.</v>
          </cell>
        </row>
        <row r="989">
          <cell r="A989" t="str">
            <v>Electrobomba 1/2 HP 1 Pulg.</v>
          </cell>
        </row>
        <row r="990">
          <cell r="A990" t="str">
            <v>Electrobomba 1/2 HP 1" CHEM TECH Mod 100-030</v>
          </cell>
        </row>
        <row r="991">
          <cell r="A991" t="str">
            <v>Electrobomba 10 HP, 220 V, 2" de salida</v>
          </cell>
        </row>
        <row r="992">
          <cell r="A992" t="str">
            <v>Electrobomba 2" x 2" de 5 Hp</v>
          </cell>
        </row>
        <row r="993">
          <cell r="A993" t="str">
            <v>Electrobomba doble diafragma 2.0 hp</v>
          </cell>
        </row>
        <row r="994">
          <cell r="A994" t="str">
            <v>Electrobomba sumerg.  flygt 6,0 HP, proteciones, cableado</v>
          </cell>
        </row>
        <row r="995">
          <cell r="A995" t="str">
            <v>Electrobomba sumerg. 5 HP tipo lapicero Ø=2"</v>
          </cell>
        </row>
        <row r="996">
          <cell r="A996" t="str">
            <v>Electrobomba sumerg. 5 HP. 220V. Q=90gpm</v>
          </cell>
        </row>
        <row r="997">
          <cell r="A997" t="str">
            <v>Electrobomba sumerg. 7.5 HP tipo lapicero Ø=2"</v>
          </cell>
        </row>
        <row r="998">
          <cell r="A998" t="str">
            <v>Electrodos control de nivel</v>
          </cell>
        </row>
        <row r="999">
          <cell r="A999" t="str">
            <v>Elevador para gas de 1/2"</v>
          </cell>
        </row>
        <row r="1000">
          <cell r="A1000" t="str">
            <v>Empalme en cinta para 15 Kv. Cal. De 2 a 2/0 AWG</v>
          </cell>
        </row>
        <row r="1001">
          <cell r="A1001" t="str">
            <v>Empalme en cinta y resina para 15 Kv. Cal. De 2 aw</v>
          </cell>
        </row>
        <row r="1002">
          <cell r="A1002" t="str">
            <v>Empalme en cinta y resina para 35 Kv. Cal. De 2 aw</v>
          </cell>
        </row>
        <row r="1003">
          <cell r="A1003" t="str">
            <v>Empalmes baja tension</v>
          </cell>
        </row>
        <row r="1004">
          <cell r="A1004" t="str">
            <v>Empalmes modulares deconectables  ref. 5815 - D em</v>
          </cell>
        </row>
        <row r="1005">
          <cell r="A1005" t="str">
            <v>Empalmes modulares deconectables  ref. 5815 - E co</v>
          </cell>
        </row>
        <row r="1006">
          <cell r="A1006" t="str">
            <v>Empalmes modulares deconectables  ref. 5815 - s em</v>
          </cell>
        </row>
        <row r="1007">
          <cell r="A1007" t="str">
            <v>Empalmes modulares deconectables  ref. 5815 - T  e</v>
          </cell>
        </row>
        <row r="1008">
          <cell r="A1008" t="str">
            <v>Empalmes premoldeados REF. 5411 - CI - 1/0 color n</v>
          </cell>
        </row>
        <row r="1009">
          <cell r="A1009" t="str">
            <v>Empalmes premoldeados REF. 5411 - CI - 2 color neg</v>
          </cell>
        </row>
        <row r="1010">
          <cell r="A1010" t="str">
            <v>Empalmes premoldeados REF. 5412 - CI - 2/0 color n</v>
          </cell>
        </row>
        <row r="1011">
          <cell r="A1011" t="str">
            <v>Empaques para espigo 10"</v>
          </cell>
        </row>
        <row r="1012">
          <cell r="A1012" t="str">
            <v>Empaques para espigo 12"</v>
          </cell>
        </row>
        <row r="1013">
          <cell r="A1013" t="str">
            <v>Empaques para espigo 15"</v>
          </cell>
        </row>
        <row r="1014">
          <cell r="A1014" t="str">
            <v>Empaques para espigo 18"</v>
          </cell>
        </row>
        <row r="1015">
          <cell r="A1015" t="str">
            <v>Empaques para espigo 24"</v>
          </cell>
        </row>
        <row r="1016">
          <cell r="A1016" t="str">
            <v>Empaques para espigo 30"</v>
          </cell>
        </row>
        <row r="1017">
          <cell r="A1017" t="str">
            <v>Empaques para espigo 6"</v>
          </cell>
        </row>
        <row r="1018">
          <cell r="A1018" t="str">
            <v>Empaques para espigo 8"</v>
          </cell>
        </row>
        <row r="1019">
          <cell r="A1019" t="str">
            <v>Empaquetadura para brida Ø=10"</v>
          </cell>
        </row>
        <row r="1020">
          <cell r="A1020" t="str">
            <v>Empaquetadura para brida Ø=18"</v>
          </cell>
        </row>
        <row r="1021">
          <cell r="A1021" t="str">
            <v>Empaquetadura para brida Ø=3"</v>
          </cell>
        </row>
        <row r="1022">
          <cell r="A1022" t="str">
            <v>Empaquetadura para brida Ø=4"</v>
          </cell>
        </row>
        <row r="1023">
          <cell r="A1023" t="str">
            <v>Empaquetadura para brida Ø=6"</v>
          </cell>
        </row>
        <row r="1024">
          <cell r="A1024" t="str">
            <v>Empaquetadura para brida Ø=8"</v>
          </cell>
        </row>
        <row r="1025">
          <cell r="A1025" t="str">
            <v>Empaquetadura para valvula Ø=22"</v>
          </cell>
        </row>
        <row r="1026">
          <cell r="A1026" t="str">
            <v>Emulsion asfaltica CRL-1 o CRR-1</v>
          </cell>
        </row>
        <row r="1027">
          <cell r="A1027" t="str">
            <v>Enganche teclado fijo</v>
          </cell>
        </row>
        <row r="1028">
          <cell r="A1028" t="str">
            <v>Epotoc 1 - 1</v>
          </cell>
        </row>
        <row r="1029">
          <cell r="A1029" t="str">
            <v>Epson fx-2190 9 pines, carro ancho</v>
          </cell>
        </row>
        <row r="1030">
          <cell r="A1030" t="str">
            <v>Epson fx-890 680 cps</v>
          </cell>
        </row>
        <row r="1031">
          <cell r="A1031" t="str">
            <v>Epson lx-300 9 pines 264 cps</v>
          </cell>
        </row>
        <row r="1032">
          <cell r="A1032" t="str">
            <v>Equipo de medida elec trif  3x208/120 5(10) A</v>
          </cell>
        </row>
        <row r="1033">
          <cell r="A1033" t="str">
            <v>Equipo destilador de agua Mod. 26-CT</v>
          </cell>
        </row>
        <row r="1034">
          <cell r="A1034" t="str">
            <v>Equipo Multiparámetro portatil sension 156. HACH 54650-14</v>
          </cell>
        </row>
        <row r="1035">
          <cell r="A1035" t="str">
            <v>Equipo presion 1 hp p-1060</v>
          </cell>
        </row>
        <row r="1036">
          <cell r="A1036" t="str">
            <v>Equipo prueba de jarras 6 p. HACH 26317-00 programable</v>
          </cell>
        </row>
        <row r="1037">
          <cell r="A1037" t="str">
            <v>Equipo turbidímetro HACH 2100 PORTATIL</v>
          </cell>
        </row>
        <row r="1038">
          <cell r="A1038" t="str">
            <v>Esmalte  mate supersintético</v>
          </cell>
        </row>
        <row r="1039">
          <cell r="A1039" t="str">
            <v>Esmalte Sintetico</v>
          </cell>
        </row>
        <row r="1040">
          <cell r="A1040" t="str">
            <v>Espárrago galvanizado de 5/8`` x 10``</v>
          </cell>
        </row>
        <row r="1041">
          <cell r="A1041" t="str">
            <v>Espárrago galvanizado de 5/8`` x 12``</v>
          </cell>
        </row>
        <row r="1042">
          <cell r="A1042" t="str">
            <v>Espárrago galvanizado de 5/8`` x 14``</v>
          </cell>
        </row>
        <row r="1043">
          <cell r="A1043" t="str">
            <v>Espectofotómetro odissey dr/2500</v>
          </cell>
        </row>
        <row r="1044">
          <cell r="A1044" t="str">
            <v>Espejo cristal  4 MM</v>
          </cell>
        </row>
        <row r="1045">
          <cell r="A1045" t="str">
            <v>Espejo cristal  5 MM</v>
          </cell>
        </row>
        <row r="1046">
          <cell r="A1046" t="str">
            <v>Espigo bridado en PRFV de 8"</v>
          </cell>
        </row>
        <row r="1047">
          <cell r="A1047" t="str">
            <v>Espigo cruceta metálica de 3/4``</v>
          </cell>
        </row>
        <row r="1048">
          <cell r="A1048" t="str">
            <v>Espigo cruceta metálica de 5/8``</v>
          </cell>
        </row>
        <row r="1049">
          <cell r="A1049" t="str">
            <v>Espigo extremo de poste para pin 13.2 Kv</v>
          </cell>
        </row>
        <row r="1050">
          <cell r="A1050" t="str">
            <v>Espigo extremo de poste para pin 34.5 Kv</v>
          </cell>
        </row>
        <row r="1051">
          <cell r="A1051" t="str">
            <v xml:space="preserve">ESPUMA DE POLIURETANO O SIMILAR DIAM  8 PULG INCLUYE GUAYA INOX. </v>
          </cell>
        </row>
        <row r="1052">
          <cell r="A1052" t="str">
            <v>Estacas de Madera Ø=0.10 L=0.60 m</v>
          </cell>
        </row>
        <row r="1053">
          <cell r="A1053" t="str">
            <v>Estaciones de trabajo 1</v>
          </cell>
        </row>
        <row r="1054">
          <cell r="A1054" t="str">
            <v>Estaciones de trabajo 2</v>
          </cell>
        </row>
        <row r="1055">
          <cell r="A1055" t="str">
            <v>Esterilla de guadua</v>
          </cell>
        </row>
        <row r="1056">
          <cell r="A1056" t="str">
            <v>Estocon de Madera Ø=0.15</v>
          </cell>
        </row>
        <row r="1057">
          <cell r="A1057" t="str">
            <v>Estolon</v>
          </cell>
        </row>
        <row r="1058">
          <cell r="A1058" t="str">
            <v>Estoperol lámina de 1/8"</v>
          </cell>
        </row>
        <row r="1059">
          <cell r="A1059" t="str">
            <v>Estribo para ACSR Nº 2 - Nº 1/0</v>
          </cell>
        </row>
        <row r="1060">
          <cell r="A1060" t="str">
            <v>Estructura aluminio para marquesina</v>
          </cell>
        </row>
        <row r="1061">
          <cell r="A1061" t="str">
            <v>Estuco acrílico</v>
          </cell>
        </row>
        <row r="1062">
          <cell r="A1062" t="str">
            <v>Estufa a gas 4 puestos y plancha asadora</v>
          </cell>
        </row>
        <row r="1063">
          <cell r="A1063" t="str">
            <v>Exor 1</v>
          </cell>
        </row>
        <row r="1064">
          <cell r="A1064" t="str">
            <v>Expander PF+UAD  1/2 " y 3/4 "</v>
          </cell>
        </row>
        <row r="1065">
          <cell r="A1065" t="str">
            <v>Farol colonial 70 W. sodio  208 V</v>
          </cell>
        </row>
        <row r="1066">
          <cell r="A1066" t="str">
            <v>Farol de pedestal  70 W  208 V sodio</v>
          </cell>
        </row>
        <row r="1067">
          <cell r="A1067" t="str">
            <v>Favigel. Suelo artificial</v>
          </cell>
        </row>
        <row r="1068">
          <cell r="A1068" t="str">
            <v>Filtro de membrana manifold, place-holder</v>
          </cell>
        </row>
        <row r="1069">
          <cell r="A1069" t="str">
            <v>Filtro en acero inoxidable 306. Ran 20mm. 6 pulg.</v>
          </cell>
        </row>
        <row r="1070">
          <cell r="A1070" t="str">
            <v>Filtro en Y de Ø=3". E.B. x E.B.</v>
          </cell>
        </row>
        <row r="1071">
          <cell r="A1071" t="str">
            <v>Filtro en Y de Ø=4". E.B. x E.B.</v>
          </cell>
        </row>
        <row r="1072">
          <cell r="A1072" t="str">
            <v>Filtro en Y de Ø=6". E.B. x E.B.</v>
          </cell>
        </row>
        <row r="1073">
          <cell r="A1073" t="str">
            <v>Filtro en Yee flanchado Ø=2"</v>
          </cell>
        </row>
        <row r="1074">
          <cell r="A1074" t="str">
            <v>Filtro en Yee flanchado Ø=3"</v>
          </cell>
        </row>
        <row r="1075">
          <cell r="A1075" t="str">
            <v>Flotador automático de mercurio</v>
          </cell>
        </row>
        <row r="1076">
          <cell r="A1076" t="str">
            <v>Flotador metálico 2</v>
          </cell>
        </row>
        <row r="1077">
          <cell r="A1077" t="str">
            <v>Flotador tanque PVC</v>
          </cell>
        </row>
        <row r="1078">
          <cell r="A1078" t="str">
            <v>Formaleta met en lam. acero 3/16"  (uso por m2)</v>
          </cell>
        </row>
        <row r="1079">
          <cell r="A1079" t="str">
            <v>Fotocelda con base 208 V</v>
          </cell>
        </row>
        <row r="1080">
          <cell r="A1080" t="str">
            <v>Fotocontrol de 2 x 60 Amp</v>
          </cell>
        </row>
        <row r="1081">
          <cell r="A1081" t="str">
            <v>Frente madera L = 1.50</v>
          </cell>
        </row>
        <row r="1082">
          <cell r="A1082" t="str">
            <v>Frescasa 31/2"  rollo 18.58 m2</v>
          </cell>
        </row>
        <row r="1083">
          <cell r="A1083" t="str">
            <v>Fungicida Manzate</v>
          </cell>
        </row>
        <row r="1084">
          <cell r="A1084" t="str">
            <v>Fusible de 15 KV, 1 - 5 A, tipo H</v>
          </cell>
        </row>
        <row r="1085">
          <cell r="A1085" t="str">
            <v>Fusible de 15 KV, 5 - 15 A, tipo T</v>
          </cell>
        </row>
        <row r="1086">
          <cell r="A1086" t="str">
            <v>Fusible de 36 KV,  1 - 5 A, tipo H</v>
          </cell>
        </row>
        <row r="1087">
          <cell r="A1087" t="str">
            <v>Fusible HH 25 Amp</v>
          </cell>
        </row>
        <row r="1088">
          <cell r="A1088" t="str">
            <v>Gabinete autosoportado IP20 IK08, con puerta para</v>
          </cell>
        </row>
        <row r="1089">
          <cell r="A1089" t="str">
            <v>Gabinete para A - Z  L = 90</v>
          </cell>
        </row>
        <row r="1090">
          <cell r="A1090" t="str">
            <v>Gabinete pared 19" 5 rms</v>
          </cell>
        </row>
        <row r="1091">
          <cell r="A1091" t="str">
            <v>Gabinete pivotante -IP20, 600mm ancho/profundidad</v>
          </cell>
        </row>
        <row r="1092">
          <cell r="A1092" t="str">
            <v>Gabinete pivotante -IP20, 600mm ancho/profundidad</v>
          </cell>
        </row>
        <row r="1093">
          <cell r="A1093" t="str">
            <v>Gabinete pivotante -IP20, 600mm ancho/profundidad</v>
          </cell>
        </row>
        <row r="1094">
          <cell r="A1094" t="str">
            <v>Gabinete pivotante -IP20, 600mm ancho/profundidad</v>
          </cell>
        </row>
        <row r="1095">
          <cell r="A1095" t="str">
            <v>Gabinete tablero metálico 70x40x2 mts</v>
          </cell>
        </row>
        <row r="1096">
          <cell r="A1096" t="str">
            <v>Gancho  teja ondulada de Asbesto cemento 55 mm</v>
          </cell>
        </row>
        <row r="1097">
          <cell r="A1097" t="str">
            <v>Gancho blanco</v>
          </cell>
        </row>
        <row r="1098">
          <cell r="A1098" t="str">
            <v>Gancho teja metaliza</v>
          </cell>
        </row>
        <row r="1099">
          <cell r="A1099" t="str">
            <v>Gas natural 40 lb</v>
          </cell>
        </row>
        <row r="1100">
          <cell r="A1100" t="str">
            <v>Gasolina</v>
          </cell>
        </row>
        <row r="1101">
          <cell r="A1101" t="str">
            <v>Geodren Planar DG-2 H=1.05 m</v>
          </cell>
        </row>
        <row r="1102">
          <cell r="A1102" t="str">
            <v>Geodren Planar DG-3 H=0.50 m</v>
          </cell>
        </row>
        <row r="1103">
          <cell r="A1103" t="str">
            <v>Geo-estructura H=1.25 m W=3.07m</v>
          </cell>
        </row>
        <row r="1104">
          <cell r="A1104" t="str">
            <v>Geo-estructura H=1.4 m W=3.90m</v>
          </cell>
        </row>
        <row r="1105">
          <cell r="A1105" t="str">
            <v>Geomalla de refuerzo</v>
          </cell>
        </row>
        <row r="1106">
          <cell r="A1106" t="str">
            <v>Geomalla LBO 302</v>
          </cell>
        </row>
        <row r="1107">
          <cell r="A1107" t="str">
            <v>Geomembrana 20 mil 0.5 mm HDPE</v>
          </cell>
        </row>
        <row r="1108">
          <cell r="A1108" t="str">
            <v>Geomembrana 30 mil 0.75 mm HDPE</v>
          </cell>
        </row>
        <row r="1109">
          <cell r="A1109" t="str">
            <v>Geomembrana 40 mil 1.00 mm HDPE</v>
          </cell>
        </row>
        <row r="1110">
          <cell r="A1110" t="str">
            <v>Geostab</v>
          </cell>
        </row>
        <row r="1111">
          <cell r="A1111" t="str">
            <v>Geotextil  tejido 1400</v>
          </cell>
        </row>
        <row r="1112">
          <cell r="A1112" t="str">
            <v>Geotextil  tejido 1700</v>
          </cell>
        </row>
        <row r="1113">
          <cell r="A1113" t="str">
            <v>Geotextil  tejido 2100</v>
          </cell>
        </row>
        <row r="1114">
          <cell r="A1114" t="str">
            <v>Geotextil  tejido 2400</v>
          </cell>
        </row>
        <row r="1115">
          <cell r="A1115" t="str">
            <v>Geotextil No Tejido 1600</v>
          </cell>
        </row>
        <row r="1116">
          <cell r="A1116" t="str">
            <v>Geotextil No Tejido 2000</v>
          </cell>
        </row>
        <row r="1117">
          <cell r="A1117" t="str">
            <v>Geotextil No Tejido 2500</v>
          </cell>
        </row>
        <row r="1118">
          <cell r="A1118" t="str">
            <v>Geotextil No Tejido 4000</v>
          </cell>
        </row>
        <row r="1119">
          <cell r="A1119" t="str">
            <v>Grama</v>
          </cell>
        </row>
        <row r="1120">
          <cell r="A1120" t="str">
            <v>Grama  (Semilla)</v>
          </cell>
        </row>
        <row r="1121">
          <cell r="A1121" t="str">
            <v>Granito jaspe</v>
          </cell>
        </row>
        <row r="1122">
          <cell r="A1122" t="str">
            <v>Granito No.2</v>
          </cell>
        </row>
        <row r="1123">
          <cell r="A1123" t="str">
            <v>Granito trav.peruano No.3</v>
          </cell>
        </row>
        <row r="1124">
          <cell r="A1124" t="str">
            <v>Granito travertino peruano No.2</v>
          </cell>
        </row>
        <row r="1125">
          <cell r="A1125" t="str">
            <v>Grapa  de 7/8"  acero 1045 roscada</v>
          </cell>
        </row>
        <row r="1126">
          <cell r="A1126" t="str">
            <v>Grapa 1/4"</v>
          </cell>
        </row>
        <row r="1127">
          <cell r="A1127" t="str">
            <v>Grapa de suspensión para B.T.</v>
          </cell>
        </row>
        <row r="1128">
          <cell r="A1128" t="str">
            <v>Grapa externa 3/8 pulg</v>
          </cell>
        </row>
        <row r="1129">
          <cell r="A1129" t="str">
            <v>GRAPA GALV. TUBO       1``</v>
          </cell>
        </row>
        <row r="1130">
          <cell r="A1130" t="str">
            <v>Grapa galvanizada para Cerca</v>
          </cell>
        </row>
        <row r="1131">
          <cell r="A1131" t="str">
            <v>Grapa galvanizada tubo 1"</v>
          </cell>
        </row>
        <row r="1132">
          <cell r="A1132" t="str">
            <v>Grapa galvanizada tubo 1/2"</v>
          </cell>
        </row>
        <row r="1133">
          <cell r="A1133" t="str">
            <v>Grapa industrial</v>
          </cell>
        </row>
        <row r="1134">
          <cell r="A1134" t="str">
            <v>Grapa interna 3/8 pulg</v>
          </cell>
        </row>
        <row r="1135">
          <cell r="A1135" t="str">
            <v>Grapa Ø=1"  372 mm x 103 mm</v>
          </cell>
        </row>
        <row r="1136">
          <cell r="A1136" t="str">
            <v>Grapa Ø=1"  440 mm x 103 mm</v>
          </cell>
        </row>
        <row r="1137">
          <cell r="A1137" t="str">
            <v>Grapa Ø=1"  565 mm x 103 mm</v>
          </cell>
        </row>
        <row r="1138">
          <cell r="A1138" t="str">
            <v>Grapa Ø=1"  565 mm x 128 mm</v>
          </cell>
        </row>
        <row r="1139">
          <cell r="A1139" t="str">
            <v>Grapa prensahilos RL 11 1/4``</v>
          </cell>
        </row>
        <row r="1140">
          <cell r="A1140" t="str">
            <v>Grapa retención acero 1/4``</v>
          </cell>
        </row>
        <row r="1141">
          <cell r="A1141" t="str">
            <v>Grapa retención ACSR Nº 4 - Nº 2/0</v>
          </cell>
        </row>
        <row r="1142">
          <cell r="A1142" t="str">
            <v>Grapa retención B.T.</v>
          </cell>
        </row>
        <row r="1143">
          <cell r="A1143" t="str">
            <v>Grasa</v>
          </cell>
        </row>
        <row r="1144">
          <cell r="A1144" t="str">
            <v>Grasa</v>
          </cell>
        </row>
        <row r="1145">
          <cell r="A1145" t="str">
            <v>Grava fina 1/8"a malla 10</v>
          </cell>
        </row>
        <row r="1146">
          <cell r="A1146" t="str">
            <v>Grava fina libre de calcareos Ø ½ a 1``</v>
          </cell>
        </row>
        <row r="1147">
          <cell r="A1147" t="str">
            <v>Gravilla fina</v>
          </cell>
        </row>
        <row r="1148">
          <cell r="A1148" t="str">
            <v>Gravilla gruesa</v>
          </cell>
        </row>
        <row r="1149">
          <cell r="A1149" t="str">
            <v>Gravilla media</v>
          </cell>
        </row>
        <row r="1150">
          <cell r="A1150" t="str">
            <v>Gravilla para piso</v>
          </cell>
        </row>
        <row r="1151">
          <cell r="A1151" t="str">
            <v>Grifería 1120-611 cr</v>
          </cell>
        </row>
        <row r="1152">
          <cell r="A1152" t="str">
            <v>Grifería ducha cromada</v>
          </cell>
        </row>
        <row r="1153">
          <cell r="A1153" t="str">
            <v>Grifería lavamanos 4"</v>
          </cell>
        </row>
        <row r="1154">
          <cell r="A1154" t="str">
            <v>Grifería lavaplatos 8" florencia cromada</v>
          </cell>
        </row>
        <row r="1155">
          <cell r="A1155" t="str">
            <v>Guadañadora</v>
          </cell>
        </row>
        <row r="1156">
          <cell r="A1156" t="str">
            <v>Guadua 3 m</v>
          </cell>
        </row>
        <row r="1157">
          <cell r="A1157" t="str">
            <v>Guadua 4 m</v>
          </cell>
        </row>
        <row r="1158">
          <cell r="A1158" t="str">
            <v>Guadua 6 m</v>
          </cell>
        </row>
        <row r="1159">
          <cell r="A1159" t="str">
            <v>Guante Carnasa (para ayudante)</v>
          </cell>
        </row>
        <row r="1160">
          <cell r="A1160" t="str">
            <v>Guante Carnasa (para soldador)</v>
          </cell>
        </row>
        <row r="1161">
          <cell r="A1161" t="str">
            <v>Guardacable de 1 1/2" o Portacable T.P.</v>
          </cell>
        </row>
        <row r="1162">
          <cell r="A1162" t="str">
            <v>Guardacable de 1 1/4" o Portacable T.P.</v>
          </cell>
        </row>
        <row r="1163">
          <cell r="A1163" t="str">
            <v>Guardacable de 1" o Portacable T.P.</v>
          </cell>
        </row>
        <row r="1164">
          <cell r="A1164" t="str">
            <v>Guardacable de 1/2" o Portacable T.P.</v>
          </cell>
        </row>
        <row r="1165">
          <cell r="A1165" t="str">
            <v>Guardacable de 3/8" o Portacable T.P.</v>
          </cell>
        </row>
        <row r="1166">
          <cell r="A1166" t="str">
            <v>Guardacable de 5/8" o Portacable T.P.</v>
          </cell>
        </row>
        <row r="1167">
          <cell r="A1167" t="str">
            <v>Guardavia o tramo curvo de 4.13 m (0.08 x 0.31)</v>
          </cell>
        </row>
        <row r="1168">
          <cell r="A1168" t="str">
            <v>Guardavia o tramo recto de 4.13 m (0.08 x 0.31)</v>
          </cell>
        </row>
        <row r="1169">
          <cell r="A1169" t="str">
            <v>Guayacán 1.20</v>
          </cell>
        </row>
        <row r="1170">
          <cell r="A1170" t="str">
            <v>Guía para vástago de valvula 10"</v>
          </cell>
        </row>
        <row r="1171">
          <cell r="A1171" t="str">
            <v>Guía para vástago de valvula 18"</v>
          </cell>
        </row>
        <row r="1172">
          <cell r="A1172" t="str">
            <v>Hebilla cinta bandit 5/8``</v>
          </cell>
        </row>
        <row r="1173">
          <cell r="A1173" t="str">
            <v>Hebilla de  1/2"</v>
          </cell>
        </row>
        <row r="1174">
          <cell r="A1174" t="str">
            <v>Herraje para armar panel, capacidad 6 Bloques de 4</v>
          </cell>
        </row>
        <row r="1175">
          <cell r="A1175" t="str">
            <v>Hidrante tipo milan 3"</v>
          </cell>
        </row>
        <row r="1176">
          <cell r="A1176" t="str">
            <v>Hidrante tipo milan 4"</v>
          </cell>
        </row>
        <row r="1177">
          <cell r="A1177" t="str">
            <v>Hidrosello 6" (152 - 160 mm)</v>
          </cell>
        </row>
        <row r="1178">
          <cell r="A1178" t="str">
            <v>Hidrosello canal amazonas</v>
          </cell>
        </row>
        <row r="1179">
          <cell r="A1179" t="str">
            <v>Hilo de cosido geomalla</v>
          </cell>
        </row>
        <row r="1180">
          <cell r="A1180" t="str">
            <v>Hipoclorito de Calcio x 45 Kg</v>
          </cell>
        </row>
        <row r="1181">
          <cell r="A1181" t="str">
            <v>HOJA PUERTA ESTILO F1 TRIPLEX 0.51 - 0.75</v>
          </cell>
        </row>
        <row r="1182">
          <cell r="A1182" t="str">
            <v>HOJA PUERTA ESTILO F2 TRIPLEX 1.01</v>
          </cell>
        </row>
        <row r="1183">
          <cell r="A1183" t="str">
            <v>HOJA PUERTA MADECOR 0.51 - 0.75</v>
          </cell>
        </row>
        <row r="1184">
          <cell r="A1184" t="str">
            <v>HOJA PUERTA MADECOR 1.01</v>
          </cell>
        </row>
        <row r="1185">
          <cell r="A1185" t="str">
            <v>HOJA PUERTA TABLEX  0.30 - 0.50</v>
          </cell>
        </row>
        <row r="1186">
          <cell r="A1186" t="str">
            <v>HOJA PUERTA TABLEX  0.51 - 0.75</v>
          </cell>
        </row>
        <row r="1187">
          <cell r="A1187" t="str">
            <v>HOJA PUERTA TABLEX  0.76 - 1.00</v>
          </cell>
        </row>
        <row r="1188">
          <cell r="A1188" t="str">
            <v>hp laser 1015</v>
          </cell>
        </row>
        <row r="1189">
          <cell r="A1189" t="str">
            <v>hp laser jet 2300/2420n</v>
          </cell>
        </row>
        <row r="1190">
          <cell r="A1190" t="str">
            <v>hp laser jet 3300 mfp</v>
          </cell>
        </row>
        <row r="1191">
          <cell r="A1191" t="str">
            <v>hp laser jet 4200n/4250n</v>
          </cell>
        </row>
        <row r="1192">
          <cell r="A1192" t="str">
            <v>hp laser jet 4250 n</v>
          </cell>
        </row>
        <row r="1193">
          <cell r="A1193" t="str">
            <v>hp laser jet 4250 tn</v>
          </cell>
        </row>
        <row r="1194">
          <cell r="A1194" t="str">
            <v>hp laser jet 4350 n</v>
          </cell>
        </row>
        <row r="1195">
          <cell r="A1195" t="str">
            <v>hp laser jet 9000</v>
          </cell>
        </row>
        <row r="1196">
          <cell r="A1196" t="str">
            <v>hp laser jet color 1500</v>
          </cell>
        </row>
        <row r="1197">
          <cell r="A1197" t="str">
            <v>hp laser jet color 2500</v>
          </cell>
        </row>
        <row r="1198">
          <cell r="A1198" t="str">
            <v>hp laser jet color 2500 n</v>
          </cell>
        </row>
        <row r="1199">
          <cell r="A1199" t="str">
            <v>hp laser jet color 3500 n</v>
          </cell>
        </row>
        <row r="1200">
          <cell r="A1200" t="str">
            <v>hp laser jet color 4600 n</v>
          </cell>
        </row>
        <row r="1201">
          <cell r="A1201" t="str">
            <v>hp laser jet color 5500</v>
          </cell>
        </row>
        <row r="1202">
          <cell r="A1202" t="str">
            <v>ICOPOR 1 CM/DENS.20/1X1</v>
          </cell>
        </row>
        <row r="1203">
          <cell r="A1203" t="str">
            <v>Igas gris - masilla plástica 30 kg</v>
          </cell>
        </row>
        <row r="1204">
          <cell r="A1204" t="str">
            <v>Igol denso sika</v>
          </cell>
        </row>
        <row r="1205">
          <cell r="A1205" t="str">
            <v>Impuesto IDURY corte Pavimento flexible</v>
          </cell>
        </row>
        <row r="1206">
          <cell r="A1206" t="str">
            <v>Impuesto IDURY corte Pavimento Rigido</v>
          </cell>
        </row>
        <row r="1207">
          <cell r="A1207" t="str">
            <v>Indugel caja d=25 kg</v>
          </cell>
        </row>
        <row r="1208">
          <cell r="A1208" t="str">
            <v>Insecticida tipio roxión</v>
          </cell>
        </row>
        <row r="1209">
          <cell r="A1209" t="str">
            <v>INSTALACIÓN CERRADURA INTERNA</v>
          </cell>
        </row>
        <row r="1210">
          <cell r="A1210" t="str">
            <v>Instalación piso vinilo con pegante</v>
          </cell>
        </row>
        <row r="1211">
          <cell r="A1211" t="str">
            <v>INT.SENCILLO+INT.CONMUT.</v>
          </cell>
        </row>
        <row r="1212">
          <cell r="A1212" t="str">
            <v>INTERRUPTOR 4 VIAS</v>
          </cell>
        </row>
        <row r="1213">
          <cell r="A1213" t="str">
            <v>INTERRUPTOR CONMUTABLE</v>
          </cell>
        </row>
        <row r="1214">
          <cell r="A1214" t="str">
            <v>Interruptor conmutable doble</v>
          </cell>
        </row>
        <row r="1215">
          <cell r="A1215" t="str">
            <v>Interruptor doble</v>
          </cell>
        </row>
        <row r="1216">
          <cell r="A1216" t="str">
            <v>Interruptor doble línea decorativa</v>
          </cell>
        </row>
        <row r="1217">
          <cell r="A1217" t="str">
            <v>Interruptor enchufable 1 x 15</v>
          </cell>
        </row>
        <row r="1218">
          <cell r="A1218" t="str">
            <v>Interruptor enchufable 1 x 20</v>
          </cell>
        </row>
        <row r="1219">
          <cell r="A1219" t="str">
            <v>Interruptor enchufable 2 x 15 Amp</v>
          </cell>
        </row>
        <row r="1220">
          <cell r="A1220" t="str">
            <v>Interruptor enchufable 2 x 20</v>
          </cell>
        </row>
        <row r="1221">
          <cell r="A1221" t="str">
            <v>Interruptor enchufable 2 x 30 Amp</v>
          </cell>
        </row>
        <row r="1222">
          <cell r="A1222" t="str">
            <v>Interruptor enchufable 3 x 30 Amp</v>
          </cell>
        </row>
        <row r="1223">
          <cell r="A1223" t="str">
            <v>Interruptor enchufable 3 x 40 Amp</v>
          </cell>
        </row>
        <row r="1224">
          <cell r="A1224" t="str">
            <v>Interruptor enchufable 3 x 70 Amp</v>
          </cell>
        </row>
        <row r="1225">
          <cell r="A1225" t="str">
            <v>Interruptor segur. tri. 100 a</v>
          </cell>
        </row>
        <row r="1226">
          <cell r="A1226" t="str">
            <v>Interruptor sencillo</v>
          </cell>
        </row>
        <row r="1227">
          <cell r="A1227" t="str">
            <v>Interruptor sencillo Ave 601</v>
          </cell>
        </row>
        <row r="1228">
          <cell r="A1228" t="str">
            <v>Interruptor sencillo línea decorativa</v>
          </cell>
        </row>
        <row r="1229">
          <cell r="A1229" t="str">
            <v>INTERRUPTOR SENCILLO+INTERRUPTOR CONMUTABLE</v>
          </cell>
        </row>
        <row r="1230">
          <cell r="A1230" t="str">
            <v>INTERRUPTOR TRIPLE</v>
          </cell>
        </row>
        <row r="1231">
          <cell r="A1231" t="str">
            <v>Inversor 600 W 12 V DC-120 V AC, 60 Hz</v>
          </cell>
        </row>
        <row r="1232">
          <cell r="A1232" t="str">
            <v>Inyector para pozo Ø=4"</v>
          </cell>
        </row>
        <row r="1233">
          <cell r="A1233" t="str">
            <v>Jabonera blanca</v>
          </cell>
        </row>
        <row r="1234">
          <cell r="A1234" t="str">
            <v>Jamba 3831</v>
          </cell>
        </row>
        <row r="1235">
          <cell r="A1235" t="str">
            <v>Juego accesorios baño porcelana blanca</v>
          </cell>
        </row>
        <row r="1236">
          <cell r="A1236" t="str">
            <v>Juego accesorios baño porcelana tipo royal</v>
          </cell>
        </row>
        <row r="1237">
          <cell r="A1237" t="str">
            <v>JUEGO BOQUILLAS PVC 2``</v>
          </cell>
        </row>
        <row r="1238">
          <cell r="A1238" t="str">
            <v>JUEGO COMPLETO</v>
          </cell>
        </row>
        <row r="1239">
          <cell r="A1239" t="str">
            <v>Juego de Incrustaciones economico</v>
          </cell>
        </row>
        <row r="1240">
          <cell r="A1240" t="str">
            <v>Junta de neopreno 2.1m x 1" x 2"</v>
          </cell>
        </row>
        <row r="1241">
          <cell r="A1241" t="str">
            <v>Kit Silla Yee 10*4 (Incl. Hidros. y Abrazaderas)</v>
          </cell>
        </row>
        <row r="1242">
          <cell r="A1242" t="str">
            <v>Kit Silla Yee 10*6 (Incl. Hidros. y Abrazaderas)</v>
          </cell>
        </row>
        <row r="1243">
          <cell r="A1243" t="str">
            <v>Kit Silla Yee 12*4 (Inc Hidrosello y abrazaderas)</v>
          </cell>
        </row>
        <row r="1244">
          <cell r="A1244" t="str">
            <v>Kit Silla Yee 12*6 (Inc Hidrosello y abrazaderas)</v>
          </cell>
        </row>
        <row r="1245">
          <cell r="A1245" t="str">
            <v>Kit Silla Yee 6*4 (Incl. Hidros. y Abrazaderas)</v>
          </cell>
        </row>
        <row r="1246">
          <cell r="A1246" t="str">
            <v>Kit Silla Yee 8*4 (Incl. Hidros. y Abrazaderas)</v>
          </cell>
        </row>
        <row r="1247">
          <cell r="A1247" t="str">
            <v>Kit Silla Yee 8*6 (Incl. Hidros. y Abrazaderas)</v>
          </cell>
        </row>
        <row r="1248">
          <cell r="A1248" t="str">
            <v>Koraza Vinilo exterior</v>
          </cell>
        </row>
        <row r="1249">
          <cell r="A1249" t="str">
            <v>Laca brillante para madera</v>
          </cell>
        </row>
        <row r="1250">
          <cell r="A1250" t="str">
            <v>Ladriblock 14</v>
          </cell>
        </row>
        <row r="1251">
          <cell r="A1251" t="str">
            <v>Ladrillo  10 x 10</v>
          </cell>
        </row>
        <row r="1252">
          <cell r="A1252" t="str">
            <v>LADRILLO COCIDO CLARO</v>
          </cell>
        </row>
        <row r="1253">
          <cell r="A1253" t="str">
            <v>Ladrillo portante prensado</v>
          </cell>
        </row>
        <row r="1254">
          <cell r="A1254" t="str">
            <v>Ladrillo prensado</v>
          </cell>
        </row>
        <row r="1255">
          <cell r="A1255" t="str">
            <v>Ladrillo prensado macizo</v>
          </cell>
        </row>
        <row r="1256">
          <cell r="A1256" t="str">
            <v>Ladrillo recocido oscuro</v>
          </cell>
        </row>
        <row r="1257">
          <cell r="A1257" t="str">
            <v>Ladrillo rejilla</v>
          </cell>
        </row>
        <row r="1258">
          <cell r="A1258" t="str">
            <v>Ladrillo tolete común</v>
          </cell>
        </row>
        <row r="1259">
          <cell r="A1259" t="str">
            <v>Ladrillo tolete recocido</v>
          </cell>
        </row>
        <row r="1260">
          <cell r="A1260" t="str">
            <v>Lamina alfajor 1/4" (6 mm)</v>
          </cell>
        </row>
        <row r="1261">
          <cell r="A1261" t="str">
            <v>Lamina alfajor 3/16"  2x1</v>
          </cell>
        </row>
        <row r="1262">
          <cell r="A1262" t="str">
            <v>Lamina cielo raso super cell</v>
          </cell>
        </row>
        <row r="1263">
          <cell r="A1263" t="str">
            <v>Lamina cold roll calibre 16  (2.40 mt  x 1.20 mt)</v>
          </cell>
        </row>
        <row r="1264">
          <cell r="A1264" t="str">
            <v>Lamina cold roll calibre 18  (2.40 mt  x 1.20 mt)</v>
          </cell>
        </row>
        <row r="1265">
          <cell r="A1265" t="str">
            <v>Lamina cold roll calibre 20  (2.40 mt  x 1.20 mt)</v>
          </cell>
        </row>
        <row r="1266">
          <cell r="A1266" t="str">
            <v>Lamina cold roll calibre 22  (2.40 mt  x 1.20 mt)</v>
          </cell>
        </row>
        <row r="1267">
          <cell r="A1267" t="str">
            <v>LAMINA COLD ROLLED 3/16 PULG.</v>
          </cell>
        </row>
        <row r="1268">
          <cell r="A1268" t="str">
            <v>Lamina de triplex 4mm</v>
          </cell>
        </row>
        <row r="1269">
          <cell r="A1269" t="str">
            <v>Lamina de triplex estructural 7mm</v>
          </cell>
        </row>
        <row r="1270">
          <cell r="A1270" t="str">
            <v>Lamina de zinc ondulada</v>
          </cell>
        </row>
        <row r="1271">
          <cell r="A1271" t="str">
            <v>Lamina duracústic  5/8</v>
          </cell>
        </row>
        <row r="1272">
          <cell r="A1272" t="str">
            <v>Lamina en acero inoxidable C-18</v>
          </cell>
        </row>
        <row r="1273">
          <cell r="A1273" t="str">
            <v>Lamina galvanizada 22</v>
          </cell>
        </row>
        <row r="1274">
          <cell r="A1274" t="str">
            <v>Lamina galvanizada Cal 18</v>
          </cell>
        </row>
        <row r="1275">
          <cell r="A1275" t="str">
            <v>Lamina galvanizada Cal 20</v>
          </cell>
        </row>
        <row r="1276">
          <cell r="A1276" t="str">
            <v>Lamina HR 1 1/4"</v>
          </cell>
        </row>
        <row r="1277">
          <cell r="A1277" t="str">
            <v>Lamina HR 1"</v>
          </cell>
        </row>
        <row r="1278">
          <cell r="A1278" t="str">
            <v>Lamina HR 1/2"</v>
          </cell>
        </row>
        <row r="1279">
          <cell r="A1279" t="str">
            <v>Lamina HR 1/4"</v>
          </cell>
        </row>
        <row r="1280">
          <cell r="A1280" t="str">
            <v>Lamina HR 1/8"</v>
          </cell>
        </row>
        <row r="1281">
          <cell r="A1281" t="str">
            <v>Lamina HR 2"</v>
          </cell>
        </row>
        <row r="1282">
          <cell r="A1282" t="str">
            <v>Lamina HR 3/16"</v>
          </cell>
        </row>
        <row r="1283">
          <cell r="A1283" t="str">
            <v>Lamina HR 3/4"</v>
          </cell>
        </row>
        <row r="1284">
          <cell r="A1284" t="str">
            <v>Lamina HR 3/8"</v>
          </cell>
        </row>
        <row r="1285">
          <cell r="A1285" t="str">
            <v>Lamina HR 5/16"</v>
          </cell>
        </row>
        <row r="1286">
          <cell r="A1286" t="str">
            <v>Lamina HR 5/8"</v>
          </cell>
        </row>
        <row r="1287">
          <cell r="A1287" t="str">
            <v>Lamina sonocor</v>
          </cell>
        </row>
        <row r="1288">
          <cell r="A1288" t="str">
            <v>Lámpara fluorescente  2 x 48  SL</v>
          </cell>
        </row>
        <row r="1289">
          <cell r="A1289" t="str">
            <v>LAMPARA FLUORESCENTE 2X40 X-20KM</v>
          </cell>
        </row>
        <row r="1290">
          <cell r="A1290" t="str">
            <v>Lámpara Fluorescente de  11W, 12V de alta eficienc</v>
          </cell>
        </row>
        <row r="1291">
          <cell r="A1291" t="str">
            <v>Lámpara fluorescente industrial 2 x 48</v>
          </cell>
        </row>
        <row r="1292">
          <cell r="A1292" t="str">
            <v>Lámpara fluorescente industrial 2 x 96</v>
          </cell>
        </row>
        <row r="1293">
          <cell r="A1293" t="str">
            <v>LAMPARA SLIM  2 x 48 x-13 K</v>
          </cell>
        </row>
        <row r="1294">
          <cell r="A1294" t="str">
            <v>Lámpara Slim 2 x 48  x-20 KM</v>
          </cell>
        </row>
        <row r="1295">
          <cell r="A1295" t="str">
            <v>Lampara Slim 2 x 96 x-20 KM</v>
          </cell>
        </row>
        <row r="1296">
          <cell r="A1296" t="str">
            <v>Lámpara tipo aplique  100 W</v>
          </cell>
        </row>
        <row r="1297">
          <cell r="A1297" t="str">
            <v>Lámpara tipo colonial de dos faroles de 380 CM</v>
          </cell>
        </row>
        <row r="1298">
          <cell r="A1298" t="str">
            <v>Lámpara tipo colonial en tubo de 1/1/4" de un faro</v>
          </cell>
        </row>
        <row r="1299">
          <cell r="A1299" t="str">
            <v>LAVADERO CEMENTO 60 x 60</v>
          </cell>
        </row>
        <row r="1300">
          <cell r="A1300" t="str">
            <v>LAVADERO POLIESTER L= 47 x 60</v>
          </cell>
        </row>
        <row r="1301">
          <cell r="A1301" t="str">
            <v>Lavamanos blanco</v>
          </cell>
        </row>
        <row r="1302">
          <cell r="A1302" t="str">
            <v>Lavamanos colgar blanco</v>
          </cell>
        </row>
        <row r="1303">
          <cell r="A1303" t="str">
            <v>Lavamanos milenium S.P. blanco</v>
          </cell>
        </row>
        <row r="1304">
          <cell r="A1304" t="str">
            <v>Lavamanos pedestal</v>
          </cell>
        </row>
        <row r="1305">
          <cell r="A1305" t="str">
            <v>Lavamanos pedestal porcelana</v>
          </cell>
        </row>
        <row r="1306">
          <cell r="A1306" t="str">
            <v>Lavamanos sobreponer blanco</v>
          </cell>
        </row>
        <row r="1307">
          <cell r="A1307" t="str">
            <v>Lavamanos sobreponer mezc. línea media</v>
          </cell>
        </row>
        <row r="1308">
          <cell r="A1308" t="str">
            <v>Lavaplatos  acero inoxidable 1.4 mts</v>
          </cell>
        </row>
        <row r="1309">
          <cell r="A1309" t="str">
            <v>Lavaplatos  acero inoxidable doble poceta</v>
          </cell>
        </row>
        <row r="1310">
          <cell r="A1310" t="str">
            <v>Lavaplatos sencilla acero inoxidable 36 litros</v>
          </cell>
        </row>
        <row r="1311">
          <cell r="A1311" t="str">
            <v>Lecho filtrante en Gravilla  fina</v>
          </cell>
        </row>
        <row r="1312">
          <cell r="A1312" t="str">
            <v>Lexmark t 632n</v>
          </cell>
        </row>
        <row r="1313">
          <cell r="A1313" t="str">
            <v>Lexmark t 634n</v>
          </cell>
        </row>
        <row r="1314">
          <cell r="A1314" t="str">
            <v>Libro etiquet .190 datos</v>
          </cell>
        </row>
        <row r="1315">
          <cell r="A1315" t="str">
            <v>Limahoya x 2.50 m</v>
          </cell>
        </row>
        <row r="1316">
          <cell r="A1316" t="str">
            <v>Limateza  termoacústica</v>
          </cell>
        </row>
        <row r="1317">
          <cell r="A1317" t="str">
            <v>Limpiador 7070</v>
          </cell>
        </row>
        <row r="1318">
          <cell r="A1318" t="str">
            <v>Limpiador PVC 1/4" o 760 gr</v>
          </cell>
        </row>
        <row r="1319">
          <cell r="A1319" t="str">
            <v>Limpiador rem. PVC 760 gr.</v>
          </cell>
        </row>
        <row r="1320">
          <cell r="A1320" t="str">
            <v>Liquido refrigerante anticorrosivo</v>
          </cell>
        </row>
        <row r="1321">
          <cell r="A1321" t="str">
            <v>Liston de piso 0.03 x 0.07</v>
          </cell>
        </row>
        <row r="1322">
          <cell r="A1322" t="str">
            <v>Listón m. h. virola</v>
          </cell>
        </row>
        <row r="1323">
          <cell r="A1323" t="str">
            <v>Listón m.h guayacán</v>
          </cell>
        </row>
        <row r="1324">
          <cell r="A1324" t="str">
            <v>Liston m.h pino cipres</v>
          </cell>
        </row>
        <row r="1325">
          <cell r="A1325" t="str">
            <v>Liston m.h piso amarillo</v>
          </cell>
        </row>
        <row r="1326">
          <cell r="A1326" t="str">
            <v>Liston m.h zapán 0.08 cm</v>
          </cell>
        </row>
        <row r="1327">
          <cell r="A1327" t="str">
            <v>Liston ordinario 0.05 x 0.05</v>
          </cell>
        </row>
        <row r="1328">
          <cell r="A1328" t="str">
            <v>Liston piso ordinario</v>
          </cell>
        </row>
        <row r="1329">
          <cell r="A1329" t="str">
            <v>LLantas en desuso</v>
          </cell>
        </row>
        <row r="1330">
          <cell r="A1330" t="str">
            <v>Llave individual cromada conexion 1/2"</v>
          </cell>
        </row>
        <row r="1331">
          <cell r="A1331" t="str">
            <v>Llave jardin liviana 1/2"</v>
          </cell>
        </row>
        <row r="1332">
          <cell r="A1332" t="str">
            <v>Llave jardín pesada</v>
          </cell>
        </row>
        <row r="1333">
          <cell r="A1333" t="str">
            <v>LLAVE L/MANOS URANO CL.</v>
          </cell>
        </row>
        <row r="1334">
          <cell r="A1334" t="str">
            <v>Locker en lamina metalica calibre 16, prof 30 cm</v>
          </cell>
        </row>
        <row r="1335">
          <cell r="A1335" t="str">
            <v>Loctigas F/media 36 ml</v>
          </cell>
        </row>
        <row r="1336">
          <cell r="A1336" t="str">
            <v>Lona plastica para caseton</v>
          </cell>
        </row>
        <row r="1337">
          <cell r="A1337" t="str">
            <v>Loseta prefabricada  A-20</v>
          </cell>
        </row>
        <row r="1338">
          <cell r="A1338" t="str">
            <v>Loseta prefabricada  A-40</v>
          </cell>
        </row>
        <row r="1339">
          <cell r="A1339" t="str">
            <v>Loseta prefabricada  A-50</v>
          </cell>
        </row>
        <row r="1340">
          <cell r="A1340" t="str">
            <v>Loseta prefabricada  A-60</v>
          </cell>
        </row>
        <row r="1341">
          <cell r="A1341" t="str">
            <v>Lubricante 500 gr</v>
          </cell>
        </row>
        <row r="1342">
          <cell r="A1342" t="str">
            <v>Luminaria de 150 W, 208 V</v>
          </cell>
        </row>
        <row r="1343">
          <cell r="A1343" t="str">
            <v>Luminaria de 70 W, 208 V</v>
          </cell>
        </row>
        <row r="1344">
          <cell r="A1344" t="str">
            <v>Luminaria de sodio 150 W</v>
          </cell>
        </row>
        <row r="1345">
          <cell r="A1345" t="str">
            <v>Luminaria de sodio de 150 W - 208 V, CALIMA II, S</v>
          </cell>
        </row>
        <row r="1346">
          <cell r="A1346" t="str">
            <v>Luminaria de sodio de 150 W - 208 V, PE-VP, S(B. T</v>
          </cell>
        </row>
        <row r="1347">
          <cell r="A1347" t="str">
            <v>Luminaria de sodio de 250 W - 208 V, CALIMA II, S</v>
          </cell>
        </row>
        <row r="1348">
          <cell r="A1348" t="str">
            <v>Luminaria de sodio de 70 W - 208 V, CALIMA, S 2T</v>
          </cell>
        </row>
        <row r="1349">
          <cell r="A1349" t="str">
            <v>Luminaria de sodio de 70 W - 208 V, PE-VP, S 2T</v>
          </cell>
        </row>
        <row r="1350">
          <cell r="A1350" t="str">
            <v>Luminaria decorativa DJK S 2T 70W</v>
          </cell>
        </row>
        <row r="1351">
          <cell r="A1351" t="str">
            <v>Luminaria decorativa para brazo 150 W</v>
          </cell>
        </row>
        <row r="1352">
          <cell r="A1352" t="str">
            <v>Luminaria decorativa para brazo 70W 2T</v>
          </cell>
        </row>
        <row r="1353">
          <cell r="A1353" t="str">
            <v>Luminaria decorativa para Poste 150  W  2T</v>
          </cell>
        </row>
        <row r="1354">
          <cell r="A1354" t="str">
            <v>Luminaria decorativa para Poste 70  W  2T</v>
          </cell>
        </row>
        <row r="1355">
          <cell r="A1355" t="str">
            <v>Luminaria tipo industrial  GUIALUX II G 150W 2T</v>
          </cell>
        </row>
        <row r="1356">
          <cell r="A1356" t="str">
            <v>Luminaria tipo industrial  GUIALUX II G 250W 2T</v>
          </cell>
        </row>
        <row r="1357">
          <cell r="A1357" t="str">
            <v>Luminaria tipo industrial  GUIALUX II P 70W 2T</v>
          </cell>
        </row>
        <row r="1358">
          <cell r="A1358" t="str">
            <v>Luminaria tipo industrial  LBC -C MH 175W</v>
          </cell>
        </row>
        <row r="1359">
          <cell r="A1359" t="str">
            <v>Luminaria tipo industrial  LBC -C S 150W</v>
          </cell>
        </row>
        <row r="1360">
          <cell r="A1360" t="str">
            <v>Luminaria tipo industrial  LBC -C S 400W</v>
          </cell>
        </row>
        <row r="1361">
          <cell r="A1361" t="str">
            <v>Luminaria tipo industrial  LBC S 250W</v>
          </cell>
        </row>
        <row r="1362">
          <cell r="A1362" t="str">
            <v>Macromedidor de agua ultrasonico 8"</v>
          </cell>
        </row>
        <row r="1363">
          <cell r="A1363" t="str">
            <v>Macromedidor mec. de turbina 10"  agua limpia</v>
          </cell>
        </row>
        <row r="1364">
          <cell r="A1364" t="str">
            <v>Macromedidor mec. de turbina 6"  agua limpia</v>
          </cell>
        </row>
        <row r="1365">
          <cell r="A1365" t="str">
            <v>Macromedidor mec. de turbina 8"  agua cruda</v>
          </cell>
        </row>
        <row r="1366">
          <cell r="A1366" t="str">
            <v>Macromedidor mec.de turbina 3"</v>
          </cell>
        </row>
        <row r="1367">
          <cell r="A1367" t="str">
            <v>Madera de 0.03 x 0.20 x 1</v>
          </cell>
        </row>
        <row r="1368">
          <cell r="A1368" t="str">
            <v>Madera de 0.04 x 0.07 x 1</v>
          </cell>
        </row>
        <row r="1369">
          <cell r="A1369" t="str">
            <v>Madera de 0.04 x 0.20 x 1</v>
          </cell>
        </row>
        <row r="1370">
          <cell r="A1370" t="str">
            <v>Madera de 0.05 x 0.10 x 1</v>
          </cell>
        </row>
        <row r="1371">
          <cell r="A1371" t="str">
            <v>Madera de 0.06 x 0.10 x 1</v>
          </cell>
        </row>
        <row r="1372">
          <cell r="A1372" t="str">
            <v>Madera de 0.10 x 0.08 x 1</v>
          </cell>
        </row>
        <row r="1373">
          <cell r="A1373" t="str">
            <v>Madera de 0.10 x 0.10 x 1 Polin</v>
          </cell>
        </row>
        <row r="1374">
          <cell r="A1374" t="str">
            <v>Madera de 0.10 x 0.15 x 1</v>
          </cell>
        </row>
        <row r="1375">
          <cell r="A1375" t="str">
            <v>Madera de 0.10 x 0.20 x 1 Polin</v>
          </cell>
        </row>
        <row r="1376">
          <cell r="A1376" t="str">
            <v>Madera de 0.12 x 0.15 x 1 Polin</v>
          </cell>
        </row>
        <row r="1377">
          <cell r="A1377" t="str">
            <v>Madera flormorado pieza</v>
          </cell>
        </row>
        <row r="1378">
          <cell r="A1378" t="str">
            <v>Madera o Cuarton  de 0.05 x 0.10 x 1</v>
          </cell>
        </row>
        <row r="1379">
          <cell r="A1379" t="str">
            <v>Madera rolliza  eucalipto D=0.15 M</v>
          </cell>
        </row>
        <row r="1380">
          <cell r="A1380" t="str">
            <v>Malla con vena 0.60 x 2.00</v>
          </cell>
        </row>
        <row r="1381">
          <cell r="A1381" t="str">
            <v>Malla de cribado en lamina PRFV de 3/4"</v>
          </cell>
        </row>
        <row r="1382">
          <cell r="A1382" t="str">
            <v>Malla Doble torsion 6 x 8 (C. reno)</v>
          </cell>
        </row>
        <row r="1383">
          <cell r="A1383" t="str">
            <v>Malla Electrosoldada  R-2.1o H-084 (2.35 x 6 m)</v>
          </cell>
        </row>
        <row r="1384">
          <cell r="A1384" t="str">
            <v>Malla Electrosoldada Q-10 o M-567 (2.35 x 6 m)</v>
          </cell>
        </row>
        <row r="1385">
          <cell r="A1385" t="str">
            <v>Malla electrosoldada Q-2 o M-084 (2.35 x 6m)</v>
          </cell>
        </row>
        <row r="1386">
          <cell r="A1386" t="str">
            <v>Malla electrosoldada Q-3 o M-106 (2.35 x 6m)</v>
          </cell>
        </row>
        <row r="1387">
          <cell r="A1387" t="str">
            <v>Malla electrosoldada Q-4 o M-159 (2.35 x 6m)</v>
          </cell>
        </row>
        <row r="1388">
          <cell r="A1388" t="str">
            <v>Malla electrosoldada Q-5 o M-188 (2.35 x 6m)</v>
          </cell>
        </row>
        <row r="1389">
          <cell r="A1389" t="str">
            <v>Malla Electrosoldada Q-6 o M-221 (2.35 x 6 m)</v>
          </cell>
        </row>
        <row r="1390">
          <cell r="A1390" t="str">
            <v>Malla Electrosoldada Q-8 o M-378 (2.35 x 6 m)</v>
          </cell>
        </row>
        <row r="1391">
          <cell r="A1391" t="str">
            <v>Malla Electrosoldada R-3 o H-106 (2.35 x 6 m)</v>
          </cell>
        </row>
        <row r="1392">
          <cell r="A1392" t="str">
            <v>Malla eslabonada Cal. 10</v>
          </cell>
        </row>
        <row r="1393">
          <cell r="A1393" t="str">
            <v>Malla Galvanizada Cal. 10</v>
          </cell>
        </row>
        <row r="1394">
          <cell r="A1394" t="str">
            <v>MALLA MICROFÚTBOL</v>
          </cell>
        </row>
        <row r="1395">
          <cell r="A1395" t="str">
            <v>MALLA NYLON GRUESA(Volei)</v>
          </cell>
        </row>
        <row r="1396">
          <cell r="A1396" t="str">
            <v>Malla Para Gavion t. torsion 2 x 1 x 1</v>
          </cell>
        </row>
        <row r="1397">
          <cell r="A1397" t="str">
            <v>Malla Para Gavion t. torsion 2 x 1 x 1</v>
          </cell>
        </row>
        <row r="1398">
          <cell r="A1398" t="str">
            <v>MALLA PLASTIFICADA CAL. 10</v>
          </cell>
        </row>
        <row r="1399">
          <cell r="A1399" t="str">
            <v>MALLA PORTERÍA FÚTBOL</v>
          </cell>
        </row>
        <row r="1400">
          <cell r="A1400" t="str">
            <v>Malla sin vena  0.53 x 2.40</v>
          </cell>
        </row>
        <row r="1401">
          <cell r="A1401" t="str">
            <v>Malla triple torsion 7.5 x 7.5 PVC</v>
          </cell>
        </row>
        <row r="1402">
          <cell r="A1402" t="str">
            <v>Manguera de presión 1", coraza de caucho tejida</v>
          </cell>
        </row>
        <row r="1403">
          <cell r="A1403" t="str">
            <v>Manguera en polipropileno Ø=1"</v>
          </cell>
        </row>
        <row r="1404">
          <cell r="A1404" t="str">
            <v>Manguera lavamanos 1/2"</v>
          </cell>
        </row>
        <row r="1405">
          <cell r="A1405" t="str">
            <v>Manguera lavaplatos 1/2"</v>
          </cell>
        </row>
        <row r="1406">
          <cell r="A1406" t="str">
            <v>Manguera plástica 3/4"</v>
          </cell>
        </row>
        <row r="1407">
          <cell r="A1407" t="str">
            <v>Manguera sanitario 3/4"</v>
          </cell>
        </row>
        <row r="1408">
          <cell r="A1408" t="str">
            <v>Manhole para inspeccion Ø=24" en PRFV</v>
          </cell>
        </row>
        <row r="1409">
          <cell r="A1409" t="str">
            <v>Manija para puerta Vidrio</v>
          </cell>
        </row>
        <row r="1410">
          <cell r="A1410" t="str">
            <v>Manija para ventana</v>
          </cell>
        </row>
        <row r="1411">
          <cell r="A1411" t="str">
            <v>Manometro 0 - 80 Psi</v>
          </cell>
        </row>
        <row r="1412">
          <cell r="A1412" t="str">
            <v>MANÓMETRO 150 PSI</v>
          </cell>
        </row>
        <row r="1413">
          <cell r="A1413" t="str">
            <v>Manto Antisocavacion Le=6.90 m</v>
          </cell>
        </row>
        <row r="1414">
          <cell r="A1414" t="str">
            <v>Manto edil 3 mm transitable a.l. 22</v>
          </cell>
        </row>
        <row r="1415">
          <cell r="A1415" t="str">
            <v>Manto fiberglas 400 X</v>
          </cell>
        </row>
        <row r="1416">
          <cell r="A1416" t="str">
            <v>Manto fiberglass 600 XT</v>
          </cell>
        </row>
        <row r="1417">
          <cell r="A1417" t="str">
            <v>Marco Puerta en lámina de 0,70 a 1,0m.</v>
          </cell>
        </row>
        <row r="1418">
          <cell r="A1418" t="str">
            <v>Marco sumidero 100 X 50  X 14</v>
          </cell>
        </row>
        <row r="1419">
          <cell r="A1419" t="str">
            <v>Marco tapa en ángulo cámara CS-274</v>
          </cell>
        </row>
        <row r="1420">
          <cell r="A1420" t="str">
            <v>Marco tapa en ángulo cámara CS-275</v>
          </cell>
        </row>
        <row r="1421">
          <cell r="A1421" t="str">
            <v>Marco tapa pozo MTPA - 60</v>
          </cell>
        </row>
        <row r="1422">
          <cell r="A1422" t="str">
            <v>Marmolina 40 kg</v>
          </cell>
        </row>
        <row r="1423">
          <cell r="A1423" t="str">
            <v>Marmoplast</v>
          </cell>
        </row>
        <row r="1424">
          <cell r="A1424" t="str">
            <v>Masil gris frio</v>
          </cell>
        </row>
        <row r="1425">
          <cell r="A1425" t="str">
            <v>Masilla acrílica para interiores cuñete 5 gal</v>
          </cell>
        </row>
        <row r="1426">
          <cell r="A1426" t="str">
            <v>Material base triturado</v>
          </cell>
        </row>
        <row r="1427">
          <cell r="A1427" t="str">
            <v>Material de préstamo (Conglomerado)</v>
          </cell>
        </row>
        <row r="1428">
          <cell r="A1428" t="str">
            <v>Material de prestamo (tierra-arena-arcilla-limo)</v>
          </cell>
        </row>
        <row r="1429">
          <cell r="A1429" t="str">
            <v>Material subbase granular clasificada</v>
          </cell>
        </row>
        <row r="1430">
          <cell r="A1430" t="str">
            <v>Material subbase triturado</v>
          </cell>
        </row>
        <row r="1431">
          <cell r="A1431" t="str">
            <v>Material subbase triturado limpio 1" a 2.5"</v>
          </cell>
        </row>
        <row r="1432">
          <cell r="A1432" t="str">
            <v>Material triturado T. max. 3"</v>
          </cell>
        </row>
        <row r="1433">
          <cell r="A1433" t="str">
            <v>Mecha de seguridad</v>
          </cell>
        </row>
        <row r="1434">
          <cell r="A1434" t="str">
            <v>Media caña chingale lisa</v>
          </cell>
        </row>
        <row r="1435">
          <cell r="A1435" t="str">
            <v>Media caña virola</v>
          </cell>
        </row>
        <row r="1436">
          <cell r="A1436" t="str">
            <v>Medidor de  gas 2.5</v>
          </cell>
        </row>
        <row r="1437">
          <cell r="A1437" t="str">
            <v>Medidor de energía bifásico</v>
          </cell>
        </row>
        <row r="1438">
          <cell r="A1438" t="str">
            <v>Medidor de energía monofásico</v>
          </cell>
        </row>
        <row r="1439">
          <cell r="A1439" t="str">
            <v>Medidor de energía trifásico</v>
          </cell>
        </row>
        <row r="1440">
          <cell r="A1440" t="str">
            <v>Medidor electrónico activa reactiva ca</v>
          </cell>
        </row>
        <row r="1441">
          <cell r="A1441" t="str">
            <v>Merulex IFA Transparente (20 kg)</v>
          </cell>
        </row>
        <row r="1442">
          <cell r="A1442" t="str">
            <v>Merulex IFS Transparente (inmunizante madera)</v>
          </cell>
        </row>
        <row r="1443">
          <cell r="A1443" t="str">
            <v>Mesa de  juntas 90 x 1.8 (frente pared)</v>
          </cell>
        </row>
        <row r="1444">
          <cell r="A1444" t="str">
            <v>Mezcla asfaltica MDC-2</v>
          </cell>
        </row>
        <row r="1445">
          <cell r="A1445" t="str">
            <v>Mezcla asfaltica MDC-3</v>
          </cell>
        </row>
        <row r="1446">
          <cell r="A1446" t="str">
            <v>Mezclador lavaplatos 1/2"</v>
          </cell>
        </row>
        <row r="1447">
          <cell r="A1447" t="str">
            <v>Mezclador lavaplatos cierre compresion 1/2"</v>
          </cell>
        </row>
        <row r="1448">
          <cell r="A1448" t="str">
            <v>Micromedidor de agua 1/2"</v>
          </cell>
        </row>
        <row r="1449">
          <cell r="A1449" t="str">
            <v>Mineral rojo</v>
          </cell>
        </row>
        <row r="1450">
          <cell r="A1450" t="str">
            <v>Modulo de sedimentacion acelerada tipo Tas H=1.05</v>
          </cell>
        </row>
        <row r="1451">
          <cell r="A1451" t="str">
            <v>Moldes soldadura exotermica</v>
          </cell>
        </row>
        <row r="1452">
          <cell r="A1452" t="str">
            <v>Mortero a. lavada 1:4 (sin desperdicios)</v>
          </cell>
        </row>
        <row r="1453">
          <cell r="A1453" t="str">
            <v>Motobomba a gasolina  3.5 H.P. Ø=1 1/4" x 1"</v>
          </cell>
        </row>
        <row r="1454">
          <cell r="A1454" t="str">
            <v>Motobomba Diesel 4" x 4" 10 Hp</v>
          </cell>
        </row>
        <row r="1455">
          <cell r="A1455" t="str">
            <v>Mueble en acero inoxidable 2x1,80x0,60</v>
          </cell>
        </row>
        <row r="1456">
          <cell r="A1456" t="str">
            <v>Mueble en madera lavamanos 60x50x80</v>
          </cell>
        </row>
        <row r="1457">
          <cell r="A1457" t="str">
            <v>Mufla furnace ha-14296-00</v>
          </cell>
        </row>
        <row r="1458">
          <cell r="A1458" t="str">
            <v>Muro tolete comun 0,23 (pandereta) norma ntc 4207</v>
          </cell>
        </row>
        <row r="1459">
          <cell r="A1459" t="str">
            <v>Muro tolete comun 0,23 (soga) norma ntc 4206</v>
          </cell>
        </row>
        <row r="1460">
          <cell r="A1460" t="str">
            <v>Muro tolete comun 0,23 (tizón) norma ntc 4205</v>
          </cell>
        </row>
        <row r="1461">
          <cell r="A1461" t="str">
            <v>Neopreno (0.25 x 0.15) m D=60 E=0.5"</v>
          </cell>
        </row>
        <row r="1462">
          <cell r="A1462" t="str">
            <v>Neopreno (0.30 x 0.20) m D=60 E= 4 3/4"</v>
          </cell>
        </row>
        <row r="1463">
          <cell r="A1463" t="str">
            <v>Neopreno (0.35 x 0.35) m D=60 E=3.5"</v>
          </cell>
        </row>
        <row r="1464">
          <cell r="A1464" t="str">
            <v>Neopreno (0.35 x 0.575) m D=60 E=2"</v>
          </cell>
        </row>
        <row r="1465">
          <cell r="A1465" t="str">
            <v>Neopreno (0.38 x 0.25) m D=60 E=3/8"</v>
          </cell>
        </row>
        <row r="1466">
          <cell r="A1466" t="str">
            <v>Neopreno (0.40 x 0.35) m D=60 E=1/2"</v>
          </cell>
        </row>
        <row r="1467">
          <cell r="A1467" t="str">
            <v>Neopreno (0.50 x 0.31) m D=60 E=1"</v>
          </cell>
        </row>
        <row r="1468">
          <cell r="A1468" t="str">
            <v>Neopreno (0.50 x 0.56) m D=60  E=1 1/2"</v>
          </cell>
        </row>
        <row r="1469">
          <cell r="A1469" t="str">
            <v>Neopreno (1.80 x 0.30) m D=60 E= 4 3/4"</v>
          </cell>
        </row>
        <row r="1470">
          <cell r="A1470" t="str">
            <v>Neopreno WD 1625 (40 mm x 1") D=70</v>
          </cell>
        </row>
        <row r="1471">
          <cell r="A1471" t="str">
            <v>Niple especial en A.C. Ø=6" L=0,76 m E.B.xE.L.</v>
          </cell>
        </row>
        <row r="1472">
          <cell r="A1472" t="str">
            <v>Niple galvanizado 1 1/2 x 1`` 5cm</v>
          </cell>
        </row>
        <row r="1473">
          <cell r="A1473" t="str">
            <v>Niple galvanizado 1/2 x 1`` 5cm</v>
          </cell>
        </row>
        <row r="1474">
          <cell r="A1474" t="str">
            <v>Niple galvanizado 2 1/2 x 1`` 5cm</v>
          </cell>
        </row>
        <row r="1475">
          <cell r="A1475" t="str">
            <v>Niple galvanizado 2 x 1</v>
          </cell>
        </row>
        <row r="1476">
          <cell r="A1476" t="str">
            <v>Niple Galvanizado 2" x L=0.35 mts</v>
          </cell>
        </row>
        <row r="1477">
          <cell r="A1477" t="str">
            <v>Niple galvanizado Ø 2`` x L=0.35 mts</v>
          </cell>
        </row>
        <row r="1478">
          <cell r="A1478" t="str">
            <v>Niple Ø= 2" en A.C. con E.B x E.B. L=1.10 m.</v>
          </cell>
        </row>
        <row r="1479">
          <cell r="A1479" t="str">
            <v>Niple Ø= 2" en A.C. con E.L x E.B. L=0.18 m</v>
          </cell>
        </row>
        <row r="1480">
          <cell r="A1480" t="str">
            <v>Niple Ø= 2" en A.C. con E.L x E.B. L=0.40 m</v>
          </cell>
        </row>
        <row r="1481">
          <cell r="A1481" t="str">
            <v>Niple Ø= 2" en A.C. con E.L x E.B. L=0.60 m</v>
          </cell>
        </row>
        <row r="1482">
          <cell r="A1482" t="str">
            <v>Niple Ø= 2" en A.C. con E.L x E.B. L=3.20 m</v>
          </cell>
        </row>
        <row r="1483">
          <cell r="A1483" t="str">
            <v>Niple Ø= 3" en A.C. con E.B x E.B. L=1.00 m.</v>
          </cell>
        </row>
        <row r="1484">
          <cell r="A1484" t="str">
            <v>Niple Ø= 3" en A.C. con E.L x E.B. L=0.30 m</v>
          </cell>
        </row>
        <row r="1485">
          <cell r="A1485" t="str">
            <v>Niple Ø= 4" en H.D. con E.B x E.B. L=0.50 m</v>
          </cell>
        </row>
        <row r="1486">
          <cell r="A1486" t="str">
            <v>Niple Ø= 4" en H.D. con E.L x E.B. L=1.50 m.</v>
          </cell>
        </row>
        <row r="1487">
          <cell r="A1487" t="str">
            <v>Niple Ø= 4" en H.D. con E.L x E.B. L=2.20 m</v>
          </cell>
        </row>
        <row r="1488">
          <cell r="A1488" t="str">
            <v>Niple Ø= 4" en H.D. con E.L x E.B. L=3.20 m.</v>
          </cell>
        </row>
        <row r="1489">
          <cell r="A1489" t="str">
            <v>Niple Ø= 6" en A.C. con E.B x E.B. L=0.50 m</v>
          </cell>
        </row>
        <row r="1490">
          <cell r="A1490" t="str">
            <v>Nylon Calibre 10 o 10 mm</v>
          </cell>
        </row>
        <row r="1491">
          <cell r="A1491" t="str">
            <v>Nylon Calibre 9 o 9 mm</v>
          </cell>
        </row>
        <row r="1492">
          <cell r="A1492" t="str">
            <v>Office pro 2003 win32 spanish olp nl</v>
          </cell>
        </row>
        <row r="1493">
          <cell r="A1493" t="str">
            <v>Oficce 2003 win32 spanish olp nl</v>
          </cell>
        </row>
        <row r="1494">
          <cell r="A1494" t="str">
            <v>Oity 1.50 m</v>
          </cell>
        </row>
        <row r="1495">
          <cell r="A1495" t="str">
            <v>Oity 1.70 m</v>
          </cell>
        </row>
        <row r="1496">
          <cell r="A1496" t="str">
            <v>Oity 2.0 m</v>
          </cell>
        </row>
        <row r="1497">
          <cell r="A1497" t="str">
            <v>Olimpia base (20 X 20)</v>
          </cell>
        </row>
        <row r="1498">
          <cell r="A1498" t="str">
            <v>Orinal común</v>
          </cell>
        </row>
        <row r="1499">
          <cell r="A1499" t="str">
            <v>Orinal infantil</v>
          </cell>
        </row>
        <row r="1500">
          <cell r="A1500" t="str">
            <v>Orinal institucional fluxómetro grif Quik</v>
          </cell>
        </row>
        <row r="1501">
          <cell r="A1501" t="str">
            <v>Orinal mediano con grif. Tradicional</v>
          </cell>
        </row>
        <row r="1502">
          <cell r="A1502" t="str">
            <v>Orinal mediano fluxómetro</v>
          </cell>
        </row>
        <row r="1503">
          <cell r="A1503" t="str">
            <v>Oxigeno Industrial</v>
          </cell>
        </row>
        <row r="1504">
          <cell r="A1504" t="str">
            <v>Pabmeril  Pliego  9" x 11"</v>
          </cell>
        </row>
        <row r="1505">
          <cell r="A1505" t="str">
            <v>Pabmeril  Pliego  9" x 11"</v>
          </cell>
        </row>
        <row r="1506">
          <cell r="A1506" t="str">
            <v>Palma areca grande 1.20</v>
          </cell>
        </row>
        <row r="1507">
          <cell r="A1507" t="str">
            <v>Palma areca mediana 0.80</v>
          </cell>
        </row>
        <row r="1508">
          <cell r="A1508" t="str">
            <v>Palma botella 2.00</v>
          </cell>
        </row>
        <row r="1509">
          <cell r="A1509" t="str">
            <v>Panel madera H = 90,  L = 1.5 forrado paño</v>
          </cell>
        </row>
        <row r="1510">
          <cell r="A1510" t="str">
            <v>Pañete imp. muros 1:3 (e=1,5; desp:8% con sika)</v>
          </cell>
        </row>
        <row r="1511">
          <cell r="A1511" t="str">
            <v>Paño escorial</v>
          </cell>
        </row>
        <row r="1512">
          <cell r="A1512" t="str">
            <v>Papel para polarizar</v>
          </cell>
        </row>
        <row r="1513">
          <cell r="A1513" t="str">
            <v>Papelera  blanca</v>
          </cell>
        </row>
        <row r="1514">
          <cell r="A1514" t="str">
            <v>Papelera en M.D.F.</v>
          </cell>
        </row>
        <row r="1515">
          <cell r="A1515" t="str">
            <v>PARARRAYO ÓXIDO ZINC BTA</v>
          </cell>
        </row>
        <row r="1516">
          <cell r="A1516" t="str">
            <v>Pararrayos de ZnO, 12 KV, 10 KA, tipo línea</v>
          </cell>
        </row>
        <row r="1517">
          <cell r="A1517" t="str">
            <v>Pararrayos de ZnO, 30 KV, 10 KA, tipo línea</v>
          </cell>
        </row>
        <row r="1518">
          <cell r="A1518" t="str">
            <v>Pared en dry-wall E = 0.10</v>
          </cell>
        </row>
        <row r="1519">
          <cell r="A1519" t="str">
            <v>Pared en dry-wall E = 0.15</v>
          </cell>
        </row>
        <row r="1520">
          <cell r="A1520" t="str">
            <v>Parlante portero eléctrico 1 pulso</v>
          </cell>
        </row>
        <row r="1521">
          <cell r="A1521" t="str">
            <v>Pasador con pin Ø= 1 1/2"  SAE 1045 de 75 mm</v>
          </cell>
        </row>
        <row r="1522">
          <cell r="A1522" t="str">
            <v>Pasador con pin Ø= 76 mm SAE 1045 L=110mm</v>
          </cell>
        </row>
        <row r="1523">
          <cell r="A1523" t="str">
            <v>Pasador con pin Ø=2"  SAE 1045 de 100 mm</v>
          </cell>
        </row>
        <row r="1524">
          <cell r="A1524" t="str">
            <v>Pasador Ø= 3 1/2"  SAE 1045 de 200 mm</v>
          </cell>
        </row>
        <row r="1525">
          <cell r="A1525" t="str">
            <v>Pasamuro AC 1/4" ELxER L:0.50 M</v>
          </cell>
        </row>
        <row r="1526">
          <cell r="A1526" t="str">
            <v>Pasamuro AC 2 1/2" ELxER L:0.50M</v>
          </cell>
        </row>
        <row r="1527">
          <cell r="A1527" t="str">
            <v>Pasamuro ac 2 pulg  l:0.60 m</v>
          </cell>
        </row>
        <row r="1528">
          <cell r="A1528" t="str">
            <v>PASAMURO ACERO AL CARBON 12"</v>
          </cell>
        </row>
        <row r="1529">
          <cell r="A1529" t="str">
            <v>PASAMURO ACERO AL CARBON 14"</v>
          </cell>
        </row>
        <row r="1530">
          <cell r="A1530" t="str">
            <v>PASAMURO ACERO AL CARBON 16"</v>
          </cell>
        </row>
        <row r="1531">
          <cell r="A1531" t="str">
            <v>Pasamuro en A.C. Ø=10" L=0.50 m E.B.</v>
          </cell>
        </row>
        <row r="1532">
          <cell r="A1532" t="str">
            <v>Pasamuro en A.C. Ø=3" L=0.50 m E.B.</v>
          </cell>
        </row>
        <row r="1533">
          <cell r="A1533" t="str">
            <v>Pasamuro en A.C. Ø=4" L=0.50 m E.B.</v>
          </cell>
        </row>
        <row r="1534">
          <cell r="A1534" t="str">
            <v>Pasamuro en A.C. Ø=6" L=0.50 m E.B.</v>
          </cell>
        </row>
        <row r="1535">
          <cell r="A1535" t="str">
            <v>Pasamuro en A.C. Ø=6" L=1,0 m E.B.xE.L.</v>
          </cell>
        </row>
        <row r="1536">
          <cell r="A1536" t="str">
            <v>Pasamuro en A.C. Ø=8" L=0.50 m E.B.</v>
          </cell>
        </row>
        <row r="1537">
          <cell r="A1537" t="str">
            <v>Pasamuro en A.C. Ø=8" L=0.95 m E.B.</v>
          </cell>
        </row>
        <row r="1538">
          <cell r="A1538" t="str">
            <v>Pasamuro en H.D. Ø=2" L=0.50 m E.L x E.L.</v>
          </cell>
        </row>
        <row r="1539">
          <cell r="A1539" t="str">
            <v>Pasamuro en H.D. Ø=3" L=0.60 m E.L x E.B</v>
          </cell>
        </row>
        <row r="1540">
          <cell r="A1540" t="str">
            <v>Pasamuro en H.D. Ø=4" L=0.50 m E.L x E.B</v>
          </cell>
        </row>
        <row r="1541">
          <cell r="A1541" t="str">
            <v>Pasamuro en H.F. de 2" extremo Campana</v>
          </cell>
        </row>
        <row r="1542">
          <cell r="A1542" t="str">
            <v>Pasamuro en H.F. de 4" extremo Campana</v>
          </cell>
        </row>
        <row r="1543">
          <cell r="A1543" t="str">
            <v>Pasamuro en PRFV  Ø= 6"  E.B. x E.B. con Codo 90°</v>
          </cell>
        </row>
        <row r="1544">
          <cell r="A1544" t="str">
            <v>Pasamuro h.f 1 1/2`` L= 1m</v>
          </cell>
        </row>
        <row r="1545">
          <cell r="A1545" t="str">
            <v>Pasamuro Ø=10" E.B. x E.B. L=0.8 m en PRFV</v>
          </cell>
        </row>
        <row r="1546">
          <cell r="A1546" t="str">
            <v>Pasamuro Ø=3" E.L. x E.B. L=0.6 m en PRFV</v>
          </cell>
        </row>
        <row r="1547">
          <cell r="A1547" t="str">
            <v>Pasamuro Ø=3" E.L. x E.B. L=1.0 m en PRFV</v>
          </cell>
        </row>
        <row r="1548">
          <cell r="A1548" t="str">
            <v>Pasamuro Ø=6" E.L. x E.B. L=1.0 m en PRFV</v>
          </cell>
        </row>
        <row r="1549">
          <cell r="A1549" t="str">
            <v>Pasamuro Ø=6" E.L. x E.B. L=1.2 m en PRFV</v>
          </cell>
        </row>
        <row r="1550">
          <cell r="A1550" t="str">
            <v>Pasamuro Ø=8" E.L. x E.B. L=0.8 m en PRFV</v>
          </cell>
        </row>
        <row r="1551">
          <cell r="A1551" t="str">
            <v>Pasamuros en baja tensión</v>
          </cell>
        </row>
        <row r="1552">
          <cell r="A1552" t="str">
            <v>Pasamuros en media tensión</v>
          </cell>
        </row>
        <row r="1553">
          <cell r="A1553" t="str">
            <v>Pasto de corte tipo Vetiver (3 matines)</v>
          </cell>
        </row>
        <row r="1554">
          <cell r="A1554" t="str">
            <v>Patch cords jack cx RJ45 L=1m UTP 4 par .cat 5E</v>
          </cell>
        </row>
        <row r="1555">
          <cell r="A1555" t="str">
            <v>Patch cords jack cx RJ45 L=1m UTP 4 par .cat 6</v>
          </cell>
        </row>
        <row r="1556">
          <cell r="A1556" t="str">
            <v>Patch cords jack cx RJ45 L=2m UTP 4 par cat 5E</v>
          </cell>
        </row>
        <row r="1557">
          <cell r="A1557" t="str">
            <v>Patch cords jack cx RJ45 L=2m UTP 4 par cat5E</v>
          </cell>
        </row>
        <row r="1558">
          <cell r="A1558" t="str">
            <v>Patch cords jack cx RJ45 L=3m UTP 4 par cat 5E</v>
          </cell>
        </row>
        <row r="1559">
          <cell r="A1559" t="str">
            <v>Patch cords jack cx RJ45 L=3m UTP 4 parcat 6</v>
          </cell>
        </row>
        <row r="1560">
          <cell r="A1560" t="str">
            <v>Patch panel 24 puertos CAT 5E AMP</v>
          </cell>
        </row>
        <row r="1561">
          <cell r="A1561" t="str">
            <v>Patch panel con 24 puertos RJ-45, Categoria 5E</v>
          </cell>
        </row>
        <row r="1562">
          <cell r="A1562" t="str">
            <v>Patch panel con 24 puertos RJ-45, Categoria 6</v>
          </cell>
        </row>
        <row r="1563">
          <cell r="A1563" t="str">
            <v>Pate de polipropileno y acero inoxidable</v>
          </cell>
        </row>
        <row r="1564">
          <cell r="A1564" t="str">
            <v>Pedestal milenium blanco</v>
          </cell>
        </row>
        <row r="1565">
          <cell r="A1565" t="str">
            <v>Pegacor blanco</v>
          </cell>
        </row>
        <row r="1566">
          <cell r="A1566" t="str">
            <v>Pegante colbón</v>
          </cell>
        </row>
        <row r="1567">
          <cell r="A1567" t="str">
            <v>Pegante Epoxico</v>
          </cell>
        </row>
        <row r="1568">
          <cell r="A1568" t="str">
            <v>Percha metálica galvanizada tipo pesado de 1 puest</v>
          </cell>
        </row>
        <row r="1569">
          <cell r="A1569" t="str">
            <v>Percha metálica galvanizada tipo pesado de 2 puest</v>
          </cell>
        </row>
        <row r="1570">
          <cell r="A1570" t="str">
            <v>Percha metálica galvanizada tipo pesado de 3 puest</v>
          </cell>
        </row>
        <row r="1571">
          <cell r="A1571" t="str">
            <v>Percha metálica galvanizada tipo pesado de 4 puest</v>
          </cell>
        </row>
        <row r="1572">
          <cell r="A1572" t="str">
            <v>Percha metálica galvanizada tipo pesado de 5 puest</v>
          </cell>
        </row>
        <row r="1573">
          <cell r="A1573" t="str">
            <v>Perfil 100 x 100 cal 16  (3 mm)</v>
          </cell>
        </row>
        <row r="1574">
          <cell r="A1574" t="str">
            <v>Perfil 90 x 90 cal 16  (2 mm)</v>
          </cell>
        </row>
        <row r="1575">
          <cell r="A1575" t="str">
            <v>Perfil aluminio  1/2 x 1/2`` (Win)</v>
          </cell>
        </row>
        <row r="1576">
          <cell r="A1576" t="str">
            <v>Perfil canal 40 mm</v>
          </cell>
        </row>
        <row r="1577">
          <cell r="A1577" t="str">
            <v>Perfil en AL. 3" x 1 1/2" Tipo boquillera</v>
          </cell>
        </row>
        <row r="1578">
          <cell r="A1578" t="str">
            <v>Perfil en aluminio 10 x 20</v>
          </cell>
        </row>
        <row r="1579">
          <cell r="A1579" t="str">
            <v>Perfil omega 2.44</v>
          </cell>
        </row>
        <row r="1580">
          <cell r="A1580" t="str">
            <v>Perfil paral 39 mm</v>
          </cell>
        </row>
        <row r="1581">
          <cell r="A1581" t="str">
            <v>Perfil Tubular 3" ; e= 3.7 mm</v>
          </cell>
        </row>
        <row r="1582">
          <cell r="A1582" t="str">
            <v>Perfil WF 8" x 18"</v>
          </cell>
        </row>
        <row r="1583">
          <cell r="A1583" t="str">
            <v>Perma glass 6 fiberglass</v>
          </cell>
        </row>
        <row r="1584">
          <cell r="A1584" t="str">
            <v>PERMA PLY</v>
          </cell>
        </row>
        <row r="1585">
          <cell r="A1585" t="str">
            <v>Perno 1/2" alt.vel. 1 3/4"</v>
          </cell>
        </row>
        <row r="1586">
          <cell r="A1586" t="str">
            <v>PERNO 5/8 X 14</v>
          </cell>
        </row>
        <row r="1587">
          <cell r="A1587" t="str">
            <v>Perno alt.vel.  1/4" x 2</v>
          </cell>
        </row>
        <row r="1588">
          <cell r="A1588" t="str">
            <v>Perno de 1" * 15"  G8</v>
          </cell>
        </row>
        <row r="1589">
          <cell r="A1589" t="str">
            <v>Perno de anclaje  5/8" x 2"  grado 8</v>
          </cell>
        </row>
        <row r="1590">
          <cell r="A1590" t="str">
            <v>Perno de ojo Abierto de 5/8" x 8"</v>
          </cell>
        </row>
        <row r="1591">
          <cell r="A1591" t="str">
            <v>Perno de Ojo abierto tipo 12</v>
          </cell>
        </row>
        <row r="1592">
          <cell r="A1592" t="str">
            <v>Perno de ojo de 5/8`` x 4``</v>
          </cell>
        </row>
        <row r="1593">
          <cell r="A1593" t="str">
            <v>Perno máquina de 1/2`` x 2``</v>
          </cell>
        </row>
        <row r="1594">
          <cell r="A1594" t="str">
            <v>Perno máquina de 5/8`` x 10``</v>
          </cell>
        </row>
        <row r="1595">
          <cell r="A1595" t="str">
            <v>Perno máquina de 5/8`` x 12``</v>
          </cell>
        </row>
        <row r="1596">
          <cell r="A1596" t="str">
            <v>Perno máquina de 5/8`` x 8``</v>
          </cell>
        </row>
        <row r="1597">
          <cell r="A1597" t="str">
            <v>Perro 1" Tipo pesado</v>
          </cell>
        </row>
        <row r="1598">
          <cell r="A1598" t="str">
            <v>Perro 7/8" Tipo pesado</v>
          </cell>
        </row>
        <row r="1599">
          <cell r="A1599" t="str">
            <v>Perro crosby Ø= 1/2"  en HF</v>
          </cell>
        </row>
        <row r="1600">
          <cell r="A1600" t="str">
            <v>Perro de 1 1/2 " Tipo pesado.</v>
          </cell>
        </row>
        <row r="1601">
          <cell r="A1601" t="str">
            <v>Perro de 1/2 " Tipo pesado.</v>
          </cell>
        </row>
        <row r="1602">
          <cell r="A1602" t="str">
            <v>Perro de 1/4 " Tipo pesado.</v>
          </cell>
        </row>
        <row r="1603">
          <cell r="A1603" t="str">
            <v>Perro de 3/8" Tipo pesado.</v>
          </cell>
        </row>
        <row r="1604">
          <cell r="A1604" t="str">
            <v>Perro de 5/8 " Tipo pesado.</v>
          </cell>
        </row>
        <row r="1605">
          <cell r="A1605" t="str">
            <v>Phmetro ha-51700--10</v>
          </cell>
        </row>
        <row r="1606">
          <cell r="A1606" t="str">
            <v>Piedra comun o bolo</v>
          </cell>
        </row>
        <row r="1607">
          <cell r="A1607" t="str">
            <v>Piedra media zonga</v>
          </cell>
        </row>
        <row r="1608">
          <cell r="A1608" t="str">
            <v>Piedra media zonga del río - cortada</v>
          </cell>
        </row>
        <row r="1609">
          <cell r="A1609" t="str">
            <v>Piedra muñeca E= 20MM</v>
          </cell>
        </row>
        <row r="1610">
          <cell r="A1610" t="str">
            <v>Piedra para pulir (piso granito)</v>
          </cell>
        </row>
        <row r="1611">
          <cell r="A1611" t="str">
            <v>Pieza remate rampa   A-105</v>
          </cell>
        </row>
        <row r="1612">
          <cell r="A1612" t="str">
            <v>Pilote de madera</v>
          </cell>
        </row>
        <row r="1613">
          <cell r="A1613" t="str">
            <v>Pintura aluminio antirreflectiva</v>
          </cell>
        </row>
        <row r="1614">
          <cell r="A1614" t="str">
            <v>Pintura blanca  P/tráfico</v>
          </cell>
        </row>
        <row r="1615">
          <cell r="A1615" t="str">
            <v>Pintura esmalte Epóxico</v>
          </cell>
        </row>
        <row r="1616">
          <cell r="A1616" t="str">
            <v>Pintura flexicolor blanco</v>
          </cell>
        </row>
        <row r="1617">
          <cell r="A1617" t="str">
            <v>Pintura gris basalto</v>
          </cell>
        </row>
        <row r="1618">
          <cell r="A1618" t="str">
            <v>Pintura trafico acrílica de demarcación</v>
          </cell>
        </row>
        <row r="1619">
          <cell r="A1619" t="str">
            <v>Piola</v>
          </cell>
        </row>
        <row r="1620">
          <cell r="A1620" t="str">
            <v>Pirlan aluminio dorado</v>
          </cell>
        </row>
        <row r="1621">
          <cell r="A1621" t="str">
            <v>Pirlan antideslizante</v>
          </cell>
        </row>
        <row r="1622">
          <cell r="A1622" t="str">
            <v>Pisa vidrio</v>
          </cell>
        </row>
        <row r="1623">
          <cell r="A1623" t="str">
            <v>Pisopak residencial  1.6 mm</v>
          </cell>
        </row>
        <row r="1624">
          <cell r="A1624" t="str">
            <v>Pisopak tráfico pesado   3 mm</v>
          </cell>
        </row>
        <row r="1625">
          <cell r="A1625" t="str">
            <v>Placa de identificación 3 x 5 CM</v>
          </cell>
        </row>
        <row r="1626">
          <cell r="A1626" t="str">
            <v>Placa de identificación 8 x 5 CM</v>
          </cell>
        </row>
        <row r="1627">
          <cell r="A1627" t="str">
            <v>Placa de identificación circuito</v>
          </cell>
        </row>
        <row r="1628">
          <cell r="A1628" t="str">
            <v>Placa de soporte en PRFV Ø=4.1 m, e=0.015 m</v>
          </cell>
        </row>
        <row r="1629">
          <cell r="A1629" t="str">
            <v>Placa eternit media 112 x 61x 4mm</v>
          </cell>
        </row>
        <row r="1630">
          <cell r="A1630" t="str">
            <v>Placa Gyplac 12.7 mm RH</v>
          </cell>
        </row>
        <row r="1631">
          <cell r="A1631" t="str">
            <v>Placa identificación  2 x 1 cm</v>
          </cell>
        </row>
        <row r="1632">
          <cell r="A1632" t="str">
            <v>Placa identificadora</v>
          </cell>
        </row>
        <row r="1633">
          <cell r="A1633" t="str">
            <v>Placa lista muro estructural</v>
          </cell>
        </row>
        <row r="1634">
          <cell r="A1634" t="str">
            <v>Planchon abarco 0.2 X 0.04 X 3 M</v>
          </cell>
        </row>
        <row r="1635">
          <cell r="A1635" t="str">
            <v>Planchon ordinario 3 M</v>
          </cell>
        </row>
        <row r="1636">
          <cell r="A1636" t="str">
            <v>PLANCHON-ORDINARIO 5 m</v>
          </cell>
        </row>
        <row r="1637">
          <cell r="A1637" t="str">
            <v>Planta Emergencia 150 KW nominal Mirilla y Válvula</v>
          </cell>
        </row>
        <row r="1638">
          <cell r="A1638" t="str">
            <v>Plantas ornamentales</v>
          </cell>
        </row>
        <row r="1639">
          <cell r="A1639" t="str">
            <v>Plaqueta PL4 (100)</v>
          </cell>
        </row>
        <row r="1640">
          <cell r="A1640" t="str">
            <v>Plastocrete</v>
          </cell>
        </row>
        <row r="1641">
          <cell r="A1641" t="str">
            <v>Platina  1/4" x 1 1/4"</v>
          </cell>
        </row>
        <row r="1642">
          <cell r="A1642" t="str">
            <v>Platina 1" x 100 mm x 200 mm</v>
          </cell>
        </row>
        <row r="1643">
          <cell r="A1643" t="str">
            <v>Platina 1" x 300 mm x 300 mm</v>
          </cell>
        </row>
        <row r="1644">
          <cell r="A1644" t="str">
            <v>Platina 1/4" x 1"</v>
          </cell>
        </row>
        <row r="1645">
          <cell r="A1645" t="str">
            <v>Platina 1/4" x 2 1/2"</v>
          </cell>
        </row>
        <row r="1646">
          <cell r="A1646" t="str">
            <v>Platina 1/4" x 2"</v>
          </cell>
        </row>
        <row r="1647">
          <cell r="A1647" t="str">
            <v>Platina 1/4" x 3"</v>
          </cell>
        </row>
        <row r="1648">
          <cell r="A1648" t="str">
            <v>Platina 1/8" x 1/2"</v>
          </cell>
        </row>
        <row r="1649">
          <cell r="A1649" t="str">
            <v>Platina 2" x 1300 mm x 300 mm</v>
          </cell>
        </row>
        <row r="1650">
          <cell r="A1650" t="str">
            <v>Platina 20 * 10 * 3/16</v>
          </cell>
        </row>
        <row r="1651">
          <cell r="A1651" t="str">
            <v>Platina 20 x 20 x 1/4"</v>
          </cell>
        </row>
        <row r="1652">
          <cell r="A1652" t="str">
            <v>Platina 25 * 15 * 1/4</v>
          </cell>
        </row>
        <row r="1653">
          <cell r="A1653" t="str">
            <v>Platina 3/16" x 1"</v>
          </cell>
        </row>
        <row r="1654">
          <cell r="A1654" t="str">
            <v>Platina 3/16" x 1"  acero inoxidable</v>
          </cell>
        </row>
        <row r="1655">
          <cell r="A1655" t="str">
            <v>Platina 3/16" x 2 1/2"</v>
          </cell>
        </row>
        <row r="1656">
          <cell r="A1656" t="str">
            <v>Platina 3/16" x 2"</v>
          </cell>
        </row>
        <row r="1657">
          <cell r="A1657" t="str">
            <v>Platina 3/4" x 3/16"</v>
          </cell>
        </row>
        <row r="1658">
          <cell r="A1658" t="str">
            <v>Platina 3/8" x 110 mm x 95 mm</v>
          </cell>
        </row>
        <row r="1659">
          <cell r="A1659" t="str">
            <v>Platina cobre 1 1/2 x1/8</v>
          </cell>
        </row>
        <row r="1660">
          <cell r="A1660" t="str">
            <v>Platina cobre 5/8 x1/8</v>
          </cell>
        </row>
        <row r="1661">
          <cell r="A1661" t="str">
            <v>Platina cobre estañado</v>
          </cell>
        </row>
        <row r="1662">
          <cell r="A1662" t="str">
            <v xml:space="preserve">PLATINA DE 1 3/4" X 1/4 </v>
          </cell>
        </row>
        <row r="1663">
          <cell r="A1663" t="str">
            <v>Platina de Anclaje 2" x 800 mm x 250 mm Tipo 2</v>
          </cell>
        </row>
        <row r="1664">
          <cell r="A1664" t="str">
            <v>Platina de Anclaje 2" x 900 mm x 250 mm</v>
          </cell>
        </row>
        <row r="1665">
          <cell r="A1665" t="str">
            <v>Platina de anclaje 5/8" A36 R=0.11</v>
          </cell>
        </row>
        <row r="1666">
          <cell r="A1666" t="str">
            <v>Platina de Anclaje, guia 1/4" x 580 mm x 1800 mm</v>
          </cell>
        </row>
        <row r="1667">
          <cell r="A1667" t="str">
            <v>Platina de Anclaje, guia 1/4" x 800 mm x 2800 mm</v>
          </cell>
        </row>
        <row r="1668">
          <cell r="A1668" t="str">
            <v>Platina de conexiión 1/2" x 80 mm x 80 mm</v>
          </cell>
        </row>
        <row r="1669">
          <cell r="A1669" t="str">
            <v>Platina de conexión 1" x 216 mm x 218 mm</v>
          </cell>
        </row>
        <row r="1670">
          <cell r="A1670" t="str">
            <v>Platina de conexión 1/2" x 125 mm x 100 mm</v>
          </cell>
        </row>
        <row r="1671">
          <cell r="A1671" t="str">
            <v>Platina de conexión 1/2" x 150 mm x 100 mm</v>
          </cell>
        </row>
        <row r="1672">
          <cell r="A1672" t="str">
            <v>Platina de conexión 1/2" x 200 mm x 225 mm</v>
          </cell>
        </row>
        <row r="1673">
          <cell r="A1673" t="str">
            <v>Platina de conexión 1/2" x 216 mm x 216 mm</v>
          </cell>
        </row>
        <row r="1674">
          <cell r="A1674" t="str">
            <v>Platina de conexión 2" x 210 mm x 256 mm</v>
          </cell>
        </row>
        <row r="1675">
          <cell r="A1675" t="str">
            <v>Platina de conexión 2" x 210 mm x 563 mm Pos 1</v>
          </cell>
        </row>
        <row r="1676">
          <cell r="A1676" t="str">
            <v>Platina de conexión 2" x 210 mm x 583 mm</v>
          </cell>
        </row>
        <row r="1677">
          <cell r="A1677" t="str">
            <v>Platina de conexión 2" x 300 mm x 325 mm R=0.15</v>
          </cell>
        </row>
        <row r="1678">
          <cell r="A1678" t="str">
            <v>Platina de conexión 3/4" x 125 mm x 80 mm</v>
          </cell>
        </row>
        <row r="1679">
          <cell r="A1679" t="str">
            <v>Platina de conexión 3/4" x 200 mm x 225 mm</v>
          </cell>
        </row>
        <row r="1680">
          <cell r="A1680" t="str">
            <v>Platina de conexión 3/4" x 216 mm x 216 mm</v>
          </cell>
        </row>
        <row r="1681">
          <cell r="A1681" t="str">
            <v>Platina de conexión 3/4" x 232 mm x 205 mm</v>
          </cell>
        </row>
        <row r="1682">
          <cell r="A1682" t="str">
            <v>Platina de conexión 3/4" x 248 mm x 205 mm</v>
          </cell>
        </row>
        <row r="1683">
          <cell r="A1683" t="str">
            <v>Platina de conexión 5/16" x 140 mm x 130 mm</v>
          </cell>
        </row>
        <row r="1684">
          <cell r="A1684" t="str">
            <v>Platina de conexión 5/16" x 40 mm x 35 mm</v>
          </cell>
        </row>
        <row r="1685">
          <cell r="A1685" t="str">
            <v>Platina de conexión 5/16" x 40 mm x 60mm</v>
          </cell>
        </row>
        <row r="1686">
          <cell r="A1686" t="str">
            <v>Platina de conexión 5/16" x 75 mm x 75 mm</v>
          </cell>
        </row>
        <row r="1687">
          <cell r="A1687" t="str">
            <v>PLATINA DIAGONALES 1.1 CM</v>
          </cell>
        </row>
        <row r="1688">
          <cell r="A1688" t="str">
            <v>Platina e:1/4  pulg</v>
          </cell>
        </row>
        <row r="1689">
          <cell r="A1689" t="str">
            <v>Plato desecador  230 mm</v>
          </cell>
        </row>
        <row r="1690">
          <cell r="A1690" t="str">
            <v>Plomo</v>
          </cell>
        </row>
        <row r="1691">
          <cell r="A1691" t="str">
            <v>Polea diferencial 1 Ton, con gancho de seguridad</v>
          </cell>
        </row>
        <row r="1692">
          <cell r="A1692" t="str">
            <v>Polea diferencial de 500 kg, con gancho de seguridad</v>
          </cell>
        </row>
        <row r="1693">
          <cell r="A1693" t="str">
            <v>Polietileno</v>
          </cell>
        </row>
        <row r="1694">
          <cell r="A1694" t="str">
            <v>POLISEC</v>
          </cell>
        </row>
        <row r="1695">
          <cell r="A1695" t="str">
            <v>POLIVALVULA TIPO BOLA DE 3/4" SDR 11</v>
          </cell>
        </row>
        <row r="1696">
          <cell r="A1696" t="str">
            <v>POLVO DE LADRILLO</v>
          </cell>
        </row>
        <row r="1697">
          <cell r="A1697" t="str">
            <v>Pomarroso  0.60 m</v>
          </cell>
        </row>
        <row r="1698">
          <cell r="A1698" t="str">
            <v>Pomarroso  1.0 m</v>
          </cell>
        </row>
        <row r="1699">
          <cell r="A1699" t="str">
            <v>Pomarroso  1.60 m</v>
          </cell>
        </row>
        <row r="1700">
          <cell r="A1700" t="str">
            <v>Pomarroso  2.0 m</v>
          </cell>
        </row>
        <row r="1701">
          <cell r="A1701" t="str">
            <v>Pomarroso  3.0 m</v>
          </cell>
        </row>
        <row r="1702">
          <cell r="A1702" t="str">
            <v>Porcelana esfumado - base</v>
          </cell>
        </row>
        <row r="1703">
          <cell r="A1703" t="str">
            <v>PORTA AISLADOR 1 PUESTO</v>
          </cell>
        </row>
        <row r="1704">
          <cell r="A1704" t="str">
            <v>Portaflanche PE termoens. 110 mm PE100 PN10</v>
          </cell>
        </row>
        <row r="1705">
          <cell r="A1705" t="str">
            <v>Portaflanche PE termoens. 160 mm PE100 PN10</v>
          </cell>
        </row>
        <row r="1706">
          <cell r="A1706" t="str">
            <v>Portaflanche PE termoens. 200 mm PE100 PN10</v>
          </cell>
        </row>
        <row r="1707">
          <cell r="A1707" t="str">
            <v>Portaflanche PE termoens. 250 mm PE100 PN10</v>
          </cell>
        </row>
        <row r="1708">
          <cell r="A1708" t="str">
            <v>Portaflanche PE termoens. 315 mm PE100 PN10</v>
          </cell>
        </row>
        <row r="1709">
          <cell r="A1709" t="str">
            <v>Portaflanche PE termoens. 355 mm PE100 PN10</v>
          </cell>
        </row>
        <row r="1710">
          <cell r="A1710" t="str">
            <v>Portaflanche PE termoens. 63mm PE100 PN10</v>
          </cell>
        </row>
        <row r="1711">
          <cell r="A1711" t="str">
            <v>Portaflanche PE termoens. 75mm PE100 PN10</v>
          </cell>
        </row>
        <row r="1712">
          <cell r="A1712" t="str">
            <v>Portaflanche PE termoens. 90 mm PE100 PN10</v>
          </cell>
        </row>
        <row r="1713">
          <cell r="A1713" t="str">
            <v>Portateclado Nylon</v>
          </cell>
        </row>
        <row r="1714">
          <cell r="A1714" t="str">
            <v>Portería fútbol</v>
          </cell>
        </row>
        <row r="1715">
          <cell r="A1715" t="str">
            <v>Poste cerca  10 x 10 cm 210 kg/cm2</v>
          </cell>
        </row>
        <row r="1716">
          <cell r="A1716" t="str">
            <v>POSTE CONCRETO LÍNEA 6M-510 KG</v>
          </cell>
        </row>
        <row r="1717">
          <cell r="A1717" t="str">
            <v>POSTE CONCRETO REFORZADO 18M-1350 KG</v>
          </cell>
        </row>
        <row r="1718">
          <cell r="A1718" t="str">
            <v>Poste cuadrado en hierro mas de 3m hasta 6m con ba</v>
          </cell>
        </row>
        <row r="1719">
          <cell r="A1719" t="str">
            <v>Poste cuadrado en hierro mas de 3m hasta 6m sin ba</v>
          </cell>
        </row>
        <row r="1720">
          <cell r="A1720" t="str">
            <v>Poste de ferroconcreto de 10 mts. x 1.050 Kgf.</v>
          </cell>
        </row>
        <row r="1721">
          <cell r="A1721" t="str">
            <v>Poste de ferroconcreto de 10 mts. x 510 Kgf.</v>
          </cell>
        </row>
        <row r="1722">
          <cell r="A1722" t="str">
            <v>Poste de ferroconcreto de 10 mts. x 750 Kgf.</v>
          </cell>
        </row>
        <row r="1723">
          <cell r="A1723" t="str">
            <v>Poste de ferroconcreto de 12 mts. x 1.050 Kgf.</v>
          </cell>
        </row>
        <row r="1724">
          <cell r="A1724" t="str">
            <v>Poste de ferroconcreto de 12 mts. x 510 Kgf.</v>
          </cell>
        </row>
        <row r="1725">
          <cell r="A1725" t="str">
            <v>Poste de ferroconcreto de 14 mts. x 1.050 Kgf.</v>
          </cell>
        </row>
        <row r="1726">
          <cell r="A1726" t="str">
            <v>Poste de ferroconcreto de 14 mts. x 1.350 Kgf.</v>
          </cell>
        </row>
        <row r="1727">
          <cell r="A1727" t="str">
            <v>Poste de ferroconcreto de 14 mts. x 750 Kgf.</v>
          </cell>
        </row>
        <row r="1728">
          <cell r="A1728" t="str">
            <v>Poste de ferroconcreto de 16 mts. x 1.050 Kgf.</v>
          </cell>
        </row>
        <row r="1729">
          <cell r="A1729" t="str">
            <v>Poste de ferroconcreto de 18 mts. x 1.050 Kgf.</v>
          </cell>
        </row>
        <row r="1730">
          <cell r="A1730" t="str">
            <v>Poste de ferroconcreto de 8 mts. x 1.050 Kgf.</v>
          </cell>
        </row>
        <row r="1731">
          <cell r="A1731" t="str">
            <v>Poste de ferroconcreto de 8 mts. x 510 Kgf.</v>
          </cell>
        </row>
        <row r="1732">
          <cell r="A1732" t="str">
            <v>Poste de ferroconcreto de 8 mts. x 750 Kgf.</v>
          </cell>
        </row>
        <row r="1733">
          <cell r="A1733" t="str">
            <v>Poste metálico de  10 mts.con canastilla de ciment</v>
          </cell>
        </row>
        <row r="1734">
          <cell r="A1734" t="str">
            <v>Poste metálico de  8 mts.con canastilla de cimenta</v>
          </cell>
        </row>
        <row r="1735">
          <cell r="A1735" t="str">
            <v>Poste metalico de 1.80 m (0.06 x 0.13)</v>
          </cell>
        </row>
        <row r="1736">
          <cell r="A1736" t="str">
            <v>Poste redondo de 3m x 2`` para 2 decorativas con b</v>
          </cell>
        </row>
        <row r="1737">
          <cell r="A1737" t="str">
            <v>Poste redondo de 3m x 2`` para 2 decorativas sin b</v>
          </cell>
        </row>
        <row r="1738">
          <cell r="A1738" t="str">
            <v>Poste redondo decorativa de 3 m de 1 1/2`` con bas</v>
          </cell>
        </row>
        <row r="1739">
          <cell r="A1739" t="str">
            <v>Poste redondo decorativa de 3 m de 1 1/2`` sin bas</v>
          </cell>
        </row>
        <row r="1740">
          <cell r="A1740" t="str">
            <v>Postes cuadrados en hierro RAP de 3m con base</v>
          </cell>
        </row>
        <row r="1741">
          <cell r="A1741" t="str">
            <v>Postes cuadrados en hierro RAP de 3m sin base</v>
          </cell>
        </row>
        <row r="1742">
          <cell r="A1742" t="str">
            <v>Postes metálicos de 12mts. Con canastilla de cimen</v>
          </cell>
        </row>
        <row r="1743">
          <cell r="A1743" t="str">
            <v>Puerta aluminio llena</v>
          </cell>
        </row>
        <row r="1744">
          <cell r="A1744" t="str">
            <v>Puerta baño acrílico en aluminio</v>
          </cell>
        </row>
        <row r="1745">
          <cell r="A1745" t="str">
            <v>Puerta eléctrica corrediza</v>
          </cell>
        </row>
        <row r="1746">
          <cell r="A1746" t="str">
            <v>Puerta Vidrio Templado 10 mm  2,10 x 2,0</v>
          </cell>
        </row>
        <row r="1747">
          <cell r="A1747" t="str">
            <v>Pulsado sencillo para timbre</v>
          </cell>
        </row>
        <row r="1748">
          <cell r="A1748" t="str">
            <v>Puntilla acerada con cabeza 2 1/2"</v>
          </cell>
        </row>
        <row r="1749">
          <cell r="A1749" t="str">
            <v>Puntilla con cabeza  1"</v>
          </cell>
        </row>
        <row r="1750">
          <cell r="A1750" t="str">
            <v>Puntilla con cabeza 1/2"</v>
          </cell>
        </row>
        <row r="1751">
          <cell r="A1751" t="str">
            <v>Puntilla con cabeza 2 1/2"</v>
          </cell>
        </row>
        <row r="1752">
          <cell r="A1752" t="str">
            <v>Puntilla con cabeza 2"</v>
          </cell>
        </row>
        <row r="1753">
          <cell r="A1753" t="str">
            <v>Puntilla con cabeza 3"</v>
          </cell>
        </row>
        <row r="1754">
          <cell r="A1754" t="str">
            <v>Puntilla sin cabeza  1"</v>
          </cell>
        </row>
        <row r="1755">
          <cell r="A1755" t="str">
            <v>Rack 19" XH 1.10 aluminio</v>
          </cell>
        </row>
        <row r="1756">
          <cell r="A1756" t="str">
            <v>Rack abierto en acero galvanizado. 2000(alto)*580(</v>
          </cell>
        </row>
        <row r="1757">
          <cell r="A1757" t="str">
            <v>Racor macho mecanico 110 mm x 4" para Tuberia PE</v>
          </cell>
        </row>
        <row r="1758">
          <cell r="A1758" t="str">
            <v>Racor macho mecanico 63 mm x 2" para Tuberia de PE</v>
          </cell>
        </row>
        <row r="1759">
          <cell r="A1759" t="str">
            <v>Recebo B-600 - norma</v>
          </cell>
        </row>
        <row r="1760">
          <cell r="A1760" t="str">
            <v>Recebo comun</v>
          </cell>
        </row>
        <row r="1761">
          <cell r="A1761" t="str">
            <v>Recurimiento multitruflex T-MT</v>
          </cell>
        </row>
        <row r="1762">
          <cell r="A1762" t="str">
            <v>Red M.T., E.T, R.B.T., Tableros electr. s/n presupuesto</v>
          </cell>
        </row>
        <row r="1763">
          <cell r="A1763" t="str">
            <v>Reduccion A.C.  4 x 3"</v>
          </cell>
        </row>
        <row r="1764">
          <cell r="A1764" t="str">
            <v xml:space="preserve">Reducción Concéntrica E.L. J.H. PVC 10x8" </v>
          </cell>
        </row>
        <row r="1765">
          <cell r="A1765" t="str">
            <v xml:space="preserve">Reducción Concéntrica E.L. J.H. PVC 12x10" </v>
          </cell>
        </row>
        <row r="1766">
          <cell r="A1766" t="str">
            <v xml:space="preserve">Reducción Concéntrica E.L. J.H. PVC 3x2" </v>
          </cell>
        </row>
        <row r="1767">
          <cell r="A1767" t="str">
            <v xml:space="preserve">Reducción Concéntrica E.L. J.H. PVC 6x3" </v>
          </cell>
        </row>
        <row r="1768">
          <cell r="A1768" t="str">
            <v xml:space="preserve">Reducción Concéntrica E.L. J.H. PVC 6x4" </v>
          </cell>
        </row>
        <row r="1769">
          <cell r="A1769" t="str">
            <v xml:space="preserve">Reducción Concéntrica E.L. J.H. PVC 8x4" </v>
          </cell>
        </row>
        <row r="1770">
          <cell r="A1770" t="str">
            <v xml:space="preserve">Reducción Concéntrica E.L. J.H. PVC 8x6" </v>
          </cell>
        </row>
        <row r="1771">
          <cell r="A1771" t="str">
            <v>Reducción de 2 1/2 x 2  u.m RDE 21 PVC</v>
          </cell>
        </row>
        <row r="1772">
          <cell r="A1772" t="str">
            <v>Reducción de 3 x 2  (ens.) u.m RDE 21 PVC</v>
          </cell>
        </row>
        <row r="1773">
          <cell r="A1773" t="str">
            <v>Reducción de 3 x 2 1/2 (ens.) u.m RDE 21 PVC</v>
          </cell>
        </row>
        <row r="1774">
          <cell r="A1774" t="str">
            <v>Reducción de 4 x 2 (ens.) u.m RDE 21 PVC</v>
          </cell>
        </row>
        <row r="1775">
          <cell r="A1775" t="str">
            <v>Reducción de 4 x 2 1/2 (ens.) u.m RDE 21 PVC</v>
          </cell>
        </row>
        <row r="1776">
          <cell r="A1776" t="str">
            <v>Reducción de 4 x 3 (ens.) u.m RDE 21 PVC</v>
          </cell>
        </row>
        <row r="1777">
          <cell r="A1777" t="str">
            <v>Reduccion H.G 1 1/2 x 1"</v>
          </cell>
        </row>
        <row r="1778">
          <cell r="A1778" t="str">
            <v>Reduccion H.G 1 1/2 x 1"</v>
          </cell>
        </row>
        <row r="1779">
          <cell r="A1779" t="str">
            <v>Reduccion H.G 2  x 1 1/2 "</v>
          </cell>
        </row>
        <row r="1780">
          <cell r="A1780" t="str">
            <v>Reduccion H.G 2 1/2 x 2 "</v>
          </cell>
        </row>
        <row r="1781">
          <cell r="A1781" t="str">
            <v>Reduccion H.G 3 x 2 1/2"</v>
          </cell>
        </row>
        <row r="1782">
          <cell r="A1782" t="str">
            <v>Reduccion H.G 4 x 3"</v>
          </cell>
        </row>
        <row r="1783">
          <cell r="A1783" t="str">
            <v>Reflector circular RCG 1000W MH CWA</v>
          </cell>
        </row>
        <row r="1784">
          <cell r="A1784" t="str">
            <v>Reflector circular RCG 250W S</v>
          </cell>
        </row>
        <row r="1785">
          <cell r="A1785" t="str">
            <v>Reflector Para alumbrado deportivo RRA 150W S</v>
          </cell>
        </row>
        <row r="1786">
          <cell r="A1786" t="str">
            <v>Reflector Para alumbrado deportivo RRA 175 W MH R</v>
          </cell>
        </row>
        <row r="1787">
          <cell r="A1787" t="str">
            <v>Reflector Para alumbrado deportivo RRA 250W S</v>
          </cell>
        </row>
        <row r="1788">
          <cell r="A1788" t="str">
            <v>Reflector Para alumbrado deportivo RRA 400 W MH R</v>
          </cell>
        </row>
        <row r="1789">
          <cell r="A1789" t="str">
            <v>Reflector Para alumbrado deportivo RRA 400 W S</v>
          </cell>
        </row>
        <row r="1790">
          <cell r="A1790" t="str">
            <v>Reflector Para alumbrado deportivo RRA-G 1000 W MH</v>
          </cell>
        </row>
        <row r="1791">
          <cell r="A1791" t="str">
            <v>Reflector Para alumbrado deportivo RRA-G 1000 W S</v>
          </cell>
        </row>
        <row r="1792">
          <cell r="A1792" t="str">
            <v>Refuerzos hierro 37.000 psi por Kg</v>
          </cell>
        </row>
        <row r="1793">
          <cell r="A1793" t="str">
            <v>Refuerzos hierro 37.000 psi por Ton</v>
          </cell>
        </row>
        <row r="1794">
          <cell r="A1794" t="str">
            <v>Refuerzos hierro 60.000 psi por Kg</v>
          </cell>
        </row>
        <row r="1795">
          <cell r="A1795" t="str">
            <v>Refuerzos hierro 60.000 psi por Ton</v>
          </cell>
        </row>
        <row r="1796">
          <cell r="A1796" t="str">
            <v>Regadera veneciana CR</v>
          </cell>
        </row>
        <row r="1797">
          <cell r="A1797" t="str">
            <v>Registro  corte para tub galv o pvc Ø=1/2"</v>
          </cell>
        </row>
        <row r="1798">
          <cell r="A1798" t="str">
            <v>Registro de corte Ø= 1 1/2"</v>
          </cell>
        </row>
        <row r="1799">
          <cell r="A1799" t="str">
            <v>Registro de corte Ø= 1 1/4"</v>
          </cell>
        </row>
        <row r="1800">
          <cell r="A1800" t="str">
            <v>Registro de corte Ø= 2"</v>
          </cell>
        </row>
        <row r="1801">
          <cell r="A1801" t="str">
            <v>Registro de corte Ø= 3"</v>
          </cell>
        </row>
        <row r="1802">
          <cell r="A1802" t="str">
            <v>Registro de corte Ø= 3" Tipo liviano</v>
          </cell>
        </row>
        <row r="1803">
          <cell r="A1803" t="str">
            <v>Registro de corte Ø= 4"</v>
          </cell>
        </row>
        <row r="1804">
          <cell r="A1804" t="str">
            <v>Registro de corte Ø= 4" Tipo liviano</v>
          </cell>
        </row>
        <row r="1805">
          <cell r="A1805" t="str">
            <v>Registro ducha (cierre compresión)</v>
          </cell>
        </row>
        <row r="1806">
          <cell r="A1806" t="str">
            <v>REGISTRO PASO DIRECTO 1 1/2"</v>
          </cell>
        </row>
        <row r="1807">
          <cell r="A1807" t="str">
            <v>Registro paso directo 1"</v>
          </cell>
        </row>
        <row r="1808">
          <cell r="A1808" t="str">
            <v>Registro paso directo 1/2"</v>
          </cell>
        </row>
        <row r="1809">
          <cell r="A1809" t="str">
            <v>Registro paso directo 3/4"</v>
          </cell>
        </row>
        <row r="1810">
          <cell r="A1810" t="str">
            <v>Registro paso directo de 2"</v>
          </cell>
        </row>
        <row r="1811">
          <cell r="A1811" t="str">
            <v>Regleta de medida en PRFV</v>
          </cell>
        </row>
        <row r="1812">
          <cell r="A1812" t="str">
            <v>Regleta strip telefónico 20 pares</v>
          </cell>
        </row>
        <row r="1813">
          <cell r="A1813" t="str">
            <v>Regleta strip telefónico 60 pares</v>
          </cell>
        </row>
        <row r="1814">
          <cell r="A1814" t="str">
            <v>Regleta strip teléfono 10 pares</v>
          </cell>
        </row>
        <row r="1815">
          <cell r="A1815" t="str">
            <v>Regleta strip teléfono 8 pares</v>
          </cell>
        </row>
        <row r="1816">
          <cell r="A1816" t="str">
            <v>Regulador (Controlador)  de 12VDC  12 Amp</v>
          </cell>
        </row>
        <row r="1817">
          <cell r="A1817" t="str">
            <v>Regulador (Controlador)  de 12VDC  30 Amp</v>
          </cell>
        </row>
        <row r="1818">
          <cell r="A1818" t="str">
            <v>Regulador gas r - 4 e 4 m3</v>
          </cell>
        </row>
        <row r="1819">
          <cell r="A1819" t="str">
            <v>Rejilla de Cribado 0.20 x 0.50 en A.I.</v>
          </cell>
        </row>
        <row r="1820">
          <cell r="A1820" t="str">
            <v>REJILLA EN VARILLA ACERO INOX  LISO DE  3/8" SEP 5 CMS</v>
          </cell>
        </row>
        <row r="1821">
          <cell r="A1821" t="str">
            <v>Rejilla malla ojo 3/16" para 6" con fijacion</v>
          </cell>
        </row>
        <row r="1822">
          <cell r="A1822" t="str">
            <v>Rejilla metálica sosco 3 x 2"</v>
          </cell>
        </row>
        <row r="1823">
          <cell r="A1823" t="str">
            <v>Rejilla plástica con sosco 3 x 2</v>
          </cell>
        </row>
        <row r="1824">
          <cell r="A1824" t="str">
            <v>Rejilla plástica con sosco 4 x 3</v>
          </cell>
        </row>
        <row r="1825">
          <cell r="A1825" t="str">
            <v>Rejilla sifón  3  x  4</v>
          </cell>
        </row>
        <row r="1826">
          <cell r="A1826" t="str">
            <v>Rejilla sifón  4.5 x 3.5</v>
          </cell>
        </row>
        <row r="1827">
          <cell r="A1827" t="str">
            <v>REJILLA SIFÓN PC 20 x 20</v>
          </cell>
        </row>
        <row r="1828">
          <cell r="A1828" t="str">
            <v>Rejilla sin marco para sumidero 70x50x3 (HN)</v>
          </cell>
        </row>
        <row r="1829">
          <cell r="A1829" t="str">
            <v>Rejilla sumidero vial 105 x 36 x 12</v>
          </cell>
        </row>
        <row r="1830">
          <cell r="A1830" t="str">
            <v>Relleno plastico tipo biopack tas color verde lima</v>
          </cell>
        </row>
        <row r="1831">
          <cell r="A1831" t="str">
            <v>Remate esquinero fachada  termoacústico</v>
          </cell>
        </row>
        <row r="1832">
          <cell r="A1832" t="str">
            <v>Remate para fachada  termoacústico</v>
          </cell>
        </row>
        <row r="1833">
          <cell r="A1833" t="str">
            <v>Remate para limateza  termoacústico</v>
          </cell>
        </row>
        <row r="1834">
          <cell r="A1834" t="str">
            <v>Rep. ransformador 3Ø de 30 KVA 13.2kv/208-120v</v>
          </cell>
        </row>
        <row r="1835">
          <cell r="A1835" t="str">
            <v>Rep. ransformador 3Ø de 75 KVA 13.2kv/208-120v</v>
          </cell>
        </row>
        <row r="1836">
          <cell r="A1836" t="str">
            <v>Rep. transformador 1Ø de 10 KVA 13.2kv/240-120v</v>
          </cell>
        </row>
        <row r="1837">
          <cell r="A1837" t="str">
            <v>Rep. transformador 1Ø de 15 KVA 13.2kv/240-120v</v>
          </cell>
        </row>
        <row r="1838">
          <cell r="A1838" t="str">
            <v>Rep. transformador 1Ø de 15 KVA 34.5kv/240-120v</v>
          </cell>
        </row>
        <row r="1839">
          <cell r="A1839" t="str">
            <v>Rep. transformador 1Ø de 25 KVA 13.2kv/240-120v</v>
          </cell>
        </row>
        <row r="1840">
          <cell r="A1840" t="str">
            <v>Rep. transformador 1Ø de 25 KVA 34.5kv/240-120v</v>
          </cell>
        </row>
        <row r="1841">
          <cell r="A1841" t="str">
            <v>Rep. transformador 3Ø de 112,5 KVA 13.2kv/208-120v</v>
          </cell>
        </row>
        <row r="1842">
          <cell r="A1842" t="str">
            <v>Rep. transformador 3Ø de 15 KVA 13.2kv/208-120v</v>
          </cell>
        </row>
        <row r="1843">
          <cell r="A1843" t="str">
            <v>Rep. transformador 3Ø de 150 KVA 34.5kv/13.2kv</v>
          </cell>
        </row>
        <row r="1844">
          <cell r="A1844" t="str">
            <v>Rep. transformador 3Ø de 225 KVA 34.5kv/13.2kv</v>
          </cell>
        </row>
        <row r="1845">
          <cell r="A1845" t="str">
            <v>Rep. transformador 3Ø de 250 KVA 34.5kv/13.2kv</v>
          </cell>
        </row>
        <row r="1846">
          <cell r="A1846" t="str">
            <v>Rep. transformador 3Ø de 30 KVA 34.5kv/13.2kv</v>
          </cell>
        </row>
        <row r="1847">
          <cell r="A1847" t="str">
            <v>Rep. transformador 3Ø de 300 KVA 34.5kv/13.2kv</v>
          </cell>
        </row>
        <row r="1848">
          <cell r="A1848" t="str">
            <v>Rep. transformador 3Ø de 45 KVA 13.2kv/208-120v</v>
          </cell>
        </row>
        <row r="1849">
          <cell r="A1849" t="str">
            <v>Rep. transformador 3Ø de 45 KVA 34.5kv/13.2kv</v>
          </cell>
        </row>
        <row r="1850">
          <cell r="A1850" t="str">
            <v>Rep. transformador 3Ø de 500 KVA 34.5kv/13.2kv</v>
          </cell>
        </row>
        <row r="1851">
          <cell r="A1851" t="str">
            <v>Rep. transformador 3Ø de 800 KVA 34.5kv/13.2kv</v>
          </cell>
        </row>
        <row r="1852">
          <cell r="A1852" t="str">
            <v>Repisa cerrada puerta corrediza</v>
          </cell>
        </row>
        <row r="1853">
          <cell r="A1853" t="str">
            <v>Repisa Ordinario 3 M</v>
          </cell>
        </row>
        <row r="1854">
          <cell r="A1854" t="str">
            <v>Rigidizador 1/2" x200 mm x 200 mm</v>
          </cell>
        </row>
        <row r="1855">
          <cell r="A1855" t="str">
            <v>Rigidizador 2" x 1000 mm x 1415 mm</v>
          </cell>
        </row>
        <row r="1856">
          <cell r="A1856" t="str">
            <v>Rigidizador 3/4" x 100 mm x 165 mm</v>
          </cell>
        </row>
        <row r="1857">
          <cell r="A1857" t="str">
            <v>Rigidizador 3/4" x 300 mm x 112 mm</v>
          </cell>
        </row>
        <row r="1858">
          <cell r="A1858" t="str">
            <v>Rigidizador 3/4" x 300 mm x 234 mm</v>
          </cell>
        </row>
        <row r="1859">
          <cell r="A1859" t="str">
            <v>Rigidizador de anclaje 3/4" x 900 mm x 250mm</v>
          </cell>
        </row>
        <row r="1860">
          <cell r="A1860" t="str">
            <v>Rigidizador de anclaje 5/8" x 200 mm x 250mm</v>
          </cell>
        </row>
        <row r="1861">
          <cell r="A1861" t="str">
            <v>Rigidizador de anclaje 5/8" x 220 mm x 150mm T. 2</v>
          </cell>
        </row>
        <row r="1862">
          <cell r="A1862" t="str">
            <v>Rodillo de felpa</v>
          </cell>
        </row>
        <row r="1863">
          <cell r="A1863" t="str">
            <v>Rollo de cinta bandit 3/8 x 30 m</v>
          </cell>
        </row>
        <row r="1864">
          <cell r="A1864" t="str">
            <v>Rollo de cinta bandit 5/8 x 30 m</v>
          </cell>
        </row>
        <row r="1865">
          <cell r="A1865" t="str">
            <v>Roseta (Plafón)</v>
          </cell>
        </row>
        <row r="1866">
          <cell r="A1866" t="str">
            <v>Roseta de Porcelana</v>
          </cell>
        </row>
        <row r="1867">
          <cell r="A1867" t="str">
            <v>Roseta de porcelana 4"</v>
          </cell>
        </row>
        <row r="1868">
          <cell r="A1868" t="str">
            <v>Rueda de manejo de 10 a 16"</v>
          </cell>
        </row>
        <row r="1869">
          <cell r="A1869" t="str">
            <v>Rueda de manejo de 18 a 24"</v>
          </cell>
        </row>
        <row r="1870">
          <cell r="A1870" t="str">
            <v>Rueda de manejo de 2 a 4"</v>
          </cell>
        </row>
        <row r="1871">
          <cell r="A1871" t="str">
            <v>Rueda de manejo de 6 a 8"</v>
          </cell>
        </row>
        <row r="1872">
          <cell r="A1872" t="str">
            <v>RUSTIPLAST</v>
          </cell>
        </row>
        <row r="1873">
          <cell r="A1873" t="str">
            <v>Saco en fibra (0.60 x 0.80)</v>
          </cell>
        </row>
        <row r="1874">
          <cell r="A1874" t="str">
            <v>Saco en fibra (0.70 x 1.00)</v>
          </cell>
        </row>
        <row r="1875">
          <cell r="A1875" t="str">
            <v>Saco en fibra (0.82 x 1.15)</v>
          </cell>
        </row>
        <row r="1876">
          <cell r="A1876" t="str">
            <v>Salida con terminal coaxial TV Americana 75 Ohm</v>
          </cell>
        </row>
        <row r="1877">
          <cell r="A1877" t="str">
            <v>Salida doble audio conectar dos parlantes</v>
          </cell>
        </row>
        <row r="1878">
          <cell r="A1878" t="str">
            <v>Salida para cordón</v>
          </cell>
        </row>
        <row r="1879">
          <cell r="A1879" t="str">
            <v>Salida para cordón TV 13,5 * 7,5 mm sin conector</v>
          </cell>
        </row>
        <row r="1880">
          <cell r="A1880" t="str">
            <v>Salida telefónica tipo Americana doble RJ 11 - 4hi</v>
          </cell>
        </row>
        <row r="1881">
          <cell r="A1881" t="str">
            <v>Salida telefónica tipo Americana sencilla RJ 11 -</v>
          </cell>
        </row>
        <row r="1882">
          <cell r="A1882" t="str">
            <v>Salida Telefónica tipo doble</v>
          </cell>
        </row>
        <row r="1883">
          <cell r="A1883" t="str">
            <v>Salida Telefónica tipo sencilla</v>
          </cell>
        </row>
        <row r="1884">
          <cell r="A1884" t="str">
            <v>Salida voz y datos con RJ-45 UTP 8 h t ALTAIR 5E</v>
          </cell>
        </row>
        <row r="1885">
          <cell r="A1885" t="str">
            <v>salida voz y datos con RJ-45 UTP 8 h t ALTAIR 6</v>
          </cell>
        </row>
        <row r="1886">
          <cell r="A1886" t="str">
            <v>Sanitario  porcelana  color con accesorios</v>
          </cell>
        </row>
        <row r="1887">
          <cell r="A1887" t="str">
            <v>Sanitario blanco porcelana con accesorios</v>
          </cell>
        </row>
        <row r="1888">
          <cell r="A1888" t="str">
            <v>Sanitario fluxómetro blanco</v>
          </cell>
        </row>
        <row r="1889">
          <cell r="A1889" t="str">
            <v>Sanitario milenium elongado blanco</v>
          </cell>
        </row>
        <row r="1890">
          <cell r="A1890" t="str">
            <v>Sardinel especial rampa tipo A A-100</v>
          </cell>
        </row>
        <row r="1891">
          <cell r="A1891" t="str">
            <v>Sardinel Prefabricado 0.3 x 0.8 x 0.2</v>
          </cell>
        </row>
        <row r="1892">
          <cell r="A1892" t="str">
            <v>Sardinel Prefabricado 0.4 x 0.8 x 0.2</v>
          </cell>
        </row>
        <row r="1893">
          <cell r="A1893" t="str">
            <v>Sardinel prefabricado A-85</v>
          </cell>
        </row>
        <row r="1894">
          <cell r="A1894" t="str">
            <v>Sardinel Prefabricado Modulo A-10</v>
          </cell>
        </row>
        <row r="1895">
          <cell r="A1895" t="str">
            <v>Sardinel Prefabricado Modulo A-80</v>
          </cell>
        </row>
        <row r="1896">
          <cell r="A1896" t="str">
            <v>Scotch 13 negro 19 mm * 4.57 m</v>
          </cell>
        </row>
        <row r="1897">
          <cell r="A1897" t="str">
            <v>Scotch 13 negro 19 mm * 9.1 mm</v>
          </cell>
        </row>
        <row r="1898">
          <cell r="A1898" t="str">
            <v>Scotch 2210 (mastic)   negro 102  mm * 3. 05 m</v>
          </cell>
        </row>
        <row r="1899">
          <cell r="A1899" t="str">
            <v>Scotch 2229 (mastic)   negro 25  mm * 3.05 m</v>
          </cell>
        </row>
        <row r="1900">
          <cell r="A1900" t="str">
            <v>Scotch 23 negro 18 mm * 9.1 mm</v>
          </cell>
        </row>
        <row r="1901">
          <cell r="A1901" t="str">
            <v>Scotch 25   negro 12  mm * 7.6 m</v>
          </cell>
        </row>
        <row r="1902">
          <cell r="A1902" t="str">
            <v>Scotch 2520  amarilla   negro 19  mm * 18 m</v>
          </cell>
        </row>
        <row r="1903">
          <cell r="A1903" t="str">
            <v>Scotch 69 blanca    19  mm * 32,4 m</v>
          </cell>
        </row>
        <row r="1904">
          <cell r="A1904" t="str">
            <v>Scotch 700 negro 18mm * 20 mm</v>
          </cell>
        </row>
        <row r="1905">
          <cell r="A1905" t="str">
            <v>Scotchrap  50 negro 48mm * 30 mm</v>
          </cell>
        </row>
        <row r="1906">
          <cell r="A1906" t="str">
            <v>Scotchrap 50  negro 72mm * 30 mm</v>
          </cell>
        </row>
        <row r="1907">
          <cell r="A1907" t="str">
            <v>Scotchrap 50  negro 96 mm * 30 mm</v>
          </cell>
        </row>
        <row r="1908">
          <cell r="A1908" t="str">
            <v>Seccionador de entrada y salida Oper. bajo carga</v>
          </cell>
        </row>
        <row r="1909">
          <cell r="A1909" t="str">
            <v>Seccionador de protección Oper. bajo carga</v>
          </cell>
        </row>
        <row r="1910">
          <cell r="A1910" t="str">
            <v>Segueta Nícholson</v>
          </cell>
        </row>
        <row r="1911">
          <cell r="A1911" t="str">
            <v>Sellador de roscas</v>
          </cell>
        </row>
        <row r="1912">
          <cell r="A1912" t="str">
            <v>Sellador lijable para madera</v>
          </cell>
        </row>
        <row r="1913">
          <cell r="A1913" t="str">
            <v>Sellante Sika flex 1.5 LM SL</v>
          </cell>
        </row>
        <row r="1914">
          <cell r="A1914" t="str">
            <v>Sello Elastomerico u.m RDE 21 PVC 10 "</v>
          </cell>
        </row>
        <row r="1915">
          <cell r="A1915" t="str">
            <v>Sello Elastomerico u.m RDE 21 PVC 12 "</v>
          </cell>
        </row>
        <row r="1916">
          <cell r="A1916" t="str">
            <v>Sello Elastomerico u.m RDE 21 PVC 2 "</v>
          </cell>
        </row>
        <row r="1917">
          <cell r="A1917" t="str">
            <v>Sello Elastomerico u.m RDE 21 PVC 2.1/2 "</v>
          </cell>
        </row>
        <row r="1918">
          <cell r="A1918" t="str">
            <v>Sello Elastomerico u.m RDE 21 PVC 3 "</v>
          </cell>
        </row>
        <row r="1919">
          <cell r="A1919" t="str">
            <v>Sello Elastomerico u.m RDE 21 PVC 4 "</v>
          </cell>
        </row>
        <row r="1920">
          <cell r="A1920" t="str">
            <v>Sello Elastomerico u.m RDE 21 PVC 6 "</v>
          </cell>
        </row>
        <row r="1921">
          <cell r="A1921" t="str">
            <v>Sello Elastomerico u.m RDE 21 PVC 8 "</v>
          </cell>
        </row>
        <row r="1922">
          <cell r="A1922" t="str">
            <v>Sello Water Stop ADS 12 Pulg.</v>
          </cell>
        </row>
        <row r="1923">
          <cell r="A1923" t="str">
            <v>Sello Water Stop ADS 15 Pulg.</v>
          </cell>
        </row>
        <row r="1924">
          <cell r="A1924" t="str">
            <v>Sello Water Stop ADS 18 Pulg.</v>
          </cell>
        </row>
        <row r="1925">
          <cell r="A1925" t="str">
            <v>Sello Water Stop ADS 24 Pulg.</v>
          </cell>
        </row>
        <row r="1926">
          <cell r="A1926" t="str">
            <v>Sello Water Stop ADS 30 Pulg.</v>
          </cell>
        </row>
        <row r="1927">
          <cell r="A1927" t="str">
            <v>Sello Water Stop ADS 36 Pulg.</v>
          </cell>
        </row>
        <row r="1928">
          <cell r="A1928" t="str">
            <v>Sello Water Stop ADS 40 Pulg.</v>
          </cell>
        </row>
        <row r="1929">
          <cell r="A1929" t="str">
            <v>Sello Water Stop ADS 42 Pulg.</v>
          </cell>
        </row>
        <row r="1930">
          <cell r="A1930" t="str">
            <v>Sello Water Stop ADS 48 Pulg.</v>
          </cell>
        </row>
        <row r="1931">
          <cell r="A1931" t="str">
            <v>Sello Water Stop ADS 60 Pulg.</v>
          </cell>
        </row>
        <row r="1932">
          <cell r="A1932" t="str">
            <v>Señal doble cicloruta</v>
          </cell>
        </row>
        <row r="1933">
          <cell r="A1933" t="str">
            <v>Señal sencilla cicloruta</v>
          </cell>
        </row>
        <row r="1934">
          <cell r="A1934" t="str">
            <v>Señal SP, SR, SI 60 x 60 cm papel reflectivo</v>
          </cell>
        </row>
        <row r="1935">
          <cell r="A1935" t="str">
            <v>Señal SP, SR, SI 75 x 75 cm papel reflectivo</v>
          </cell>
        </row>
        <row r="1936">
          <cell r="A1936" t="str">
            <v>Señal SP, SR, SI 90 x 90 cm papel reflectivo</v>
          </cell>
        </row>
        <row r="1937">
          <cell r="A1937" t="str">
            <v>Señales Preventivas y regla. 60 x 60 cm</v>
          </cell>
        </row>
        <row r="1938">
          <cell r="A1938" t="str">
            <v>Señales Preventivas y regla. 75 x 75 cm</v>
          </cell>
        </row>
        <row r="1939">
          <cell r="A1939" t="str">
            <v>Señales Preventivas y regla. 90 x 90 cm</v>
          </cell>
        </row>
        <row r="1940">
          <cell r="A1940" t="str">
            <v>Sifion de gres 6"</v>
          </cell>
        </row>
        <row r="1941">
          <cell r="A1941" t="str">
            <v>Sifon 3"  135° C x E</v>
          </cell>
        </row>
        <row r="1942">
          <cell r="A1942" t="str">
            <v>Sifon 4"  135° C x E</v>
          </cell>
        </row>
        <row r="1943">
          <cell r="A1943" t="str">
            <v>Sifon de gres 4"</v>
          </cell>
        </row>
        <row r="1944">
          <cell r="A1944" t="str">
            <v>Sifon lavaplatos</v>
          </cell>
        </row>
        <row r="1945">
          <cell r="A1945" t="str">
            <v>Sika 1 imp. integral</v>
          </cell>
        </row>
        <row r="1946">
          <cell r="A1946" t="str">
            <v>Sika 10 impermeabilizante</v>
          </cell>
        </row>
        <row r="1947">
          <cell r="A1947" t="str">
            <v>Sika Guard 68 mate x 9 kg</v>
          </cell>
        </row>
        <row r="1948">
          <cell r="A1948" t="str">
            <v>Sika transparente</v>
          </cell>
        </row>
        <row r="1949">
          <cell r="A1949" t="str">
            <v xml:space="preserve">Sikadur 32 primer </v>
          </cell>
        </row>
        <row r="1950">
          <cell r="A1950" t="str">
            <v>Sikadur hex 300 resina de impregnación</v>
          </cell>
        </row>
        <row r="1951">
          <cell r="A1951" t="str">
            <v>Sikagrout 200</v>
          </cell>
        </row>
        <row r="1952">
          <cell r="A1952" t="str">
            <v>Sikaguard-62</v>
          </cell>
        </row>
        <row r="1953">
          <cell r="A1953" t="str">
            <v>Sikaguard-63 N</v>
          </cell>
        </row>
        <row r="1954">
          <cell r="A1954" t="str">
            <v>Sikapistola Sanisil (cartucho 300 cm3)</v>
          </cell>
        </row>
        <row r="1955">
          <cell r="A1955" t="str">
            <v>Sikawrap hex 100 G tejido fibra de vidrio 1.27 m*1</v>
          </cell>
        </row>
        <row r="1956">
          <cell r="A1956" t="str">
            <v>SILCOPLAST</v>
          </cell>
        </row>
        <row r="1957">
          <cell r="A1957" t="str">
            <v>Silicona Antihon Transp. Sika (cartucho 300 cm3)</v>
          </cell>
        </row>
        <row r="1958">
          <cell r="A1958" t="str">
            <v>SILLA CRUCETA TIPO ICEL</v>
          </cell>
        </row>
        <row r="1959">
          <cell r="A1959" t="str">
            <v>Silla drenaje 65x100 mm</v>
          </cell>
        </row>
        <row r="1960">
          <cell r="A1960" t="str">
            <v>Silla drenaje 65x160 mm</v>
          </cell>
        </row>
        <row r="1961">
          <cell r="A1961" t="str">
            <v>Silla interlocutor isóseles kiko paño sin brazos</v>
          </cell>
        </row>
        <row r="1962">
          <cell r="A1962" t="str">
            <v>Silla Isóceles kiko tapizada en paño sin brazos</v>
          </cell>
        </row>
        <row r="1963">
          <cell r="A1963" t="str">
            <v>Silla parque con brazos en HF y madera colonial fr</v>
          </cell>
        </row>
        <row r="1964">
          <cell r="A1964" t="str">
            <v>Silla parque con brazos en HF y madera colonial In</v>
          </cell>
        </row>
        <row r="1965">
          <cell r="A1965" t="str">
            <v>Silla secretarial con brazos</v>
          </cell>
        </row>
        <row r="1966">
          <cell r="A1966" t="str">
            <v>Silla secretarial sin brazos</v>
          </cell>
        </row>
        <row r="1967">
          <cell r="A1967" t="str">
            <v>Silla tamdem de espera 3 puestos s/m</v>
          </cell>
        </row>
        <row r="1968">
          <cell r="A1968" t="str">
            <v>Silla tamdem de espera 4 puestos s/m</v>
          </cell>
        </row>
        <row r="1969">
          <cell r="A1969" t="str">
            <v xml:space="preserve">SILLA TEE ALCANTA.  10" </v>
          </cell>
        </row>
        <row r="1970">
          <cell r="A1970" t="str">
            <v xml:space="preserve">SILLA TEE ALCANTA.  12" </v>
          </cell>
        </row>
        <row r="1971">
          <cell r="A1971" t="str">
            <v xml:space="preserve">SILLA TEE ALCANTA.  14" </v>
          </cell>
        </row>
        <row r="1972">
          <cell r="A1972" t="str">
            <v xml:space="preserve">SILLA TEE ALCANTA.  16" </v>
          </cell>
        </row>
        <row r="1973">
          <cell r="A1973" t="str">
            <v xml:space="preserve">SILLA TEE ALCANTA.  8" </v>
          </cell>
        </row>
        <row r="1974">
          <cell r="A1974" t="str">
            <v>Silla tee alcantarillado 160x110</v>
          </cell>
        </row>
        <row r="1975">
          <cell r="A1975" t="str">
            <v>Silla tee alcantarillado 200x110</v>
          </cell>
        </row>
        <row r="1976">
          <cell r="A1976" t="str">
            <v>Silla tee alcantarillado 200x160</v>
          </cell>
        </row>
        <row r="1977">
          <cell r="A1977" t="str">
            <v>Silla tee alcantarillado 250x110</v>
          </cell>
        </row>
        <row r="1978">
          <cell r="A1978" t="str">
            <v>Silla tee alcantarillado 250x160</v>
          </cell>
        </row>
        <row r="1979">
          <cell r="A1979" t="str">
            <v>Silla Tee PEAD alcantarillado 10x6" CXC</v>
          </cell>
        </row>
        <row r="1980">
          <cell r="A1980" t="str">
            <v>Silla Tee PEAD alcantarillado 8x6" CXC</v>
          </cell>
        </row>
        <row r="1981">
          <cell r="A1981" t="str">
            <v>Silla texas gerente  paño con brazos neumática</v>
          </cell>
        </row>
        <row r="1982">
          <cell r="A1982" t="str">
            <v>Silla Yee PEAD alcantarillado 8x6" CXC</v>
          </cell>
        </row>
        <row r="1983">
          <cell r="A1983" t="str">
            <v>Silla Yee PVC 16 x 6 (400 x 160 mm)</v>
          </cell>
        </row>
        <row r="1984">
          <cell r="A1984" t="str">
            <v>Sillar 3831</v>
          </cell>
        </row>
        <row r="1985">
          <cell r="A1985" t="str">
            <v>Silleta termofusión PE-100 PN-10 60X16</v>
          </cell>
        </row>
        <row r="1986">
          <cell r="A1986" t="str">
            <v>Silleta termofusión PE-100 PN-10 90X16</v>
          </cell>
        </row>
        <row r="1987">
          <cell r="A1987" t="str">
            <v>Sistema aforador con Pasamuro en PRFV Ø=2"</v>
          </cell>
        </row>
        <row r="1988">
          <cell r="A1988" t="str">
            <v>Sistema de tratamiento (tanques PVC 1000 lt Ovoid)</v>
          </cell>
        </row>
        <row r="1989">
          <cell r="A1989" t="str">
            <v>Sistema de tratamiento in situ ovoide (tanques PVC</v>
          </cell>
        </row>
        <row r="1990">
          <cell r="A1990" t="str">
            <v>Sistema muestreador para reactor UASB con soportes</v>
          </cell>
        </row>
        <row r="1991">
          <cell r="A1991" t="str">
            <v>Sistema quemador de gas y trampa de agua</v>
          </cell>
        </row>
        <row r="1992">
          <cell r="A1992" t="str">
            <v>Soda Cáustica por 120 gr</v>
          </cell>
        </row>
        <row r="1993">
          <cell r="A1993" t="str">
            <v>Soldadura elect. acero inox. equipo mig</v>
          </cell>
        </row>
        <row r="1994">
          <cell r="A1994" t="str">
            <v>Soldadura electrica 004-3/23</v>
          </cell>
        </row>
        <row r="1995">
          <cell r="A1995" t="str">
            <v>Soldadura electrosoldada 6010 de 1/8"</v>
          </cell>
        </row>
        <row r="1996">
          <cell r="A1996" t="str">
            <v>Soldadura electrosoldada 6012 de 1/8"</v>
          </cell>
        </row>
        <row r="1997">
          <cell r="A1997" t="str">
            <v>Soldadura electrosoldada 6013 de 1/8"</v>
          </cell>
        </row>
        <row r="1998">
          <cell r="A1998" t="str">
            <v>Soldadura electrosoldada 6013 de 1/8"</v>
          </cell>
        </row>
        <row r="1999">
          <cell r="A1999" t="str">
            <v>Soldadura electrosoldada 7018 de 1/8"</v>
          </cell>
        </row>
        <row r="2000">
          <cell r="A2000" t="str">
            <v>Soldadura estaño para cobre</v>
          </cell>
        </row>
        <row r="2001">
          <cell r="A2001" t="str">
            <v>Soldadura exotermica 115 gr.</v>
          </cell>
        </row>
        <row r="2002">
          <cell r="A2002" t="str">
            <v>Soldadura exotermica 125 gr.</v>
          </cell>
        </row>
        <row r="2003">
          <cell r="A2003" t="str">
            <v>Soldadura exotermica 150 gr.</v>
          </cell>
        </row>
        <row r="2004">
          <cell r="A2004" t="str">
            <v>Soldadura exotermica 200 gr.</v>
          </cell>
        </row>
        <row r="2005">
          <cell r="A2005" t="str">
            <v>Soldadura exotermica 90 gr.</v>
          </cell>
        </row>
        <row r="2006">
          <cell r="A2006" t="str">
            <v>Soldadura liquida pvc (tub. alcantarillado) 1/4</v>
          </cell>
        </row>
        <row r="2007">
          <cell r="A2007" t="str">
            <v>Soldadura para CPVC 1/4" Gl</v>
          </cell>
        </row>
        <row r="2008">
          <cell r="A2008" t="str">
            <v>Soldadura para PVC 1/4" Gl</v>
          </cell>
        </row>
        <row r="2009">
          <cell r="A2009" t="str">
            <v>Soldadura para PVC 1/4" Gl</v>
          </cell>
        </row>
        <row r="2010">
          <cell r="A2010" t="str">
            <v>Soporte canal amazonas</v>
          </cell>
        </row>
        <row r="2011">
          <cell r="A2011" t="str">
            <v>Soporte de bajante amazonas</v>
          </cell>
        </row>
        <row r="2012">
          <cell r="A2012" t="str">
            <v>SOPORTE DE CANAL BLANCO</v>
          </cell>
        </row>
        <row r="2013">
          <cell r="A2013" t="str">
            <v>Soporte para bandeja portacables</v>
          </cell>
        </row>
        <row r="2014">
          <cell r="A2014" t="str">
            <v>SPACCATO BLANCO BRASIL</v>
          </cell>
        </row>
        <row r="2015">
          <cell r="A2015" t="str">
            <v>SPACCATO TRAVERTINO BOSCONIA</v>
          </cell>
        </row>
        <row r="2016">
          <cell r="A2016" t="str">
            <v>Stasoil</v>
          </cell>
        </row>
        <row r="2017">
          <cell r="A2017" t="str">
            <v>STRIP 100 PARES</v>
          </cell>
        </row>
        <row r="2018">
          <cell r="A2018" t="str">
            <v>STRIP 60 PARES</v>
          </cell>
        </row>
        <row r="2019">
          <cell r="A2019" t="str">
            <v>STRIP 8 PARES</v>
          </cell>
        </row>
        <row r="2020">
          <cell r="A2020" t="str">
            <v>Sub base triturada T. max. 2"</v>
          </cell>
        </row>
        <row r="2021">
          <cell r="A2021" t="str">
            <v>Sub-base granular seleccionada o clasificada</v>
          </cell>
        </row>
        <row r="2022">
          <cell r="A2022" t="str">
            <v>SUB-ESTACIÓN 112.5 KVA</v>
          </cell>
        </row>
        <row r="2023">
          <cell r="A2023" t="str">
            <v>SUMIDERO PREFABRICADO SL-100</v>
          </cell>
        </row>
        <row r="2024">
          <cell r="A2024" t="str">
            <v>SUMIDERO VIAL 68X33X10</v>
          </cell>
        </row>
        <row r="2025">
          <cell r="A2025" t="str">
            <v>Superf trab modular fórmica mesa juntas 1.20 x 2.4</v>
          </cell>
        </row>
        <row r="2026">
          <cell r="A2026" t="str">
            <v>Superficie de trabajo modular fórmica 1.20 x 2.40</v>
          </cell>
        </row>
        <row r="2027">
          <cell r="A2027" t="str">
            <v>Superficie de trabajo modular fórmica 30 x 1.50</v>
          </cell>
        </row>
        <row r="2028">
          <cell r="A2028" t="str">
            <v>Superficie de trabajo modular fórmica 30 x R 60</v>
          </cell>
        </row>
        <row r="2029">
          <cell r="A2029" t="str">
            <v>Superficie de trabajo modular fórmica 50 x 90</v>
          </cell>
        </row>
        <row r="2030">
          <cell r="A2030" t="str">
            <v>Superficie de trabajo modular fórmica 60 x 1.20</v>
          </cell>
        </row>
        <row r="2031">
          <cell r="A2031" t="str">
            <v>Superficie de trabajo modular fórmica 60 x 1.35</v>
          </cell>
        </row>
        <row r="2032">
          <cell r="A2032" t="str">
            <v>Superficie de trabajo modular fórmica 60 x 1.5</v>
          </cell>
        </row>
        <row r="2033">
          <cell r="A2033" t="str">
            <v>Superficie de trabajo modular fórmica 60 x 1.8</v>
          </cell>
        </row>
        <row r="2034">
          <cell r="A2034" t="str">
            <v>Superficie de trabajo modular fórmica 60 x 75</v>
          </cell>
        </row>
        <row r="2035">
          <cell r="A2035" t="str">
            <v>Superficie de trabajo modular fórmica 60 x 90</v>
          </cell>
        </row>
        <row r="2036">
          <cell r="A2036" t="str">
            <v>Superficie de trabajo modular fórmica 75 x 2.10</v>
          </cell>
        </row>
        <row r="2037">
          <cell r="A2037" t="str">
            <v>Superficie de trabajo modular fórmica 90 x 1.50</v>
          </cell>
        </row>
        <row r="2038">
          <cell r="A2038" t="str">
            <v>Superficie de trabajo modular fórmica 90 x 2.10</v>
          </cell>
        </row>
        <row r="2039">
          <cell r="A2039" t="str">
            <v>Superficie de trabajo modular fórmica 90 x 90</v>
          </cell>
        </row>
        <row r="2040">
          <cell r="A2040" t="str">
            <v>SUPERMANTO 600 XT</v>
          </cell>
        </row>
        <row r="2041">
          <cell r="A2041" t="str">
            <v>SUPERMANTO 800 XT</v>
          </cell>
        </row>
        <row r="2042">
          <cell r="A2042" t="str">
            <v>Suplemento  galvanizado  2400</v>
          </cell>
        </row>
        <row r="2043">
          <cell r="A2043" t="str">
            <v>Tabla  0.05 x 0.25 x 1</v>
          </cell>
        </row>
        <row r="2044">
          <cell r="A2044" t="str">
            <v>Tabla burra 3.00 m</v>
          </cell>
        </row>
        <row r="2045">
          <cell r="A2045" t="str">
            <v>Tabla burra cedro macho 0.10</v>
          </cell>
        </row>
        <row r="2046">
          <cell r="A2046" t="str">
            <v>Tabla burra cedro macho 0.30</v>
          </cell>
        </row>
        <row r="2047">
          <cell r="A2047" t="str">
            <v>Tabla burra ordinaria 0.10</v>
          </cell>
        </row>
        <row r="2048">
          <cell r="A2048" t="str">
            <v>Tabla burra ordinaria 0.10</v>
          </cell>
        </row>
        <row r="2049">
          <cell r="A2049" t="str">
            <v>Tabla Burra Ordinaria 0.25</v>
          </cell>
        </row>
        <row r="2050">
          <cell r="A2050" t="str">
            <v>Tabla burra ordinario 0.30</v>
          </cell>
        </row>
        <row r="2051">
          <cell r="A2051" t="str">
            <v>Tabla burra ordinario 0.30</v>
          </cell>
        </row>
        <row r="2052">
          <cell r="A2052" t="str">
            <v>Tabla chapa ordinario 0.10</v>
          </cell>
        </row>
        <row r="2053">
          <cell r="A2053" t="str">
            <v>TABLA CHAPA ORDINARIO 0.20</v>
          </cell>
        </row>
        <row r="2054">
          <cell r="A2054" t="str">
            <v>Tabla chapa ordinario 0.30</v>
          </cell>
        </row>
        <row r="2055">
          <cell r="A2055" t="str">
            <v>Tablero 6 circuitos</v>
          </cell>
        </row>
        <row r="2056">
          <cell r="A2056" t="str">
            <v>Tablero bif 225A/240 V c/pta (24 C) ch plat totali</v>
          </cell>
        </row>
        <row r="2057">
          <cell r="A2057" t="str">
            <v>Tablero bifásico s/puesta (12 C)</v>
          </cell>
        </row>
        <row r="2058">
          <cell r="A2058" t="str">
            <v>Tablero bifásico s/puesta (16 C)</v>
          </cell>
        </row>
        <row r="2059">
          <cell r="A2059" t="str">
            <v>Tablero bifásico s/puesta (8 C)</v>
          </cell>
        </row>
        <row r="2060">
          <cell r="A2060" t="str">
            <v>TABLERO C/PUERTA 18 CIRC.</v>
          </cell>
        </row>
        <row r="2061">
          <cell r="A2061" t="str">
            <v>TABLERO CON LLAVE 18 CIRCUITOS</v>
          </cell>
        </row>
        <row r="2062">
          <cell r="A2062" t="str">
            <v>Tablero con puerta  24 circuitos</v>
          </cell>
        </row>
        <row r="2063">
          <cell r="A2063" t="str">
            <v>TABLERO CON PUERTA 12 CIRCUITOS</v>
          </cell>
        </row>
        <row r="2064">
          <cell r="A2064" t="str">
            <v>Tablero control bomba. completo</v>
          </cell>
        </row>
        <row r="2065">
          <cell r="A2065" t="str">
            <v>Tablero monof. 4 circuitos</v>
          </cell>
        </row>
        <row r="2066">
          <cell r="A2066" t="str">
            <v>Tablero monof. 6 circuitos</v>
          </cell>
        </row>
        <row r="2067">
          <cell r="A2067" t="str">
            <v>Tablero monof. s/puerta (4 ventanas)</v>
          </cell>
        </row>
        <row r="2068">
          <cell r="A2068" t="str">
            <v>Tablero monof. s/puerta (6 ventanas)</v>
          </cell>
        </row>
        <row r="2069">
          <cell r="A2069" t="str">
            <v>Tablero monof. s/puerta (8 ventanas)</v>
          </cell>
        </row>
        <row r="2070">
          <cell r="A2070" t="str">
            <v>Tablero para llave  36 circuitos</v>
          </cell>
        </row>
        <row r="2071">
          <cell r="A2071" t="str">
            <v>Tablero para llave 24 circuitos</v>
          </cell>
        </row>
        <row r="2072">
          <cell r="A2072" t="str">
            <v>Tablero para totalizador 12 circuitos</v>
          </cell>
        </row>
        <row r="2073">
          <cell r="A2073" t="str">
            <v>Tablero para totalizador 18 circuitos</v>
          </cell>
        </row>
        <row r="2074">
          <cell r="A2074" t="str">
            <v>Tablero para totalizador 24 circuitos</v>
          </cell>
        </row>
        <row r="2075">
          <cell r="A2075" t="str">
            <v>Tablero para totalizador 36 circuitos</v>
          </cell>
        </row>
        <row r="2076">
          <cell r="A2076" t="str">
            <v>Tablero parciales  12 C con llave</v>
          </cell>
        </row>
        <row r="2077">
          <cell r="A2077" t="str">
            <v>Tablero sobre puerta  36 circuitos</v>
          </cell>
        </row>
        <row r="2078">
          <cell r="A2078" t="str">
            <v>Tablero tirf. 225 A /240V c/puerta (12 C) cerr opc</v>
          </cell>
        </row>
        <row r="2079">
          <cell r="A2079" t="str">
            <v>Tablero tirf. 225 A /240V c/puerta (24 C) cerr opc</v>
          </cell>
        </row>
        <row r="2080">
          <cell r="A2080" t="str">
            <v>Tablero tirf. 225A/240V s/p  (6 C) 6h opc t aisla</v>
          </cell>
        </row>
        <row r="2081">
          <cell r="A2081" t="str">
            <v>Tablero tirf. 400 A /240V c/puerta (42 C) cerr opc</v>
          </cell>
        </row>
        <row r="2082">
          <cell r="A2082" t="str">
            <v>Tablero y Marco en madera puerta 1.5x2.1</v>
          </cell>
        </row>
        <row r="2083">
          <cell r="A2083" t="str">
            <v>Tableta cerámica corriente 20 x 08</v>
          </cell>
        </row>
        <row r="2084">
          <cell r="A2084" t="str">
            <v>Tableta cerámica corriente 20 x 20</v>
          </cell>
        </row>
        <row r="2085">
          <cell r="A2085" t="str">
            <v>Tableta cerámica duro piso 33 x 33</v>
          </cell>
        </row>
        <row r="2086">
          <cell r="A2086" t="str">
            <v>Tableta de gres no vitrificado 30 x 30</v>
          </cell>
        </row>
        <row r="2087">
          <cell r="A2087" t="str">
            <v>Tableta de gres vitrificado 30 x 30</v>
          </cell>
        </row>
        <row r="2088">
          <cell r="A2088" t="str">
            <v>Tableta prefabricada panot  A-20</v>
          </cell>
        </row>
        <row r="2089">
          <cell r="A2089" t="str">
            <v>Tablon - zocalo</v>
          </cell>
        </row>
        <row r="2090">
          <cell r="A2090" t="str">
            <v>Tablon de 0.05 x 0.30 x 1</v>
          </cell>
        </row>
        <row r="2091">
          <cell r="A2091" t="str">
            <v>Tablon de gres liso 20 x 20</v>
          </cell>
        </row>
        <row r="2092">
          <cell r="A2092" t="str">
            <v>Tablon de gres vitrificado 25 x 25</v>
          </cell>
        </row>
        <row r="2093">
          <cell r="A2093" t="str">
            <v>Tablon de gres vitrificado 33 x 33</v>
          </cell>
        </row>
        <row r="2094">
          <cell r="A2094" t="str">
            <v>Tablon ladrillo grafilado  25 x 25</v>
          </cell>
        </row>
        <row r="2095">
          <cell r="A2095" t="str">
            <v>Tablon ladrillo grafilado  30 x 30</v>
          </cell>
        </row>
        <row r="2096">
          <cell r="A2096" t="str">
            <v>Tablon ladrillo grafilado  33 x 33</v>
          </cell>
        </row>
        <row r="2097">
          <cell r="A2097" t="str">
            <v>Tablon ladrillo romana roja sup. 18 x 9 piso</v>
          </cell>
        </row>
        <row r="2098">
          <cell r="A2098" t="str">
            <v>Tablon Ordinario ( 5 x 20 )</v>
          </cell>
        </row>
        <row r="2099">
          <cell r="A2099" t="str">
            <v>Tablon tono natural</v>
          </cell>
        </row>
        <row r="2100">
          <cell r="A2100" t="str">
            <v>Tachas reflectiva (importada)</v>
          </cell>
        </row>
        <row r="2101">
          <cell r="A2101" t="str">
            <v>Tachas reflectivas</v>
          </cell>
        </row>
        <row r="2102">
          <cell r="A2102" t="str">
            <v>Taco termomagnético unipolar HQP 30A</v>
          </cell>
        </row>
        <row r="2103">
          <cell r="A2103" t="str">
            <v>Tambor de Anclaje HF e=0.25 m S=0.20 m</v>
          </cell>
        </row>
        <row r="2104">
          <cell r="A2104" t="str">
            <v>Tanque  500 lt, 25 kg zeolita FAFA grava 0.3 m3 FA</v>
          </cell>
        </row>
        <row r="2105">
          <cell r="A2105" t="str">
            <v>Tanque asbesto cemento completo</v>
          </cell>
        </row>
        <row r="2106">
          <cell r="A2106" t="str">
            <v>Tanque Biodigestor V= 40 M3, Ø=2.30 m, L= 10.09 m.</v>
          </cell>
        </row>
        <row r="2107">
          <cell r="A2107" t="str">
            <v>Tanque desarenador en poliuretano con PRFV</v>
          </cell>
        </row>
        <row r="2108">
          <cell r="A2108" t="str">
            <v>Tanque Filtro Fafa V= 15 M3, Ø=1.85 m, L= 5.63 m.</v>
          </cell>
        </row>
        <row r="2109">
          <cell r="A2109" t="str">
            <v>Tanque lavadero 300 lts en fibra de vidrio</v>
          </cell>
        </row>
        <row r="2110">
          <cell r="A2110" t="str">
            <v>Tanque plástico  500 lt</v>
          </cell>
        </row>
        <row r="2111">
          <cell r="A2111" t="str">
            <v>Tanque plástico 1000 lt</v>
          </cell>
        </row>
        <row r="2112">
          <cell r="A2112" t="str">
            <v>Tanque plástico 2000 lt</v>
          </cell>
        </row>
        <row r="2113">
          <cell r="A2113" t="str">
            <v>Tanque plástico 5000 lt</v>
          </cell>
        </row>
        <row r="2114">
          <cell r="A2114" t="str">
            <v>Tanque séptico asbesto cemento</v>
          </cell>
        </row>
        <row r="2115">
          <cell r="A2115" t="str">
            <v>Tapa basculante c/llave seguridad 3 apoyos</v>
          </cell>
        </row>
        <row r="2116">
          <cell r="A2116" t="str">
            <v>Tapa caja tráfico liviano  72 x 72 x 13  CAI-TL</v>
          </cell>
        </row>
        <row r="2117">
          <cell r="A2117" t="str">
            <v>Tapa caja tráfico pesado  72 x 72 x 13  CAI-TL</v>
          </cell>
        </row>
        <row r="2118">
          <cell r="A2118" t="str">
            <v>Tapa ciega 2400</v>
          </cell>
        </row>
        <row r="2119">
          <cell r="A2119" t="str">
            <v>Tapa Ext. derecha  amazonas</v>
          </cell>
        </row>
        <row r="2120">
          <cell r="A2120" t="str">
            <v>TAPA EXTERNA BLANCO</v>
          </cell>
        </row>
        <row r="2121">
          <cell r="A2121" t="str">
            <v>Tapa Manhole Ø=0,60 m. con Bisagra (HN)</v>
          </cell>
        </row>
        <row r="2122">
          <cell r="A2122" t="str">
            <v>Tapa metálica - canaleta</v>
          </cell>
        </row>
        <row r="2123">
          <cell r="A2123" t="str">
            <v>Tapa metálica válvula tipo chorote</v>
          </cell>
        </row>
        <row r="2124">
          <cell r="A2124" t="str">
            <v>Tapa metálica válvula tipo Común</v>
          </cell>
        </row>
        <row r="2125">
          <cell r="A2125" t="str">
            <v>Tapa pozo en vías D/0.60</v>
          </cell>
        </row>
        <row r="2126">
          <cell r="A2126" t="str">
            <v>Tapa prefabricada en concreto</v>
          </cell>
        </row>
        <row r="2127">
          <cell r="A2127" t="str">
            <v>Tapa registro plástica R 20 x 20</v>
          </cell>
        </row>
        <row r="2128">
          <cell r="A2128" t="str">
            <v>Tapa registro R 6 x 6</v>
          </cell>
        </row>
        <row r="2129">
          <cell r="A2129" t="str">
            <v>Tapa sumidero 95 x 45</v>
          </cell>
        </row>
        <row r="2130">
          <cell r="A2130" t="str">
            <v>Tapa troquelada metalica 2 orificios</v>
          </cell>
        </row>
        <row r="2131">
          <cell r="A2131" t="str">
            <v>Tapa y marco  en lámina alfajor</v>
          </cell>
        </row>
        <row r="2132">
          <cell r="A2132" t="str">
            <v>Tapaporos Nogal</v>
          </cell>
        </row>
        <row r="2133">
          <cell r="A2133" t="str">
            <v>Tapas de 10 x 10</v>
          </cell>
        </row>
        <row r="2134">
          <cell r="A2134" t="str">
            <v>Tapon aislado</v>
          </cell>
        </row>
        <row r="2135">
          <cell r="A2135" t="str">
            <v>Tapon de tubo drenaje 100mm</v>
          </cell>
        </row>
        <row r="2136">
          <cell r="A2136" t="str">
            <v>Tapon de tubo drenaje 160mm</v>
          </cell>
        </row>
        <row r="2137">
          <cell r="A2137" t="str">
            <v>Tapon de tubo drenaje 65mm</v>
          </cell>
        </row>
        <row r="2138">
          <cell r="A2138" t="str">
            <v>Tapon H.G 1 1/2``</v>
          </cell>
        </row>
        <row r="2139">
          <cell r="A2139" t="str">
            <v>Tapon H.G 1 1/4``</v>
          </cell>
        </row>
        <row r="2140">
          <cell r="A2140" t="str">
            <v>Tapon H.G 1/2``</v>
          </cell>
        </row>
        <row r="2141">
          <cell r="A2141" t="str">
            <v>Tapon H.G 1``</v>
          </cell>
        </row>
        <row r="2142">
          <cell r="A2142" t="str">
            <v>Tapon H.G 2 1/2``</v>
          </cell>
        </row>
        <row r="2143">
          <cell r="A2143" t="str">
            <v>Tapon H.G 2``</v>
          </cell>
        </row>
        <row r="2144">
          <cell r="A2144" t="str">
            <v>Tapon H.G 3/4``</v>
          </cell>
        </row>
        <row r="2145">
          <cell r="A2145" t="str">
            <v>Tapon H.G 3/8``</v>
          </cell>
        </row>
        <row r="2146">
          <cell r="A2146" t="str">
            <v>Tapon H.G 3``</v>
          </cell>
        </row>
        <row r="2147">
          <cell r="A2147" t="str">
            <v>Tapon H.G 4``</v>
          </cell>
        </row>
        <row r="2148">
          <cell r="A2148" t="str">
            <v>Tapon protector a  200  A.</v>
          </cell>
        </row>
        <row r="2149">
          <cell r="A2149" t="str">
            <v>Tapon roscado presión  PVC 1</v>
          </cell>
        </row>
        <row r="2150">
          <cell r="A2150" t="str">
            <v>Tapon roscado presión  PVC 1.1/2</v>
          </cell>
        </row>
        <row r="2151">
          <cell r="A2151" t="str">
            <v>Tapon roscado presión  PVC 1.1/4</v>
          </cell>
        </row>
        <row r="2152">
          <cell r="A2152" t="str">
            <v>Tapon roscado presión  PVC 1/2</v>
          </cell>
        </row>
        <row r="2153">
          <cell r="A2153" t="str">
            <v>Tapon roscado presión  PVC 2</v>
          </cell>
        </row>
        <row r="2154">
          <cell r="A2154" t="str">
            <v>Tapon roscado presión  PVC 2.1/2</v>
          </cell>
        </row>
        <row r="2155">
          <cell r="A2155" t="str">
            <v>Tapon roscado presión  PVC 3</v>
          </cell>
        </row>
        <row r="2156">
          <cell r="A2156" t="str">
            <v>Tapon roscado presión  PVC 3/4</v>
          </cell>
        </row>
        <row r="2157">
          <cell r="A2157" t="str">
            <v>Tapon roscado presión  PVC 4</v>
          </cell>
        </row>
        <row r="2158">
          <cell r="A2158" t="str">
            <v>Tapon sanitario PVC 1 1/2 "</v>
          </cell>
        </row>
        <row r="2159">
          <cell r="A2159" t="str">
            <v>Tapon sanitario PVC 2 "</v>
          </cell>
        </row>
        <row r="2160">
          <cell r="A2160" t="str">
            <v>Tapon sanitario PVC 3 "</v>
          </cell>
        </row>
        <row r="2161">
          <cell r="A2161" t="str">
            <v>Tapon sanitario PVC 4 "</v>
          </cell>
        </row>
        <row r="2162">
          <cell r="A2162" t="str">
            <v>Tapon soldado presión  PVC 1</v>
          </cell>
        </row>
        <row r="2163">
          <cell r="A2163" t="str">
            <v>Tapon soldado presión  PVC 1 1/2</v>
          </cell>
        </row>
        <row r="2164">
          <cell r="A2164" t="str">
            <v>Tapon soldado presión  PVC 1 1/4</v>
          </cell>
        </row>
        <row r="2165">
          <cell r="A2165" t="str">
            <v>Tapon soldado presión  PVC 1/2</v>
          </cell>
        </row>
        <row r="2166">
          <cell r="A2166" t="str">
            <v>Tapon soldado presión  PVC 2</v>
          </cell>
        </row>
        <row r="2167">
          <cell r="A2167" t="str">
            <v>Tapon soldado presión  PVC 2 1/2</v>
          </cell>
        </row>
        <row r="2168">
          <cell r="A2168" t="str">
            <v>Tapon soldado presión  PVC 3</v>
          </cell>
        </row>
        <row r="2169">
          <cell r="A2169" t="str">
            <v>Tapon soldado presión  PVC 3/4</v>
          </cell>
        </row>
        <row r="2170">
          <cell r="A2170" t="str">
            <v>Tapon soldado presión  PVC 4</v>
          </cell>
        </row>
        <row r="2171">
          <cell r="A2171" t="str">
            <v>Taza fluxometro completa</v>
          </cell>
        </row>
        <row r="2172">
          <cell r="A2172" t="str">
            <v>Tec liquido</v>
          </cell>
        </row>
        <row r="2173">
          <cell r="A2173" t="str">
            <v>Tee (ens.) u.m RDE 21 PVC 2 1/2 x 2 1/2 x 2 "</v>
          </cell>
        </row>
        <row r="2174">
          <cell r="A2174" t="str">
            <v>Tee (ens.) u.m RDE 21 PVC 2 1/2 x 2 1/2 x 2 1/2 "</v>
          </cell>
        </row>
        <row r="2175">
          <cell r="A2175" t="str">
            <v>Tee (ens.) u.m RDE 21 PVC 2 1/2 x 2 x 2 1/2 "</v>
          </cell>
        </row>
        <row r="2176">
          <cell r="A2176" t="str">
            <v>Tee (ens.) u.m RDE 21 PVC 2 1/2 x 2 x 2"</v>
          </cell>
        </row>
        <row r="2177">
          <cell r="A2177" t="str">
            <v>Tee (ens.) u.m RDE 21 PVC 2 x 2 x 2 "</v>
          </cell>
        </row>
        <row r="2178">
          <cell r="A2178" t="str">
            <v>Tee (ens.) u.m RDE 21 PVC 3 x 2 1/2 x 2 1/2 "</v>
          </cell>
        </row>
        <row r="2179">
          <cell r="A2179" t="str">
            <v>Tee (ens.) u.m RDE 21 PVC 3 x 2 1/2 x 3 "</v>
          </cell>
        </row>
        <row r="2180">
          <cell r="A2180" t="str">
            <v>Tee (ens.) u.m RDE 21 PVC 3 x 2 x 2 "</v>
          </cell>
        </row>
        <row r="2181">
          <cell r="A2181" t="str">
            <v>Tee (ens.) u.m RDE 21 PVC 3 x 2 x 2 1/2 "</v>
          </cell>
        </row>
        <row r="2182">
          <cell r="A2182" t="str">
            <v>Tee (ens.) u.m RDE 21 PVC 3 x 2 x 3 "</v>
          </cell>
        </row>
        <row r="2183">
          <cell r="A2183" t="str">
            <v>Tee (ens.) u.m RDE 21 PVC 3 x 3 x 2 "</v>
          </cell>
        </row>
        <row r="2184">
          <cell r="A2184" t="str">
            <v>Tee (ens.) u.m RDE 21 PVC 3 x 3 x 2 1/2 "</v>
          </cell>
        </row>
        <row r="2185">
          <cell r="A2185" t="str">
            <v>Tee (ens.) u.m RDE 21 PVC 3 x 3 x 3 "</v>
          </cell>
        </row>
        <row r="2186">
          <cell r="A2186" t="str">
            <v>Tee (ens.) u.m RDE 21 PVC 4 x 2 1/2 x 4 "</v>
          </cell>
        </row>
        <row r="2187">
          <cell r="A2187" t="str">
            <v>Tee (ens.) u.m RDE 21 PVC 4 x 2 x 3 "</v>
          </cell>
        </row>
        <row r="2188">
          <cell r="A2188" t="str">
            <v>Tee (ens.) u.m RDE 21 PVC 4 x 2 x 4 "</v>
          </cell>
        </row>
        <row r="2189">
          <cell r="A2189" t="str">
            <v>Tee (ens.) u.m RDE 21 PVC 4 x 3 x 2 "</v>
          </cell>
        </row>
        <row r="2190">
          <cell r="A2190" t="str">
            <v>Tee (ens.) u.m RDE 21 PVC 4 x 3 x 2 1/2 "</v>
          </cell>
        </row>
        <row r="2191">
          <cell r="A2191" t="str">
            <v>Tee (ens.) u.m RDE 21 PVC 4 x 3 x 3 "</v>
          </cell>
        </row>
        <row r="2192">
          <cell r="A2192" t="str">
            <v>Tee (ens.) u.m RDE 21 PVC 4 x 3 x 4 "</v>
          </cell>
        </row>
        <row r="2193">
          <cell r="A2193" t="str">
            <v>Tee (ens.) u.m RDE 21 PVC 4 x 4 x 2 "</v>
          </cell>
        </row>
        <row r="2194">
          <cell r="A2194" t="str">
            <v>Tee (ens.) u.m RDE 21 PVC 4 x 4 x 2 1/2 "</v>
          </cell>
        </row>
        <row r="2195">
          <cell r="A2195" t="str">
            <v>Tee (ens.) u.m RDE 21 PVC 4 x 4 x 3 "</v>
          </cell>
        </row>
        <row r="2196">
          <cell r="A2196" t="str">
            <v>Tee (ens.) u.m RDE 21 PVC 4 x 4 x 4 "</v>
          </cell>
        </row>
        <row r="2197">
          <cell r="A2197" t="str">
            <v>Tee cielo falso en aluminio</v>
          </cell>
        </row>
        <row r="2198">
          <cell r="A2198" t="str">
            <v>Tee de PEAD 110 mm PE100 PN10</v>
          </cell>
        </row>
        <row r="2199">
          <cell r="A2199" t="str">
            <v>Tee de PEAD 160 mm PE100 PN10</v>
          </cell>
        </row>
        <row r="2200">
          <cell r="A2200" t="str">
            <v>Tee de PEAD 200 mm PE100 PN10</v>
          </cell>
        </row>
        <row r="2201">
          <cell r="A2201" t="str">
            <v>Tee de PEAD 250 mm PE100 PN10</v>
          </cell>
        </row>
        <row r="2202">
          <cell r="A2202" t="str">
            <v>Tee de PEAD 315 mm PE100 PN10</v>
          </cell>
        </row>
        <row r="2203">
          <cell r="A2203" t="str">
            <v>Tee de PEAD 63 mm PE100 PN10</v>
          </cell>
        </row>
        <row r="2204">
          <cell r="A2204" t="str">
            <v>Tee de PEAD 75 mm PE100 PN10</v>
          </cell>
        </row>
        <row r="2205">
          <cell r="A2205" t="str">
            <v>Tee de PEAD 90 mm PE100 PN10</v>
          </cell>
        </row>
        <row r="2206">
          <cell r="A2206" t="str">
            <v>Tee en A.C. SCH 40 2" x 2 "</v>
          </cell>
        </row>
        <row r="2207">
          <cell r="A2207" t="str">
            <v>Tee en A.C. SCH 40 3" x 3 " para soldar</v>
          </cell>
        </row>
        <row r="2208">
          <cell r="A2208" t="str">
            <v>Tee en A.C. SCH 40 4" x 4 " para soldar</v>
          </cell>
        </row>
        <row r="2209">
          <cell r="A2209" t="str">
            <v>Tee en A.C. SCH 40 6" x 6 " para soldar</v>
          </cell>
        </row>
        <row r="2210">
          <cell r="A2210" t="str">
            <v>Tee en A.C. SCH 40 8" x 8 " para soldar</v>
          </cell>
        </row>
        <row r="2211">
          <cell r="A2211" t="str">
            <v>Tee en A.C. SCH 40 Ø=16"</v>
          </cell>
        </row>
        <row r="2212">
          <cell r="A2212" t="str">
            <v>Tee en H.F. 10" x 10" E.B.</v>
          </cell>
        </row>
        <row r="2213">
          <cell r="A2213" t="str">
            <v>Tee en H.F. 18" x 8" E.B.</v>
          </cell>
        </row>
        <row r="2214">
          <cell r="A2214" t="str">
            <v>Tee en H.F. 2" x 2" E.L.</v>
          </cell>
        </row>
        <row r="2215">
          <cell r="A2215" t="str">
            <v>Tee en H.F. 3" x 3" E.B.</v>
          </cell>
        </row>
        <row r="2216">
          <cell r="A2216" t="str">
            <v>Tee en H.F. 6" x 6" E.B.</v>
          </cell>
        </row>
        <row r="2217">
          <cell r="A2217" t="str">
            <v>Tee en H.F. 6" x 6" E.L.</v>
          </cell>
        </row>
        <row r="2218">
          <cell r="A2218" t="str">
            <v>Tee en H.F. 8" x 4" E.L.</v>
          </cell>
        </row>
        <row r="2219">
          <cell r="A2219" t="str">
            <v>Tee en H.F. 8" x 6" E.L.</v>
          </cell>
        </row>
        <row r="2220">
          <cell r="A2220" t="str">
            <v>Tee en H.F. 8" x 8" E.B.</v>
          </cell>
        </row>
        <row r="2221">
          <cell r="A2221" t="str">
            <v>Tee en H.F. 8" x 8" E.L.</v>
          </cell>
        </row>
        <row r="2222">
          <cell r="A2222" t="str">
            <v>Tee galvanizada 1 1/2``</v>
          </cell>
        </row>
        <row r="2223">
          <cell r="A2223" t="str">
            <v>Tee galvanizada 1 1/2x3/4``</v>
          </cell>
        </row>
        <row r="2224">
          <cell r="A2224" t="str">
            <v>Tee galvanizada 1 1/4``</v>
          </cell>
        </row>
        <row r="2225">
          <cell r="A2225" t="str">
            <v>Tee galvanizada 1 x 3/4``</v>
          </cell>
        </row>
        <row r="2226">
          <cell r="A2226" t="str">
            <v>Tee galvanizada 1/2``</v>
          </cell>
        </row>
        <row r="2227">
          <cell r="A2227" t="str">
            <v>Tee galvanizada 1/4``</v>
          </cell>
        </row>
        <row r="2228">
          <cell r="A2228" t="str">
            <v>Tee galvanizada 1``</v>
          </cell>
        </row>
        <row r="2229">
          <cell r="A2229" t="str">
            <v>Tee galvanizada 2 1/2``</v>
          </cell>
        </row>
        <row r="2230">
          <cell r="A2230" t="str">
            <v>Tee galvanizada 2 1/4``</v>
          </cell>
        </row>
        <row r="2231">
          <cell r="A2231" t="str">
            <v>Tee galvanizada 2``</v>
          </cell>
        </row>
        <row r="2232">
          <cell r="A2232" t="str">
            <v>Tee galvanizada 2x3/4``</v>
          </cell>
        </row>
        <row r="2233">
          <cell r="A2233" t="str">
            <v>Tee galvanizada 3 x 2``</v>
          </cell>
        </row>
        <row r="2234">
          <cell r="A2234" t="str">
            <v>Tee galvanizada 3/4``</v>
          </cell>
        </row>
        <row r="2235">
          <cell r="A2235" t="str">
            <v>Tee galvanizada 3/4x3/4``</v>
          </cell>
        </row>
        <row r="2236">
          <cell r="A2236" t="str">
            <v>Tee galvanizada 3``</v>
          </cell>
        </row>
        <row r="2237">
          <cell r="A2237" t="str">
            <v>Tee galvanizada 4 x 3``</v>
          </cell>
        </row>
        <row r="2238">
          <cell r="A2238" t="str">
            <v>Tee galvanizada 4``</v>
          </cell>
        </row>
        <row r="2239">
          <cell r="A2239" t="str">
            <v>Tee galvanizada 6``</v>
          </cell>
        </row>
        <row r="2240">
          <cell r="A2240" t="str">
            <v>Tee proyectante</v>
          </cell>
        </row>
        <row r="2241">
          <cell r="A2241" t="str">
            <v>Tee reducida polietileno 1 x 1/2</v>
          </cell>
        </row>
        <row r="2242">
          <cell r="A2242" t="str">
            <v>Tee reducida presión  PVC 1 x 1/2</v>
          </cell>
        </row>
        <row r="2243">
          <cell r="A2243" t="str">
            <v>Tee reducida presión  PVC 1 x 3/4</v>
          </cell>
        </row>
        <row r="2244">
          <cell r="A2244" t="str">
            <v>Tee reducida presión  PVC 3/4 x 1/2</v>
          </cell>
        </row>
        <row r="2245">
          <cell r="A2245" t="str">
            <v>Tee Reducida PVC de presion union platino 4" x 3"</v>
          </cell>
        </row>
        <row r="2246">
          <cell r="A2246" t="str">
            <v>Tee reducida termoens. 250*90mm PEAD PN10 PE100</v>
          </cell>
        </row>
        <row r="2247">
          <cell r="A2247" t="str">
            <v>Tee Sanitaria doble PVC 1.1/2  "</v>
          </cell>
        </row>
        <row r="2248">
          <cell r="A2248" t="str">
            <v>Tee Sanitaria doble PVC 2  "</v>
          </cell>
        </row>
        <row r="2249">
          <cell r="A2249" t="str">
            <v>Tee Sanitaria doble PVC 3  "</v>
          </cell>
        </row>
        <row r="2250">
          <cell r="A2250" t="str">
            <v>Tee Sanitaria doble PVC 4  "</v>
          </cell>
        </row>
        <row r="2251">
          <cell r="A2251" t="str">
            <v>Tee Sanitaria doble reducida PVC 2 x 1.1/2  "</v>
          </cell>
        </row>
        <row r="2252">
          <cell r="A2252" t="str">
            <v>Tee Sanitaria doble reducida PVC 3 x 2  "</v>
          </cell>
        </row>
        <row r="2253">
          <cell r="A2253" t="str">
            <v>Tee Sanitaria doble reducida PVC 4 x 2  "</v>
          </cell>
        </row>
        <row r="2254">
          <cell r="A2254" t="str">
            <v>Tee Sanitaria doble reducida PVC 4 x 3  "</v>
          </cell>
        </row>
        <row r="2255">
          <cell r="A2255" t="str">
            <v>Tee Sanitaria PVC 1.1/2 "</v>
          </cell>
        </row>
        <row r="2256">
          <cell r="A2256" t="str">
            <v>Tee Sanitaria PVC 2  "</v>
          </cell>
        </row>
        <row r="2257">
          <cell r="A2257" t="str">
            <v>Tee Sanitaria PVC 3  "</v>
          </cell>
        </row>
        <row r="2258">
          <cell r="A2258" t="str">
            <v>Tee Sanitaria PVC 4  "</v>
          </cell>
        </row>
        <row r="2259">
          <cell r="A2259" t="str">
            <v>Tee Sanitaria PVC 6  "</v>
          </cell>
        </row>
        <row r="2260">
          <cell r="A2260" t="str">
            <v>Tee Sanitaria reducida PVC 2 x 1.1/2  "</v>
          </cell>
        </row>
        <row r="2261">
          <cell r="A2261" t="str">
            <v>Tee Sanitaria reducida PVC 3 x 2  "</v>
          </cell>
        </row>
        <row r="2262">
          <cell r="A2262" t="str">
            <v>Tee Sanitaria reducida PVC 4 x 2  "</v>
          </cell>
        </row>
        <row r="2263">
          <cell r="A2263" t="str">
            <v>Tee Sanitaria reducida PVC 4 x 3  "</v>
          </cell>
        </row>
        <row r="2264">
          <cell r="A2264" t="str">
            <v>Tee Sanitaria reducida PVC 6 x 4  "</v>
          </cell>
        </row>
        <row r="2265">
          <cell r="A2265" t="str">
            <v>Tee sencilla presion  PVC 1 1/2 "</v>
          </cell>
        </row>
        <row r="2266">
          <cell r="A2266" t="str">
            <v>Tee sencilla presion  PVC 1 1/4 "</v>
          </cell>
        </row>
        <row r="2267">
          <cell r="A2267" t="str">
            <v>Tee sencilla presion  PVC 1"</v>
          </cell>
        </row>
        <row r="2268">
          <cell r="A2268" t="str">
            <v>Tee sencilla presion  PVC 1/2 "</v>
          </cell>
        </row>
        <row r="2269">
          <cell r="A2269" t="str">
            <v>Tee sencilla presion  PVC 2 "</v>
          </cell>
        </row>
        <row r="2270">
          <cell r="A2270" t="str">
            <v>Tee sencilla presion  PVC 2 1/2 "</v>
          </cell>
        </row>
        <row r="2271">
          <cell r="A2271" t="str">
            <v>Tee sencilla presion  PVC 3 "</v>
          </cell>
        </row>
        <row r="2272">
          <cell r="A2272" t="str">
            <v>Tee sencilla presion  PVC 3/4 "</v>
          </cell>
        </row>
        <row r="2273">
          <cell r="A2273" t="str">
            <v>Tee sencilla presion  PVC 4 "</v>
          </cell>
        </row>
        <row r="2274">
          <cell r="A2274" t="str">
            <v>Teja Bavaria</v>
          </cell>
        </row>
        <row r="2275">
          <cell r="A2275" t="str">
            <v>Teja Bavaria  30 x 15</v>
          </cell>
        </row>
        <row r="2276">
          <cell r="A2276" t="str">
            <v>Teja de barro roja</v>
          </cell>
        </row>
        <row r="2277">
          <cell r="A2277" t="str">
            <v>Teja española 0.74</v>
          </cell>
        </row>
        <row r="2278">
          <cell r="A2278" t="str">
            <v>Teja española 1.6</v>
          </cell>
        </row>
        <row r="2279">
          <cell r="A2279" t="str">
            <v>Teja española 1.64</v>
          </cell>
        </row>
        <row r="2280">
          <cell r="A2280" t="str">
            <v>Teja española San José</v>
          </cell>
        </row>
        <row r="2281">
          <cell r="A2281" t="str">
            <v>Teja ondulada de asbesto No.10</v>
          </cell>
        </row>
        <row r="2282">
          <cell r="A2282" t="str">
            <v>Teja ondulada de asbesto No.2</v>
          </cell>
        </row>
        <row r="2283">
          <cell r="A2283" t="str">
            <v>Teja ondulada de asbesto No.3</v>
          </cell>
        </row>
        <row r="2284">
          <cell r="A2284" t="str">
            <v>Teja ondulada de asbesto No.4</v>
          </cell>
        </row>
        <row r="2285">
          <cell r="A2285" t="str">
            <v>Teja ondulada de asbesto No.5</v>
          </cell>
        </row>
        <row r="2286">
          <cell r="A2286" t="str">
            <v>Teja ondulada de asbesto No.6</v>
          </cell>
        </row>
        <row r="2287">
          <cell r="A2287" t="str">
            <v>Teja ondulada de asbesto No.8</v>
          </cell>
        </row>
        <row r="2288">
          <cell r="A2288" t="str">
            <v>TEJA ONDULADA PF/7 NO. 4</v>
          </cell>
        </row>
        <row r="2289">
          <cell r="A2289" t="str">
            <v>TEJA ONDULADA PF/7 NO. 6</v>
          </cell>
        </row>
        <row r="2290">
          <cell r="A2290" t="str">
            <v>Teja supertermoacustica ondulada</v>
          </cell>
        </row>
        <row r="2291">
          <cell r="A2291" t="str">
            <v>Teja supertermoacustica ondulada</v>
          </cell>
        </row>
        <row r="2292">
          <cell r="A2292" t="str">
            <v>Teja termoacustica  x 3 mts</v>
          </cell>
        </row>
        <row r="2293">
          <cell r="A2293" t="str">
            <v>Teja termoacustica ondulada</v>
          </cell>
        </row>
        <row r="2294">
          <cell r="A2294" t="str">
            <v>Teja termoacustica ondulada</v>
          </cell>
        </row>
        <row r="2295">
          <cell r="A2295" t="str">
            <v>Teja termoacustica ondulada</v>
          </cell>
        </row>
        <row r="2296">
          <cell r="A2296" t="str">
            <v>Teja termoacustica ondulada</v>
          </cell>
        </row>
        <row r="2297">
          <cell r="A2297" t="str">
            <v>Teja termoacustica ondulada</v>
          </cell>
        </row>
        <row r="2298">
          <cell r="A2298" t="str">
            <v>Teja termoacustica ondulada</v>
          </cell>
        </row>
        <row r="2299">
          <cell r="A2299" t="str">
            <v>Teja termoacustica trapezoidal</v>
          </cell>
        </row>
        <row r="2300">
          <cell r="A2300" t="str">
            <v>Teja termoacustica trapezoidal</v>
          </cell>
        </row>
        <row r="2301">
          <cell r="A2301" t="str">
            <v>Teja termoacustica trapezoidal</v>
          </cell>
        </row>
        <row r="2302">
          <cell r="A2302" t="str">
            <v>Teja termoacustica trapezoidal</v>
          </cell>
        </row>
        <row r="2303">
          <cell r="A2303" t="str">
            <v>Teja termoacustica trapezoidal</v>
          </cell>
        </row>
        <row r="2304">
          <cell r="A2304" t="str">
            <v>Teja termoacustica trapezoidal</v>
          </cell>
        </row>
        <row r="2305">
          <cell r="A2305" t="str">
            <v>Teja tipo bavaria  30 X 15</v>
          </cell>
        </row>
        <row r="2306">
          <cell r="A2306" t="str">
            <v>Teja tipo cindu</v>
          </cell>
        </row>
        <row r="2307">
          <cell r="A2307" t="str">
            <v>TEJA TIPO MOORE CABALLETE</v>
          </cell>
        </row>
        <row r="2308">
          <cell r="A2308" t="str">
            <v>teja traslúcida ajover No 4</v>
          </cell>
        </row>
        <row r="2309">
          <cell r="A2309" t="str">
            <v>teja traslúcida ajover No 6</v>
          </cell>
        </row>
        <row r="2310">
          <cell r="A2310" t="str">
            <v>teja traslúcida ajover No 8</v>
          </cell>
        </row>
        <row r="2311">
          <cell r="A2311" t="str">
            <v>Teja zinc 2.40 C-33</v>
          </cell>
        </row>
        <row r="2312">
          <cell r="A2312" t="str">
            <v>Teja zinc 3.00 C-33</v>
          </cell>
        </row>
        <row r="2313">
          <cell r="A2313" t="str">
            <v>Tela  cerramiento obra  (Verde)</v>
          </cell>
        </row>
        <row r="2314">
          <cell r="A2314" t="str">
            <v>Telon  en fique (2 x 50 m)</v>
          </cell>
        </row>
        <row r="2315">
          <cell r="A2315" t="str">
            <v>Telon en fibra (2.10 x 250.0) m</v>
          </cell>
        </row>
        <row r="2316">
          <cell r="A2316" t="str">
            <v>Temflex  2155 negro 19 mm * 6.7 mm</v>
          </cell>
        </row>
        <row r="2317">
          <cell r="A2317" t="str">
            <v>Temflex  blanco 18mm * 20 mm</v>
          </cell>
        </row>
        <row r="2318">
          <cell r="A2318" t="str">
            <v>Temflex  negro 18mm * 20 mm</v>
          </cell>
        </row>
        <row r="2319">
          <cell r="A2319" t="str">
            <v>Temflex  rojo 18mm * 20 mm</v>
          </cell>
        </row>
        <row r="2320">
          <cell r="A2320" t="str">
            <v>Temflex  verde 18mm * 20 mm</v>
          </cell>
        </row>
        <row r="2321">
          <cell r="A2321" t="str">
            <v>Tensor crosby Ø=1" x 12"</v>
          </cell>
        </row>
        <row r="2322">
          <cell r="A2322" t="str">
            <v>Tensor crosby Ø=1" x 18"</v>
          </cell>
        </row>
        <row r="2323">
          <cell r="A2323" t="str">
            <v>Tensor Ø=1/2"</v>
          </cell>
        </row>
        <row r="2324">
          <cell r="A2324" t="str">
            <v>Tensor para Cables</v>
          </cell>
        </row>
        <row r="2325">
          <cell r="A2325" t="str">
            <v>Term 15 kv. Int QT II jgo trif ref. 2AWG - 3/0 AWG</v>
          </cell>
        </row>
        <row r="2326">
          <cell r="A2326" t="str">
            <v>Term enc f 15 kv Int QTII 5623 K- H4 -1/0 AWG</v>
          </cell>
        </row>
        <row r="2327">
          <cell r="A2327" t="str">
            <v>Term enc f 15 kv Int QTII 5623 K-C 4 AWG - 1/0 AWG</v>
          </cell>
        </row>
        <row r="2328">
          <cell r="A2328" t="str">
            <v>Term enc f 15 kv Int QTII 5624 K-C 2/0 - 500  MCM</v>
          </cell>
        </row>
        <row r="2329">
          <cell r="A2329" t="str">
            <v>Term enc f 15 kv Int QTII 5624 K-H 2/0 AWG 500 MCM</v>
          </cell>
        </row>
        <row r="2330">
          <cell r="A2330" t="str">
            <v>Term enc f 15 kv Int QTII 5625K 500 -1250 MCM</v>
          </cell>
        </row>
        <row r="2331">
          <cell r="A2331" t="str">
            <v>Term enc f 15 kv Int QTII 5635 K-C 3/0 AWG-500 MCM</v>
          </cell>
        </row>
        <row r="2332">
          <cell r="A2332" t="str">
            <v>Term enc f 15 kv Int QTII 5635 K-C 3/0 AWG-500 MCM</v>
          </cell>
        </row>
        <row r="2333">
          <cell r="A2333" t="str">
            <v>Term enc f 15 kv Int QTII 5646 K 2 - 3/0 AWG</v>
          </cell>
        </row>
        <row r="2334">
          <cell r="A2334" t="str">
            <v>Term enc f 15 kv Int QTII 5647 K 2/0 - 350 MCM</v>
          </cell>
        </row>
        <row r="2335">
          <cell r="A2335" t="str">
            <v>Term enc f 15 kv Int QTII 5648 K 500 - 750 MCM</v>
          </cell>
        </row>
        <row r="2336">
          <cell r="A2336" t="str">
            <v>Term enc f 15 kv Int QTII 7624-TH 4/0 AWG-500 MCM</v>
          </cell>
        </row>
        <row r="2337">
          <cell r="A2337" t="str">
            <v>Term enc f 15 kv Int QTII 7664  -S-8 2 AWG-4/0 AWG</v>
          </cell>
        </row>
        <row r="2338">
          <cell r="A2338" t="str">
            <v>Term enc f 15 kv Int QTII 7665  -S-8  3/0  600 MCM</v>
          </cell>
        </row>
        <row r="2339">
          <cell r="A2339" t="str">
            <v>Term enc f 15 kv Int QTIII 7622 T-H 2AWG-4/0 AWG</v>
          </cell>
        </row>
        <row r="2340">
          <cell r="A2340" t="str">
            <v>Term enc f 15 kv Int QTIII 7692 S4C 2 AWG 4/0 AWG</v>
          </cell>
        </row>
        <row r="2341">
          <cell r="A2341" t="str">
            <v>Term enc f 15 kv Int QTIII 7692 -S4H 2 AWG 4/0 AWG</v>
          </cell>
        </row>
        <row r="2342">
          <cell r="A2342" t="str">
            <v>Term enc f 15 kv Int QTIII 7694 S4C 4/0 AWG 500 M</v>
          </cell>
        </row>
        <row r="2343">
          <cell r="A2343" t="str">
            <v>Term enc f 15 kv Int QTIII 7695 S4  500-1000 MCM</v>
          </cell>
        </row>
        <row r="2344">
          <cell r="A2344" t="str">
            <v>Terminal conduit de 3"</v>
          </cell>
        </row>
        <row r="2345">
          <cell r="A2345" t="str">
            <v>Terminal contramuro  termoacústico</v>
          </cell>
        </row>
        <row r="2346">
          <cell r="A2346" t="str">
            <v>Terminal de 0.71 x 0.416</v>
          </cell>
        </row>
        <row r="2347">
          <cell r="A2347" t="str">
            <v>Terminal de conexion desconexión facil 1"</v>
          </cell>
        </row>
        <row r="2348">
          <cell r="A2348" t="str">
            <v>Terminal de ponchar # 1/0,  3 m</v>
          </cell>
        </row>
        <row r="2349">
          <cell r="A2349" t="str">
            <v>Terminal de ponchar # 2,   3 m</v>
          </cell>
        </row>
        <row r="2350">
          <cell r="A2350" t="str">
            <v>Terminal premoldeada tipo interior 3 m</v>
          </cell>
        </row>
        <row r="2351">
          <cell r="A2351" t="str">
            <v>Terminal sobremuro  termoacústico</v>
          </cell>
        </row>
        <row r="2352">
          <cell r="A2352" t="str">
            <v>Tierra Negra</v>
          </cell>
        </row>
        <row r="2353">
          <cell r="A2353" t="str">
            <v>Tierra Negra abonada</v>
          </cell>
        </row>
        <row r="2354">
          <cell r="A2354" t="str">
            <v>Tintilla cafe para madera</v>
          </cell>
        </row>
        <row r="2355">
          <cell r="A2355" t="str">
            <v>Tiras alistado 3 x 3 x 3</v>
          </cell>
        </row>
        <row r="2356">
          <cell r="A2356" t="str">
            <v>Toallero blanco</v>
          </cell>
        </row>
        <row r="2357">
          <cell r="A2357" t="str">
            <v>TOLETE COMUN 8 * 12 * 24.5</v>
          </cell>
        </row>
        <row r="2358">
          <cell r="A2358" t="str">
            <v>Toma + interruptor</v>
          </cell>
        </row>
        <row r="2359">
          <cell r="A2359" t="str">
            <v>Toma + interruptor sencillo</v>
          </cell>
        </row>
        <row r="2360">
          <cell r="A2360" t="str">
            <v>Toma bifásica</v>
          </cell>
        </row>
        <row r="2361">
          <cell r="A2361" t="str">
            <v>Toma doble conduit</v>
          </cell>
        </row>
        <row r="2362">
          <cell r="A2362" t="str">
            <v>Toma Jack RJ45-110 Jack Cat. 5E AMP</v>
          </cell>
        </row>
        <row r="2363">
          <cell r="A2363" t="str">
            <v>Toma monofásica doble, polo a tierra</v>
          </cell>
        </row>
        <row r="2364">
          <cell r="A2364" t="str">
            <v>Toma pata trabada</v>
          </cell>
        </row>
        <row r="2365">
          <cell r="A2365" t="str">
            <v>Toma sencilla</v>
          </cell>
        </row>
        <row r="2366">
          <cell r="A2366" t="str">
            <v>Toma telefónica</v>
          </cell>
        </row>
        <row r="2367">
          <cell r="A2367" t="str">
            <v>Toma teléfono americana doble 4 hilos</v>
          </cell>
        </row>
        <row r="2368">
          <cell r="A2368" t="str">
            <v>Toma teléfono americana sencilla 4 hilos</v>
          </cell>
        </row>
        <row r="2369">
          <cell r="A2369" t="str">
            <v>Toma teléfono americano</v>
          </cell>
        </row>
        <row r="2370">
          <cell r="A2370" t="str">
            <v>Toma teléfono colombiano</v>
          </cell>
        </row>
        <row r="2371">
          <cell r="A2371" t="str">
            <v>Toma terminal coaxial TV Americana con derivacion</v>
          </cell>
        </row>
        <row r="2372">
          <cell r="A2372" t="str">
            <v>Toma trifásica con polo a tierra</v>
          </cell>
        </row>
        <row r="2373">
          <cell r="A2373" t="str">
            <v>TOMA TRIPOLAR 20 AMP. AVE</v>
          </cell>
        </row>
        <row r="2374">
          <cell r="A2374" t="str">
            <v>Toma tv coaxial</v>
          </cell>
        </row>
        <row r="2375">
          <cell r="A2375" t="str">
            <v>Tomacorriente con polo a tierra aislado</v>
          </cell>
        </row>
        <row r="2376">
          <cell r="A2376" t="str">
            <v>Tomacorriente doble independ.  con polo a tierra</v>
          </cell>
        </row>
        <row r="2377">
          <cell r="A2377" t="str">
            <v>Tomacorriente doble integral con polo a tierra</v>
          </cell>
        </row>
        <row r="2378">
          <cell r="A2378" t="str">
            <v>Tomas 110 v</v>
          </cell>
        </row>
        <row r="2379">
          <cell r="A2379" t="str">
            <v>Tomas trifásicas</v>
          </cell>
        </row>
        <row r="2380">
          <cell r="A2380" t="str">
            <v>Tornillo  1/2" x  10" R.O G-8 con T.A</v>
          </cell>
        </row>
        <row r="2381">
          <cell r="A2381" t="str">
            <v>Tornillo  5/16" x 6" G-2 para Madera</v>
          </cell>
        </row>
        <row r="2382">
          <cell r="A2382" t="str">
            <v>Tornillo  5/8" x  5" R.O G-8 con T.A</v>
          </cell>
        </row>
        <row r="2383">
          <cell r="A2383" t="str">
            <v>Tornillo  9/16" x  10 " R.O con T.A</v>
          </cell>
        </row>
        <row r="2384">
          <cell r="A2384" t="str">
            <v>Tornillo  9/16" x  15 " R.O con T.A</v>
          </cell>
        </row>
        <row r="2385">
          <cell r="A2385" t="str">
            <v>Tornillo 1 1/2" x 8" R.O con W.T.A</v>
          </cell>
        </row>
        <row r="2386">
          <cell r="A2386" t="str">
            <v>Tornillo 3/4" x 3" G-8 en A.I. Con T. A</v>
          </cell>
        </row>
        <row r="2387">
          <cell r="A2387" t="str">
            <v>Tornillo 3/8 "</v>
          </cell>
        </row>
        <row r="2388">
          <cell r="A2388" t="str">
            <v>Tornillo 7/8" x 4" G-8 en A.I. Con T. A</v>
          </cell>
        </row>
        <row r="2389">
          <cell r="A2389" t="str">
            <v>Tornillo acero 7X5/8</v>
          </cell>
        </row>
        <row r="2390">
          <cell r="A2390" t="str">
            <v>Tornillo autoperforante para acero 5/16" x 3/4"</v>
          </cell>
        </row>
        <row r="2391">
          <cell r="A2391" t="str">
            <v>Tornillo autoperforante para para termoacúst.</v>
          </cell>
        </row>
        <row r="2392">
          <cell r="A2392" t="str">
            <v>Tornillo cabeza extraplana</v>
          </cell>
        </row>
        <row r="2393">
          <cell r="A2393" t="str">
            <v>Tornillo de carriaje 3/16x2" (inc. tuerca)</v>
          </cell>
        </row>
        <row r="2394">
          <cell r="A2394" t="str">
            <v>Tornillo de Carruaje Ø= 5/8 x 1 1/2"  G-2 , T. A.</v>
          </cell>
        </row>
        <row r="2395">
          <cell r="A2395" t="str">
            <v>Tornillo estandar 6 x 1"</v>
          </cell>
        </row>
        <row r="2396">
          <cell r="A2396" t="str">
            <v>Tornillo fij.  autoperforante de ala  5/16" x 7/8"</v>
          </cell>
        </row>
        <row r="2397">
          <cell r="A2397" t="str">
            <v>Tornillo fijador de ala</v>
          </cell>
        </row>
        <row r="2398">
          <cell r="A2398" t="str">
            <v>Tornillo fijador de techo</v>
          </cell>
        </row>
        <row r="2399">
          <cell r="A2399" t="str">
            <v>Tornillo galvanizado para lámina 12 x 1/2"</v>
          </cell>
        </row>
        <row r="2400">
          <cell r="A2400" t="str">
            <v>Tornillo goloso 1/8" x 1 1/4</v>
          </cell>
        </row>
        <row r="2401">
          <cell r="A2401" t="str">
            <v>Tornillo goloso de 1 1/2``</v>
          </cell>
        </row>
        <row r="2402">
          <cell r="A2402" t="str">
            <v>Tornillo goloso de 1``</v>
          </cell>
        </row>
        <row r="2403">
          <cell r="A2403" t="str">
            <v>Tornillo lámina  Dia.3/8``</v>
          </cell>
        </row>
        <row r="2404">
          <cell r="A2404" t="str">
            <v>Tornillo Ø= 1 1/4" x 5"  G-2 con T. A.</v>
          </cell>
        </row>
        <row r="2405">
          <cell r="A2405" t="str">
            <v>Tornillo Ø= 1" x 4"  G-8 R.O. Con T. A.</v>
          </cell>
        </row>
        <row r="2406">
          <cell r="A2406" t="str">
            <v>Tornillo Ø= 1" x 5"  G-8 R.O. Con T. A.</v>
          </cell>
        </row>
        <row r="2407">
          <cell r="A2407" t="str">
            <v>Tornillo Ø= 1/2 x 1 1/2"  G-8 con T. A.  R.O</v>
          </cell>
        </row>
        <row r="2408">
          <cell r="A2408" t="str">
            <v>Tornillo Ø= 1/2" x 1 1/4"  G-2, con T. A.</v>
          </cell>
        </row>
        <row r="2409">
          <cell r="A2409" t="str">
            <v>Tornillo Ø= 1/2" x 4"  G-8, con T. A.</v>
          </cell>
        </row>
        <row r="2410">
          <cell r="A2410" t="str">
            <v>Tornillo Ø= 2"  G-5</v>
          </cell>
        </row>
        <row r="2411">
          <cell r="A2411" t="str">
            <v>Tornillo Ø= 3/4 x 3"  G-2 con T. A.</v>
          </cell>
        </row>
        <row r="2412">
          <cell r="A2412" t="str">
            <v>Tornillo Ø= 5/8" x 12"  G-8</v>
          </cell>
        </row>
        <row r="2413">
          <cell r="A2413" t="str">
            <v>Tornillo Ø= 5/8" x 3"  G-8 R.O. Con T. A.</v>
          </cell>
        </row>
        <row r="2414">
          <cell r="A2414" t="str">
            <v>Tornillo Ø= 7/8" x 8"  G-5 R.O. Con T.A.W</v>
          </cell>
        </row>
        <row r="2415">
          <cell r="A2415" t="str">
            <v>Tornillo para canaleta 43 MET</v>
          </cell>
        </row>
        <row r="2416">
          <cell r="A2416" t="str">
            <v>Tornillo para madera  2"  No. 9</v>
          </cell>
        </row>
        <row r="2417">
          <cell r="A2417" t="str">
            <v>TORNILLO PARA MADERA 1 NO.6</v>
          </cell>
        </row>
        <row r="2418">
          <cell r="A2418" t="str">
            <v>TORNILLO PARA MADERA 1x6``</v>
          </cell>
        </row>
        <row r="2419">
          <cell r="A2419" t="str">
            <v>TORNILLO PARA MADERA 2x8``</v>
          </cell>
        </row>
        <row r="2420">
          <cell r="A2420" t="str">
            <v>Tornillo SAE 1045 Ø= 1 1/4"  L=0.8 m</v>
          </cell>
        </row>
        <row r="2421">
          <cell r="A2421" t="str">
            <v>Tornilo para canaleta 90</v>
          </cell>
        </row>
        <row r="2422">
          <cell r="A2422" t="str">
            <v>Torrecilla metálica galvanizada 12 m. x 510 Kgf.</v>
          </cell>
        </row>
        <row r="2423">
          <cell r="A2423" t="str">
            <v>Torrecilla metálica galvanizada 8 m. x 510 Kgf.</v>
          </cell>
        </row>
        <row r="2424">
          <cell r="A2424" t="str">
            <v>Transf de Potencia 3Ø de 150 KVA 13.2kv 214/123</v>
          </cell>
        </row>
        <row r="2425">
          <cell r="A2425" t="str">
            <v>Transferencia Automática  de 3 x 500 Amp  600 V</v>
          </cell>
        </row>
        <row r="2426">
          <cell r="A2426" t="str">
            <v>Transformador de corriente 100/5 A</v>
          </cell>
        </row>
        <row r="2427">
          <cell r="A2427" t="str">
            <v>Transformador monofasico 100 KVA</v>
          </cell>
        </row>
        <row r="2428">
          <cell r="A2428" t="str">
            <v>Transformador monofásico de 10 KVA</v>
          </cell>
        </row>
        <row r="2429">
          <cell r="A2429" t="str">
            <v>Transformador monofásico de 15 KVA</v>
          </cell>
        </row>
        <row r="2430">
          <cell r="A2430" t="str">
            <v>Transformador monofásico de 25 KVA</v>
          </cell>
        </row>
        <row r="2431">
          <cell r="A2431" t="str">
            <v>Transformador monofásico de 5 KVA</v>
          </cell>
        </row>
        <row r="2432">
          <cell r="A2432" t="str">
            <v>Transformador trifásico de 112,5 KVA</v>
          </cell>
        </row>
        <row r="2433">
          <cell r="A2433" t="str">
            <v>Transformador trifásico de 112,5 KVA</v>
          </cell>
        </row>
        <row r="2434">
          <cell r="A2434" t="str">
            <v>Transformador trifásico de 15 KVA</v>
          </cell>
        </row>
        <row r="2435">
          <cell r="A2435" t="str">
            <v>Transformador trifásico de 30 KVA</v>
          </cell>
        </row>
        <row r="2436">
          <cell r="A2436" t="str">
            <v>Transformador trifásico de 45 KVA</v>
          </cell>
        </row>
        <row r="2437">
          <cell r="A2437" t="str">
            <v>Transformador trifásico de 75 KVA</v>
          </cell>
        </row>
        <row r="2438">
          <cell r="A2438" t="str">
            <v>Transformador trifasico seco 150 KVA</v>
          </cell>
        </row>
        <row r="2439">
          <cell r="A2439" t="str">
            <v>Transformador trifasico seco 75 KVA</v>
          </cell>
        </row>
        <row r="2440">
          <cell r="A2440" t="str">
            <v>TRANSITOMA FLANCHADO 2 IPS</v>
          </cell>
        </row>
        <row r="2441">
          <cell r="A2441" t="str">
            <v>TRANSITOMA FLANCHADO 3 IPS</v>
          </cell>
        </row>
        <row r="2442">
          <cell r="A2442" t="str">
            <v>Triplex flormorado 4  mm</v>
          </cell>
        </row>
        <row r="2443">
          <cell r="A2443" t="str">
            <v>Triplex flormorado 9  mm</v>
          </cell>
        </row>
        <row r="2444">
          <cell r="A2444" t="str">
            <v>Triplex lámina 4  mm  1.22 x 2.44</v>
          </cell>
        </row>
        <row r="2445">
          <cell r="A2445" t="str">
            <v>Tripolisfosfato de Sodio x 50 Kg</v>
          </cell>
        </row>
        <row r="2446">
          <cell r="A2446" t="str">
            <v>Triturado de  1`` - 1 1/2"</v>
          </cell>
        </row>
        <row r="2447">
          <cell r="A2447" t="str">
            <v>Triturado de maquina (1/2 - 3/4")</v>
          </cell>
        </row>
        <row r="2448">
          <cell r="A2448" t="str">
            <v>TUBERIA ACERO AL CARBON SCH 40  6``</v>
          </cell>
        </row>
        <row r="2449">
          <cell r="A2449" t="str">
            <v>Tuberia Acero galvanizada Ø=1/2" gas</v>
          </cell>
        </row>
        <row r="2450">
          <cell r="A2450" t="str">
            <v>Tuberia Alcantarillado Polietileno alta d. 10"</v>
          </cell>
        </row>
        <row r="2451">
          <cell r="A2451" t="str">
            <v>Tuberia Alcantarillado Polietileno alta d. 12"</v>
          </cell>
        </row>
        <row r="2452">
          <cell r="A2452" t="str">
            <v>Tuberia Alcantarillado Polietileno alta d. 15"</v>
          </cell>
        </row>
        <row r="2453">
          <cell r="A2453" t="str">
            <v>Tuberia Alcantarillado Polietileno alta d. 18"</v>
          </cell>
        </row>
        <row r="2454">
          <cell r="A2454" t="str">
            <v>Tuberia alcantarillado Polietileno alta d. 24"</v>
          </cell>
        </row>
        <row r="2455">
          <cell r="A2455" t="str">
            <v>Tuberia Alcantarillado Polietileno alta d. 30"</v>
          </cell>
        </row>
        <row r="2456">
          <cell r="A2456" t="str">
            <v>Tuberia Alcantarillado Polietileno alta d. 36"</v>
          </cell>
        </row>
        <row r="2457">
          <cell r="A2457" t="str">
            <v>Tuberia Alcantarillado Polietileno alta d. 4"</v>
          </cell>
        </row>
        <row r="2458">
          <cell r="A2458" t="str">
            <v>Tuberia Alcantarillado Polietileno alta d. 42"</v>
          </cell>
        </row>
        <row r="2459">
          <cell r="A2459" t="str">
            <v>Tuberia Alcantarillado Polietileno alta d. 48"</v>
          </cell>
        </row>
        <row r="2460">
          <cell r="A2460" t="str">
            <v>Tuberia Alcantarillado Polietileno alta d. 6"</v>
          </cell>
        </row>
        <row r="2461">
          <cell r="A2461" t="str">
            <v>Tuberia Alcantarillado Polietileno alta d. 60"</v>
          </cell>
        </row>
        <row r="2462">
          <cell r="A2462" t="str">
            <v>Tuberia Alcantarillado Polietileno alta d. 8"</v>
          </cell>
        </row>
        <row r="2463">
          <cell r="A2463" t="str">
            <v>Tuberia alcantarillado PVC 10 "</v>
          </cell>
        </row>
        <row r="2464">
          <cell r="A2464" t="str">
            <v>Tuberia alcantarillado PVC 11 "</v>
          </cell>
        </row>
        <row r="2465">
          <cell r="A2465" t="str">
            <v>Tuberia alcantarillado PVC 12 "</v>
          </cell>
        </row>
        <row r="2466">
          <cell r="A2466" t="str">
            <v>Tuberia alcantarillado PVC 13 "</v>
          </cell>
        </row>
        <row r="2467">
          <cell r="A2467" t="str">
            <v>Tuberia alcantarillado PVC 14 "</v>
          </cell>
        </row>
        <row r="2468">
          <cell r="A2468" t="str">
            <v>Tuberia alcantarillado PVC 15 "</v>
          </cell>
        </row>
        <row r="2469">
          <cell r="A2469" t="str">
            <v>Tuberia alcantarillado PVC 16 "</v>
          </cell>
        </row>
        <row r="2470">
          <cell r="A2470" t="str">
            <v>Tuberia alcantarillado PVC 17 "</v>
          </cell>
        </row>
        <row r="2471">
          <cell r="A2471" t="str">
            <v>Tuberia alcantarillado PVC 18 "</v>
          </cell>
        </row>
        <row r="2472">
          <cell r="A2472" t="str">
            <v>Tuberia alcantarillado PVC 19 "</v>
          </cell>
        </row>
        <row r="2473">
          <cell r="A2473" t="str">
            <v>Tuberia alcantarillado PVC 20 "</v>
          </cell>
        </row>
        <row r="2474">
          <cell r="A2474" t="str">
            <v>Tuberia alcantarillado PVC 21 "</v>
          </cell>
        </row>
        <row r="2475">
          <cell r="A2475" t="str">
            <v>Tuberia alcantarillado PVC 22  "</v>
          </cell>
        </row>
        <row r="2476">
          <cell r="A2476" t="str">
            <v>Tuberia alcantarillado PVC 23 "</v>
          </cell>
        </row>
        <row r="2477">
          <cell r="A2477" t="str">
            <v>Tuberia alcantarillado PVC 24  "</v>
          </cell>
        </row>
        <row r="2478">
          <cell r="A2478" t="str">
            <v>Tuberia alcantarillado PVC 25 "</v>
          </cell>
        </row>
        <row r="2479">
          <cell r="A2479" t="str">
            <v>Tuberia alcantarillado PVC 26 "</v>
          </cell>
        </row>
        <row r="2480">
          <cell r="A2480" t="str">
            <v>Tuberia alcantarillado PVC 27  "</v>
          </cell>
        </row>
        <row r="2481">
          <cell r="A2481" t="str">
            <v>Tuberia alcantarillado PVC 28  "</v>
          </cell>
        </row>
        <row r="2482">
          <cell r="A2482" t="str">
            <v>Tuberia alcantarillado PVC 29  "</v>
          </cell>
        </row>
        <row r="2483">
          <cell r="A2483" t="str">
            <v>Tuberia alcantarillado PVC 30  "</v>
          </cell>
        </row>
        <row r="2484">
          <cell r="A2484" t="str">
            <v>Tuberia alcantarillado PVC 31 "</v>
          </cell>
        </row>
        <row r="2485">
          <cell r="A2485" t="str">
            <v>Tuberia alcantarillado PVC 32 "</v>
          </cell>
        </row>
        <row r="2486">
          <cell r="A2486" t="str">
            <v>Tuberia alcantarillado PVC 33 "</v>
          </cell>
        </row>
        <row r="2487">
          <cell r="A2487" t="str">
            <v>Tuberia alcantarillado PVC 34 "</v>
          </cell>
        </row>
        <row r="2488">
          <cell r="A2488" t="str">
            <v>Tuberia alcantarillado PVC 35 "</v>
          </cell>
        </row>
        <row r="2489">
          <cell r="A2489" t="str">
            <v>Tuberia alcantarillado PVC 36 "</v>
          </cell>
        </row>
        <row r="2490">
          <cell r="A2490" t="str">
            <v>Tuberia alcantarillado PVC 37 "</v>
          </cell>
        </row>
        <row r="2491">
          <cell r="A2491" t="str">
            <v>Tuberia alcantarillado PVC 38 "</v>
          </cell>
        </row>
        <row r="2492">
          <cell r="A2492" t="str">
            <v>Tuberia alcantarillado PVC 39  "</v>
          </cell>
        </row>
        <row r="2493">
          <cell r="A2493" t="str">
            <v>Tuberia alcantarillado PVC 4  "</v>
          </cell>
        </row>
        <row r="2494">
          <cell r="A2494" t="str">
            <v>Tuberia alcantarillado PVC 40  "</v>
          </cell>
        </row>
        <row r="2495">
          <cell r="A2495" t="str">
            <v>Tuberia alcantarillado PVC 41 "</v>
          </cell>
        </row>
        <row r="2496">
          <cell r="A2496" t="str">
            <v>Tuberia alcantarillado PVC 42  "</v>
          </cell>
        </row>
        <row r="2497">
          <cell r="A2497" t="str">
            <v>Tuberia alcantarillado PVC 42  "</v>
          </cell>
        </row>
        <row r="2498">
          <cell r="A2498" t="str">
            <v>Tuberia alcantarillado PVC 43 "</v>
          </cell>
        </row>
        <row r="2499">
          <cell r="A2499" t="str">
            <v>Tuberia alcantarillado PVC 44 "</v>
          </cell>
        </row>
        <row r="2500">
          <cell r="A2500" t="str">
            <v>Tuberia alcantarillado PVC 45 "</v>
          </cell>
        </row>
        <row r="2501">
          <cell r="A2501" t="str">
            <v>Tuberia alcantarillado PVC 46 "</v>
          </cell>
        </row>
        <row r="2502">
          <cell r="A2502" t="str">
            <v>Tuberia alcantarillado PVC 47  "</v>
          </cell>
        </row>
        <row r="2503">
          <cell r="A2503" t="str">
            <v>Tuberia alcantarillado PVC 48 "</v>
          </cell>
        </row>
        <row r="2504">
          <cell r="A2504" t="str">
            <v>Tuberia alcantarillado PVC 49 "</v>
          </cell>
        </row>
        <row r="2505">
          <cell r="A2505" t="str">
            <v>Tuberia alcantarillado PVC 50 "</v>
          </cell>
        </row>
        <row r="2506">
          <cell r="A2506" t="str">
            <v>Tuberia alcantarillado PVC 6 "</v>
          </cell>
        </row>
        <row r="2507">
          <cell r="A2507" t="str">
            <v>Tuberia alcantarillado PVC 8 "</v>
          </cell>
        </row>
        <row r="2508">
          <cell r="A2508" t="str">
            <v>Tuberia alcantarillado PVC 9  "</v>
          </cell>
        </row>
        <row r="2509">
          <cell r="A2509" t="str">
            <v>Tuberia de cobre 1/2" - 3/4"</v>
          </cell>
        </row>
        <row r="2510">
          <cell r="A2510" t="str">
            <v>Tuberia de drenaje  2" con filtro</v>
          </cell>
        </row>
        <row r="2511">
          <cell r="A2511" t="str">
            <v>Tuberia de Polietileno  PE-80 de 1"</v>
          </cell>
        </row>
        <row r="2512">
          <cell r="A2512" t="str">
            <v>Tuberia de Polietileno PE 100  PN-10 de 110 mm</v>
          </cell>
        </row>
        <row r="2513">
          <cell r="A2513" t="str">
            <v>Tuberia de Polietileno PE 100  PN-10 de 160 mm</v>
          </cell>
        </row>
        <row r="2514">
          <cell r="A2514" t="str">
            <v>Tuberia de Polietileno PE 100  PN-10 de 200 mm</v>
          </cell>
        </row>
        <row r="2515">
          <cell r="A2515" t="str">
            <v>Tuberia de Polietileno PE 100  PN-10 de 250 mm</v>
          </cell>
        </row>
        <row r="2516">
          <cell r="A2516" t="str">
            <v>Tuberia de Polietileno PE 100  PN-10 de 315 mm</v>
          </cell>
        </row>
        <row r="2517">
          <cell r="A2517" t="str">
            <v>Tuberia de Polietileno PE 100  PN-10 de 355 mm</v>
          </cell>
        </row>
        <row r="2518">
          <cell r="A2518" t="str">
            <v>Tuberia de Polietileno PE 100  PN-10 de 400 mm</v>
          </cell>
        </row>
        <row r="2519">
          <cell r="A2519" t="str">
            <v>Tuberia de Polietileno PE 100  PN-10 de 50 mm</v>
          </cell>
        </row>
        <row r="2520">
          <cell r="A2520" t="str">
            <v>Tuberia de Polietileno PE 100  PN-10 de 63 mm</v>
          </cell>
        </row>
        <row r="2521">
          <cell r="A2521" t="str">
            <v>Tuberia de Polietileno PE 100  PN-10 de 75 mm</v>
          </cell>
        </row>
        <row r="2522">
          <cell r="A2522" t="str">
            <v>Tuberia de Polietileno PE 100  PN-10 de 90 mm</v>
          </cell>
        </row>
        <row r="2523">
          <cell r="A2523" t="str">
            <v>Tuberia de Polietileno PE 100  PN-16 de 160 mm</v>
          </cell>
        </row>
        <row r="2524">
          <cell r="A2524" t="str">
            <v>Tuberia de Polietileno PE 100  PN-16 de 40 mm</v>
          </cell>
        </row>
        <row r="2525">
          <cell r="A2525" t="str">
            <v>Tuberia de Polietileno PE 100  PN-16 de 50 mm</v>
          </cell>
        </row>
        <row r="2526">
          <cell r="A2526" t="str">
            <v>Tuberia de Polietileno PE 100  PN-16 de 75 mm</v>
          </cell>
        </row>
        <row r="2527">
          <cell r="A2527" t="str">
            <v>Tuberia de Polietileno PE 100  PN-6 de 160 mm</v>
          </cell>
        </row>
        <row r="2528">
          <cell r="A2528" t="str">
            <v>Tuberia de Polietileno PE 80  PN-12.5 de 25 mm</v>
          </cell>
        </row>
        <row r="2529">
          <cell r="A2529" t="str">
            <v>Tuberia de Polietileno PE 80  PN-12.5 de 32 mm</v>
          </cell>
        </row>
        <row r="2530">
          <cell r="A2530" t="str">
            <v>Tuberia de Polietileno PE 80  PN-16 de 20 mm</v>
          </cell>
        </row>
        <row r="2531">
          <cell r="A2531" t="str">
            <v>Tuberia en A.C.  de 10"   SCH 40</v>
          </cell>
        </row>
        <row r="2532">
          <cell r="A2532" t="str">
            <v>Tuberia en A.C.  de 10" Dril Pipe Usd</v>
          </cell>
        </row>
        <row r="2533">
          <cell r="A2533" t="str">
            <v>Tuberia en A.C.  de 12" SCH 40</v>
          </cell>
        </row>
        <row r="2534">
          <cell r="A2534" t="str">
            <v>Tuberia en A.C.  de 18" SCH 40</v>
          </cell>
        </row>
        <row r="2535">
          <cell r="A2535" t="str">
            <v>Tuberia en A.C.  de 2" SCH 40</v>
          </cell>
        </row>
        <row r="2536">
          <cell r="A2536" t="str">
            <v>Tuberia en A.C.  de 3 1/2" Dril Pipe Usd</v>
          </cell>
        </row>
        <row r="2537">
          <cell r="A2537" t="str">
            <v>Tuberia en A.C.  de 3" SCH 40</v>
          </cell>
        </row>
        <row r="2538">
          <cell r="A2538" t="str">
            <v>Tuberia en A.C.  de 4" Dril Pipe Usd</v>
          </cell>
        </row>
        <row r="2539">
          <cell r="A2539" t="str">
            <v>Tuberia en A.C.  de 4" SCH 40</v>
          </cell>
        </row>
        <row r="2540">
          <cell r="A2540" t="str">
            <v>Tuberia en A.C.  de 5" Dril Pipe Usd</v>
          </cell>
        </row>
        <row r="2541">
          <cell r="A2541" t="str">
            <v>Tuberia en A.C.  de 6 5/8" Dril Pipe Usd</v>
          </cell>
        </row>
        <row r="2542">
          <cell r="A2542" t="str">
            <v>Tuberia en A.C.  de 6" SCH 40</v>
          </cell>
        </row>
        <row r="2543">
          <cell r="A2543" t="str">
            <v>Tuberia en A.C.  de 7" Dril Pipe Usd</v>
          </cell>
        </row>
        <row r="2544">
          <cell r="A2544" t="str">
            <v>Tuberia en A.C.  de 8" Dril Pipe Usd</v>
          </cell>
        </row>
        <row r="2545">
          <cell r="A2545" t="str">
            <v>Tuberia en A.C.  de 8" SCH 40</v>
          </cell>
        </row>
        <row r="2546">
          <cell r="A2546" t="str">
            <v>Tuberia en A.C. Ø=3" x 5.75 SCH-40 E.B x CC</v>
          </cell>
        </row>
        <row r="2547">
          <cell r="A2547" t="str">
            <v>Tuberia en A.C. Ø=6" x 5.75 SCH-40 E.B x CC.</v>
          </cell>
        </row>
        <row r="2548">
          <cell r="A2548" t="str">
            <v>Tuberia en A.C. Ø=8" x 5.75 SCH-40 E.B x CC.</v>
          </cell>
        </row>
        <row r="2549">
          <cell r="A2549" t="str">
            <v>Tuberia en PRFV Ø=10"</v>
          </cell>
        </row>
        <row r="2550">
          <cell r="A2550" t="str">
            <v>Tuberia met. conex. Electrobomba cloro con accesorios</v>
          </cell>
        </row>
        <row r="2551">
          <cell r="A2551" t="str">
            <v>Tuberia para Gas en polietileno de 1/2"</v>
          </cell>
        </row>
        <row r="2552">
          <cell r="A2552" t="str">
            <v>Tuberia PF+UAD 1/2"</v>
          </cell>
        </row>
        <row r="2553">
          <cell r="A2553" t="str">
            <v>Tuberia PF+UAD 3/4 "</v>
          </cell>
        </row>
        <row r="2554">
          <cell r="A2554" t="str">
            <v>Tuberia PVC W-Reten 6 "</v>
          </cell>
        </row>
        <row r="2555">
          <cell r="A2555" t="str">
            <v>Tuberia PVC W-Reten 8 "</v>
          </cell>
        </row>
        <row r="2556">
          <cell r="A2556" t="str">
            <v>Tuberia sanitaria PVC 1-1/2  "</v>
          </cell>
        </row>
        <row r="2557">
          <cell r="A2557" t="str">
            <v>Tuberia sanitaria PVC 2  "</v>
          </cell>
        </row>
        <row r="2558">
          <cell r="A2558" t="str">
            <v>Tuberia sanitaria PVC 3  "</v>
          </cell>
        </row>
        <row r="2559">
          <cell r="A2559" t="str">
            <v>Tuberia sanitaria PVC 4  "</v>
          </cell>
        </row>
        <row r="2560">
          <cell r="A2560" t="str">
            <v>Tuberia sanitaria PVC 6  "</v>
          </cell>
        </row>
        <row r="2561">
          <cell r="A2561" t="str">
            <v>Tuberia y accesorios, guias de izaje electr.</v>
          </cell>
        </row>
        <row r="2562">
          <cell r="A2562" t="str">
            <v>Tuberías internas para distribución</v>
          </cell>
        </row>
        <row r="2563">
          <cell r="A2563" t="str">
            <v>Tubo A.C SCH-40 Ø=2"</v>
          </cell>
        </row>
        <row r="2564">
          <cell r="A2564" t="str">
            <v>Tubo A.C SCH-40 Ø=8"</v>
          </cell>
        </row>
        <row r="2565">
          <cell r="A2565" t="str">
            <v>Tubo cerramiento Galvanizado Ø=1 1/2 " e=0.128"</v>
          </cell>
        </row>
        <row r="2566">
          <cell r="A2566" t="str">
            <v>Tubo cerramiento Galvanizado Ø=1 1/2"  e=0.075"</v>
          </cell>
        </row>
        <row r="2567">
          <cell r="A2567" t="str">
            <v>Tubo cerramiento Galvanizado Ø=1" e=0.128"</v>
          </cell>
        </row>
        <row r="2568">
          <cell r="A2568" t="str">
            <v>Tubo cerramiento Galvanizado Ø=2 1/2"  e=0.075"</v>
          </cell>
        </row>
        <row r="2569">
          <cell r="A2569" t="str">
            <v>Tubo cerramiento Galvanizado Ø=2" e=0.098"</v>
          </cell>
        </row>
        <row r="2570">
          <cell r="A2570" t="str">
            <v>Tubo cerramiento Galvanizado Ø=2" e=0.128"</v>
          </cell>
        </row>
        <row r="2571">
          <cell r="A2571" t="str">
            <v>Tubo cerramiento Galvanizado Ø=3" e=0.128"</v>
          </cell>
        </row>
        <row r="2572">
          <cell r="A2572" t="str">
            <v>Tubo cerramiento Galvanizado Ø=4" e=0.128"</v>
          </cell>
        </row>
        <row r="2573">
          <cell r="A2573" t="str">
            <v>Tubo conduit  PVC 1 1/2"</v>
          </cell>
        </row>
        <row r="2574">
          <cell r="A2574" t="str">
            <v>Tubo conduit  PVC 3/4"</v>
          </cell>
        </row>
        <row r="2575">
          <cell r="A2575" t="str">
            <v>Tubo conduit galvanizado  1-1/2"</v>
          </cell>
        </row>
        <row r="2576">
          <cell r="A2576" t="str">
            <v>TUBO CONDUIT GALVANIZADO 1"</v>
          </cell>
        </row>
        <row r="2577">
          <cell r="A2577" t="str">
            <v>Tubo conduit PVC 1 1/4"</v>
          </cell>
        </row>
        <row r="2578">
          <cell r="A2578" t="str">
            <v>Tubo conduit PVC 1"</v>
          </cell>
        </row>
        <row r="2579">
          <cell r="A2579" t="str">
            <v>Tubo conduit PVC 1/2"</v>
          </cell>
        </row>
        <row r="2580">
          <cell r="A2580" t="str">
            <v>Tubo conduit PVC 2 1/2"</v>
          </cell>
        </row>
        <row r="2581">
          <cell r="A2581" t="str">
            <v>Tubo conduit PVC 2"</v>
          </cell>
        </row>
        <row r="2582">
          <cell r="A2582" t="str">
            <v>Tubo conduit PVC 3"</v>
          </cell>
        </row>
        <row r="2583">
          <cell r="A2583" t="str">
            <v>Tubo conduit PVC 4"  tp</v>
          </cell>
        </row>
        <row r="2584">
          <cell r="A2584" t="str">
            <v>Tubo corrugado 100 mm</v>
          </cell>
        </row>
        <row r="2585">
          <cell r="A2585" t="str">
            <v>Tubo CPVC 1/2"</v>
          </cell>
        </row>
        <row r="2586">
          <cell r="A2586" t="str">
            <v>Tubo CPVC 3/4"</v>
          </cell>
        </row>
        <row r="2587">
          <cell r="A2587" t="str">
            <v>Tubo cuadrado 70 x 70 x 2.25 x 6000 mm</v>
          </cell>
        </row>
        <row r="2588">
          <cell r="A2588" t="str">
            <v>Tubo cuadrado de 1"</v>
          </cell>
        </row>
        <row r="2589">
          <cell r="A2589" t="str">
            <v>Tubo de agua Galvanizado Ø=1 1/2"</v>
          </cell>
        </row>
        <row r="2590">
          <cell r="A2590" t="str">
            <v>Tubo de agua Galvanizado Ø=1 1/4"</v>
          </cell>
        </row>
        <row r="2591">
          <cell r="A2591" t="str">
            <v>Tubo de agua Galvanizado Ø=1"</v>
          </cell>
        </row>
        <row r="2592">
          <cell r="A2592" t="str">
            <v>Tubo de agua Galvanizado Ø=1/2"</v>
          </cell>
        </row>
        <row r="2593">
          <cell r="A2593" t="str">
            <v>Tubo de agua Galvanizado Ø=2  1/2"</v>
          </cell>
        </row>
        <row r="2594">
          <cell r="A2594" t="str">
            <v>Tubo de agua Galvanizado Ø=2"</v>
          </cell>
        </row>
        <row r="2595">
          <cell r="A2595" t="str">
            <v>Tubo de agua Galvanizado Ø=3"</v>
          </cell>
        </row>
        <row r="2596">
          <cell r="A2596" t="str">
            <v>Tubo de agua Galvanizado Ø=3/4"</v>
          </cell>
        </row>
        <row r="2597">
          <cell r="A2597" t="str">
            <v>Tubo de agua Galvanizado Ø=3/8"</v>
          </cell>
        </row>
        <row r="2598">
          <cell r="A2598" t="str">
            <v>Tubo de agua Galvanizado Ø=4"</v>
          </cell>
        </row>
        <row r="2599">
          <cell r="A2599" t="str">
            <v>Tubo de drenaje PVC 100 mm o 4" sin filtro</v>
          </cell>
        </row>
        <row r="2600">
          <cell r="A2600" t="str">
            <v>Tubo de drenaje PVC 160 mm o 6" sin filtro</v>
          </cell>
        </row>
        <row r="2601">
          <cell r="A2601" t="str">
            <v>Tubo de drenaje PVC 65 mm o 3" sin filtro</v>
          </cell>
        </row>
        <row r="2602">
          <cell r="A2602" t="str">
            <v>Tubo drenaje de gres 4"</v>
          </cell>
        </row>
        <row r="2603">
          <cell r="A2603" t="str">
            <v>Tubo drenaje de gres 6"</v>
          </cell>
        </row>
        <row r="2604">
          <cell r="A2604" t="str">
            <v>Tubo en A.C.  SCH 40 con costura Ø=22"</v>
          </cell>
        </row>
        <row r="2605">
          <cell r="A2605" t="str">
            <v>Tubo en Concreto Reforzado 24"</v>
          </cell>
        </row>
        <row r="2606">
          <cell r="A2606" t="str">
            <v>Tubo en Concreto Reforzado 24"·</v>
          </cell>
        </row>
        <row r="2607">
          <cell r="A2607" t="str">
            <v>Tubo en Concreto Reforzado 36"·</v>
          </cell>
        </row>
        <row r="2608">
          <cell r="A2608" t="str">
            <v>Tubo en Concreto Reforzado 36"·</v>
          </cell>
        </row>
        <row r="2609">
          <cell r="A2609" t="str">
            <v>TUBO ESTRUCT. PRESION GALVANIZADO 1</v>
          </cell>
        </row>
        <row r="2610">
          <cell r="A2610" t="str">
            <v>TUBO ESTRUCT. PRESION GALVANIZADO 2"</v>
          </cell>
        </row>
        <row r="2611">
          <cell r="A2611" t="str">
            <v>Tubo estructural Ø=1/2" e=2.5 mm</v>
          </cell>
        </row>
        <row r="2612">
          <cell r="A2612" t="str">
            <v>Tubo estructural Ø=2 1/2" e= 3,5 mm</v>
          </cell>
        </row>
        <row r="2613">
          <cell r="A2613" t="str">
            <v>Tubo estructural Ø=2 1/2" e= 5 mm</v>
          </cell>
        </row>
        <row r="2614">
          <cell r="A2614" t="str">
            <v>Tubo estructural Ø=2" CAL 10</v>
          </cell>
        </row>
        <row r="2615">
          <cell r="A2615" t="str">
            <v>Tubo galvanizado 1/2" x 3 m Conduit</v>
          </cell>
        </row>
        <row r="2616">
          <cell r="A2616" t="str">
            <v>Tubo galvanizado 3" x 3 m  Conduit</v>
          </cell>
        </row>
        <row r="2617">
          <cell r="A2617" t="str">
            <v>Tubo galvanizado 3/4" x 3 m Conduit</v>
          </cell>
        </row>
        <row r="2618">
          <cell r="A2618" t="str">
            <v>Tubo hierro ductil 10 pulg</v>
          </cell>
        </row>
        <row r="2619">
          <cell r="A2619" t="str">
            <v>Tubo hierro ductil 12pulg</v>
          </cell>
        </row>
        <row r="2620">
          <cell r="A2620" t="str">
            <v>Tubo hierro ductil 14pulg</v>
          </cell>
        </row>
        <row r="2621">
          <cell r="A2621" t="str">
            <v>Tubo P.V.C    A. LL   4"</v>
          </cell>
        </row>
        <row r="2622">
          <cell r="A2622" t="str">
            <v>Tubo presión RDE 11 PVC 3/4 Pulg</v>
          </cell>
        </row>
        <row r="2623">
          <cell r="A2623" t="str">
            <v>Tubo presión RDE 13.5 PVC 1 Pulg</v>
          </cell>
        </row>
        <row r="2624">
          <cell r="A2624" t="str">
            <v>Tubo presión RDE 13.5 PVC 1/2 Pulg</v>
          </cell>
        </row>
        <row r="2625">
          <cell r="A2625" t="str">
            <v>Tubo presión RDE 21 PVC 1 1/2 Pulg</v>
          </cell>
        </row>
        <row r="2626">
          <cell r="A2626" t="str">
            <v>Tubo presión RDE 21 PVC 1 1/4 Pulg</v>
          </cell>
        </row>
        <row r="2627">
          <cell r="A2627" t="str">
            <v>Tubo presión RDE 21 PVC 1 Pulg</v>
          </cell>
        </row>
        <row r="2628">
          <cell r="A2628" t="str">
            <v>Tubo presión RDE 21 PVC 2 1/2 Pulg</v>
          </cell>
        </row>
        <row r="2629">
          <cell r="A2629" t="str">
            <v>Tubo presión RDE 21 PVC 2 Pulg</v>
          </cell>
        </row>
        <row r="2630">
          <cell r="A2630" t="str">
            <v>Tubo presión RDE 21 PVC 3 Pulg</v>
          </cell>
        </row>
        <row r="2631">
          <cell r="A2631" t="str">
            <v>Tubo presión RDE 21 PVC 3/4 Pulg</v>
          </cell>
        </row>
        <row r="2632">
          <cell r="A2632" t="str">
            <v>Tubo presión RDE 21 PVC 4 Pulg</v>
          </cell>
        </row>
        <row r="2633">
          <cell r="A2633" t="str">
            <v>Tubo presión RDE 26 PVC 1 1/2 Pulg</v>
          </cell>
        </row>
        <row r="2634">
          <cell r="A2634" t="str">
            <v>Tubo presión RDE 26 PVC 1 1/4 Pulg</v>
          </cell>
        </row>
        <row r="2635">
          <cell r="A2635" t="str">
            <v>Tubo presión RDE 26 PVC 1 Pulg</v>
          </cell>
        </row>
        <row r="2636">
          <cell r="A2636" t="str">
            <v>Tubo presión RDE 26 PVC 2 1/2 Pulg</v>
          </cell>
        </row>
        <row r="2637">
          <cell r="A2637" t="str">
            <v>Tubo presión RDE 26 PVC 2 Pulg</v>
          </cell>
        </row>
        <row r="2638">
          <cell r="A2638" t="str">
            <v>Tubo presión RDE 26 PVC 3 Pulg</v>
          </cell>
        </row>
        <row r="2639">
          <cell r="A2639" t="str">
            <v>Tubo presión RDE 26 PVC 4 Pulg</v>
          </cell>
        </row>
        <row r="2640">
          <cell r="A2640" t="str">
            <v>Tubo presión RDE 32.5 PVC 3 Pulg</v>
          </cell>
        </row>
        <row r="2641">
          <cell r="A2641" t="str">
            <v>Tubo presión RDE 32.6 PVC 4 Pulg</v>
          </cell>
        </row>
        <row r="2642">
          <cell r="A2642" t="str">
            <v>Tubo presión RDE 41 PVC 2 Pulg</v>
          </cell>
        </row>
        <row r="2643">
          <cell r="A2643" t="str">
            <v>Tubo presión RDE 41 PVC 3 Pulg</v>
          </cell>
        </row>
        <row r="2644">
          <cell r="A2644" t="str">
            <v>Tubo presión RDE 41 PVC 4 Pulg</v>
          </cell>
        </row>
        <row r="2645">
          <cell r="A2645" t="str">
            <v>Tubo presión RDE 51 PVC 3 Pulg</v>
          </cell>
        </row>
        <row r="2646">
          <cell r="A2646" t="str">
            <v>Tubo presión RDE 51 PVC 4 Pulg</v>
          </cell>
        </row>
        <row r="2647">
          <cell r="A2647" t="str">
            <v>Tubo presión RDE 51 PVC 6 Pulg</v>
          </cell>
        </row>
        <row r="2648">
          <cell r="A2648" t="str">
            <v>Tubo presión RDE 9 PVC 1/2 Pulg</v>
          </cell>
        </row>
        <row r="2649">
          <cell r="A2649" t="str">
            <v>Tubo PVC A.LL. 3"</v>
          </cell>
        </row>
        <row r="2650">
          <cell r="A2650" t="str">
            <v>Tubo PVC sanitario de 6"</v>
          </cell>
        </row>
        <row r="2651">
          <cell r="A2651" t="str">
            <v>Tubo PVC ventilación 1 1/2"</v>
          </cell>
        </row>
        <row r="2652">
          <cell r="A2652" t="str">
            <v>Tubo PVC ventilación 2"</v>
          </cell>
        </row>
        <row r="2653">
          <cell r="A2653" t="str">
            <v>Tubo PVC ventilación 4"</v>
          </cell>
        </row>
        <row r="2654">
          <cell r="A2654" t="str">
            <v>Tubo rectangular 3" x 1 1/2"  C-18</v>
          </cell>
        </row>
        <row r="2655">
          <cell r="A2655" t="str">
            <v>Tubo union mecanica RDE 11 PVC 3 Pulg</v>
          </cell>
        </row>
        <row r="2656">
          <cell r="A2656" t="str">
            <v>Tubo union mecanica RDE 11 PVC 4 Pulg</v>
          </cell>
        </row>
        <row r="2657">
          <cell r="A2657" t="str">
            <v>Tubo union mecanica RDE 11 PVC 6 Pulg</v>
          </cell>
        </row>
        <row r="2658">
          <cell r="A2658" t="str">
            <v>Tubo union mecanica RDE 11 PVC 8 Pulg</v>
          </cell>
        </row>
        <row r="2659">
          <cell r="A2659" t="str">
            <v>Tubo union mecanica RDE 13.5 PVC 10 Pulg</v>
          </cell>
        </row>
        <row r="2660">
          <cell r="A2660" t="str">
            <v>Tubo union mecanica RDE 13.5 PVC 12 Pulg</v>
          </cell>
        </row>
        <row r="2661">
          <cell r="A2661" t="str">
            <v>Tubo union mecanica RDE 13.5 PVC 2 1/2 Pulg</v>
          </cell>
        </row>
        <row r="2662">
          <cell r="A2662" t="str">
            <v>Tubo union mecanica RDE 13.5 PVC 2 Pulg</v>
          </cell>
        </row>
        <row r="2663">
          <cell r="A2663" t="str">
            <v>Tubo union mecanica RDE 13.5 PVC 3 Pulg</v>
          </cell>
        </row>
        <row r="2664">
          <cell r="A2664" t="str">
            <v>Tubo union mecanica RDE 13.5 PVC 4 Pulg</v>
          </cell>
        </row>
        <row r="2665">
          <cell r="A2665" t="str">
            <v>Tubo union mecanica RDE 13.5 PVC 6 Pulg</v>
          </cell>
        </row>
        <row r="2666">
          <cell r="A2666" t="str">
            <v>Tubo union mecanica RDE 13.5 PVC 8 Pulg</v>
          </cell>
        </row>
        <row r="2667">
          <cell r="A2667" t="str">
            <v>Tubo union mecanica RDE 17 PVC 2 1/2 Pulg</v>
          </cell>
        </row>
        <row r="2668">
          <cell r="A2668" t="str">
            <v>Tubo union mecanica RDE 17 PVC 3 Pulg</v>
          </cell>
        </row>
        <row r="2669">
          <cell r="A2669" t="str">
            <v>Tubo union mecanica RDE 17 PVC 4 Pulg</v>
          </cell>
        </row>
        <row r="2670">
          <cell r="A2670" t="str">
            <v>Tubo union mecanica RDE 17 PVC 6 Pulg</v>
          </cell>
        </row>
        <row r="2671">
          <cell r="A2671" t="str">
            <v>Tubo union mecanica RDE 21 PVC 10 Pulg</v>
          </cell>
        </row>
        <row r="2672">
          <cell r="A2672" t="str">
            <v>Tubo union mecanica RDE 21 PVC 12 Pulg</v>
          </cell>
        </row>
        <row r="2673">
          <cell r="A2673" t="str">
            <v>Tubo union mecanica RDE 21 PVC 14 Pulg</v>
          </cell>
        </row>
        <row r="2674">
          <cell r="A2674" t="str">
            <v>Tubo union mecanica RDE 21 PVC 16 Pulg</v>
          </cell>
        </row>
        <row r="2675">
          <cell r="A2675" t="str">
            <v>Tubo union mecanica RDE 21 PVC 18 Pulg</v>
          </cell>
        </row>
        <row r="2676">
          <cell r="A2676" t="str">
            <v>Tubo union mecanica RDE 21 PVC 2 1/2 Pulg</v>
          </cell>
        </row>
        <row r="2677">
          <cell r="A2677" t="str">
            <v>Tubo union mecanica RDE 21 PVC 2 Pulg</v>
          </cell>
        </row>
        <row r="2678">
          <cell r="A2678" t="str">
            <v>Tubo union mecanica RDE 21 PVC 20 Pulg</v>
          </cell>
        </row>
        <row r="2679">
          <cell r="A2679" t="str">
            <v>Tubo union mecanica RDE 21 PVC 3 Pulg</v>
          </cell>
        </row>
        <row r="2680">
          <cell r="A2680" t="str">
            <v>Tubo union mecanica RDE 21 PVC 4 Pulg</v>
          </cell>
        </row>
        <row r="2681">
          <cell r="A2681" t="str">
            <v>Tubo union mecanica RDE 21 PVC 6 Pulg</v>
          </cell>
        </row>
        <row r="2682">
          <cell r="A2682" t="str">
            <v>Tubo union mecanica RDE 21 PVC 8 Pulg</v>
          </cell>
        </row>
        <row r="2683">
          <cell r="A2683" t="str">
            <v>Tubo union mecánica RDE 26 PVC 10 Pulg</v>
          </cell>
        </row>
        <row r="2684">
          <cell r="A2684" t="str">
            <v>Tubo union mecánica RDE 26 PVC 12 Pulg</v>
          </cell>
        </row>
        <row r="2685">
          <cell r="A2685" t="str">
            <v>Tubo union mecánica RDE 26 PVC 14 Pulg</v>
          </cell>
        </row>
        <row r="2686">
          <cell r="A2686" t="str">
            <v>Tubo union mecánica RDE 26 PVC 16 Pulg</v>
          </cell>
        </row>
        <row r="2687">
          <cell r="A2687" t="str">
            <v>Tubo union mecánica RDE 26 PVC 18 Pulg</v>
          </cell>
        </row>
        <row r="2688">
          <cell r="A2688" t="str">
            <v>Tubo union mecánica RDE 26 PVC 2 1/2 Pulg</v>
          </cell>
        </row>
        <row r="2689">
          <cell r="A2689" t="str">
            <v>Tubo union mecánica RDE 26 PVC 2 Pulg</v>
          </cell>
        </row>
        <row r="2690">
          <cell r="A2690" t="str">
            <v>Tubo union mecánica RDE 26 PVC 20 Pulg</v>
          </cell>
        </row>
        <row r="2691">
          <cell r="A2691" t="str">
            <v>Tubo union mecánica RDE 26 PVC 3 Pulg</v>
          </cell>
        </row>
        <row r="2692">
          <cell r="A2692" t="str">
            <v>Tubo union mecánica RDE 26 PVC 4 Pulg</v>
          </cell>
        </row>
        <row r="2693">
          <cell r="A2693" t="str">
            <v>Tubo union mecánica RDE 26 PVC 6 Pulg</v>
          </cell>
        </row>
        <row r="2694">
          <cell r="A2694" t="str">
            <v>Tubo union mecánica RDE 26 PVC 8 Pulg</v>
          </cell>
        </row>
        <row r="2695">
          <cell r="A2695" t="str">
            <v>Tubo union mecánica RDE 32.5 PVC 10 Pulg</v>
          </cell>
        </row>
        <row r="2696">
          <cell r="A2696" t="str">
            <v>Tubo union mecánica RDE 32.5 PVC 12 Pulg</v>
          </cell>
        </row>
        <row r="2697">
          <cell r="A2697" t="str">
            <v>Tubo union mecánica RDE 32.5 PVC 14 Pulg</v>
          </cell>
        </row>
        <row r="2698">
          <cell r="A2698" t="str">
            <v>Tubo union mecánica RDE 32.5 PVC 16 Pulg</v>
          </cell>
        </row>
        <row r="2699">
          <cell r="A2699" t="str">
            <v>Tubo union mecánica RDE 32.5 PVC 18 Pulg</v>
          </cell>
        </row>
        <row r="2700">
          <cell r="A2700" t="str">
            <v>Tubo union mecanica RDE 32.5 PVC 2 1/2 Pulg</v>
          </cell>
        </row>
        <row r="2701">
          <cell r="A2701" t="str">
            <v>Tubo union mecanica RDE 32.5 PVC 2 Pulg</v>
          </cell>
        </row>
        <row r="2702">
          <cell r="A2702" t="str">
            <v>Tubo union mecanica RDE 32.5 PVC 20 Pulg</v>
          </cell>
        </row>
        <row r="2703">
          <cell r="A2703" t="str">
            <v>Tubo union mecanica RDE 32.5 PVC 3 Pulg</v>
          </cell>
        </row>
        <row r="2704">
          <cell r="A2704" t="str">
            <v>Tubo union mecanica RDE 32.5 PVC 4 Pulg</v>
          </cell>
        </row>
        <row r="2705">
          <cell r="A2705" t="str">
            <v>Tubo union mecanica RDE 32.5 PVC 6 Pulg</v>
          </cell>
        </row>
        <row r="2706">
          <cell r="A2706" t="str">
            <v>Tubo union mecanica RDE 32.5 PVC 6 Pulg</v>
          </cell>
        </row>
        <row r="2707">
          <cell r="A2707" t="str">
            <v>Tubo union mecanica RDE 32.5 PVC 8 Pulg</v>
          </cell>
        </row>
        <row r="2708">
          <cell r="A2708" t="str">
            <v>Tubo union mecanica RDE 41 PVC 10 Pulg</v>
          </cell>
        </row>
        <row r="2709">
          <cell r="A2709" t="str">
            <v>Tubo union mecanica RDE 41 PVC 12 Pulg</v>
          </cell>
        </row>
        <row r="2710">
          <cell r="A2710" t="str">
            <v>Tubo union mecanica RDE 41 PVC 14 Pulg</v>
          </cell>
        </row>
        <row r="2711">
          <cell r="A2711" t="str">
            <v>Tubo union mecanica RDE 41 PVC 16 Pulg</v>
          </cell>
        </row>
        <row r="2712">
          <cell r="A2712" t="str">
            <v>Tubo union mecanica RDE 41 PVC 18 Pulg</v>
          </cell>
        </row>
        <row r="2713">
          <cell r="A2713" t="str">
            <v>Tubo union mecanica RDE 41 PVC 2 1/2 Pulg</v>
          </cell>
        </row>
        <row r="2714">
          <cell r="A2714" t="str">
            <v>Tubo union mecanica RDE 41 PVC 2 Pulg</v>
          </cell>
        </row>
        <row r="2715">
          <cell r="A2715" t="str">
            <v>Tubo union mecanica RDE 41 PVC 20 Pulg</v>
          </cell>
        </row>
        <row r="2716">
          <cell r="A2716" t="str">
            <v>Tubo union mecanica RDE 41 PVC 3 Pulg</v>
          </cell>
        </row>
        <row r="2717">
          <cell r="A2717" t="str">
            <v>Tubo union mecanica RDE 41 PVC 4 Pulg</v>
          </cell>
        </row>
        <row r="2718">
          <cell r="A2718" t="str">
            <v>Tubo union mecanica RDE 41 PVC 6 Pulg</v>
          </cell>
        </row>
        <row r="2719">
          <cell r="A2719" t="str">
            <v>Tubo union mecanica RDE 41 PVC 8 Pulg</v>
          </cell>
        </row>
        <row r="2720">
          <cell r="A2720" t="str">
            <v>Tubo union mecanica RDE 51 PVC 10 Pulg</v>
          </cell>
        </row>
        <row r="2721">
          <cell r="A2721" t="str">
            <v>Tubo union mecanica RDE 51 PVC 12 Pulg</v>
          </cell>
        </row>
        <row r="2722">
          <cell r="A2722" t="str">
            <v>Tubo union mecanica RDE 51 PVC 3 Pulg</v>
          </cell>
        </row>
        <row r="2723">
          <cell r="A2723" t="str">
            <v>Tubo union mecanica RDE 51 PVC 4 Pulg</v>
          </cell>
        </row>
        <row r="2724">
          <cell r="A2724" t="str">
            <v>Tubo union mecanica RDE 51 PVC 6 Pulg</v>
          </cell>
        </row>
        <row r="2725">
          <cell r="A2725" t="str">
            <v>Tubo union mecanica RDE 51 PVC 8 Pulg</v>
          </cell>
        </row>
        <row r="2726">
          <cell r="A2726" t="str">
            <v>Tubo union mecanica RDE 64 PVC 10 Pulg</v>
          </cell>
        </row>
        <row r="2727">
          <cell r="A2727" t="str">
            <v>Tubo union mecanica RDE 64 PVC 12 Pulg</v>
          </cell>
        </row>
        <row r="2728">
          <cell r="A2728" t="str">
            <v>Tubo union mecanica RDE 64 PVC 6 Pulg</v>
          </cell>
        </row>
        <row r="2729">
          <cell r="A2729" t="str">
            <v>Tubo union mecanica RDE 64 PVC 8 Pulg</v>
          </cell>
        </row>
        <row r="2730">
          <cell r="A2730" t="str">
            <v>Tubo union mecanica RDE 9 PVC 3 Pulg</v>
          </cell>
        </row>
        <row r="2731">
          <cell r="A2731" t="str">
            <v>Tubo union mecanica RDE 9 PVC 4 Pulg</v>
          </cell>
        </row>
        <row r="2732">
          <cell r="A2732" t="str">
            <v>Tubo union mecanica RDE 9 PVC 6 Pulg</v>
          </cell>
        </row>
        <row r="2733">
          <cell r="A2733" t="str">
            <v>Tubo union mecanica RDE 9 PVC 8 Pulg</v>
          </cell>
        </row>
        <row r="2734">
          <cell r="A2734" t="str">
            <v>Tuerca de ojo alargada de 5/8``</v>
          </cell>
        </row>
        <row r="2735">
          <cell r="A2735" t="str">
            <v>Tuerca Ø= 1/4" G-8</v>
          </cell>
        </row>
        <row r="2736">
          <cell r="A2736" t="str">
            <v>Tuerca Ø=1 1/4"  G-5</v>
          </cell>
        </row>
        <row r="2737">
          <cell r="A2737" t="str">
            <v>Tuerca Ø=1"  G-5</v>
          </cell>
        </row>
        <row r="2738">
          <cell r="A2738" t="str">
            <v>Tuerca Ø=1"  G-8</v>
          </cell>
        </row>
        <row r="2739">
          <cell r="A2739" t="str">
            <v>Tuerca Ø=2"  G-5</v>
          </cell>
        </row>
        <row r="2740">
          <cell r="A2740" t="str">
            <v>Tuerca Ø=3"  G-5</v>
          </cell>
        </row>
        <row r="2741">
          <cell r="A2741" t="str">
            <v>Tuerca Ø=3/4"  G-8</v>
          </cell>
        </row>
        <row r="2742">
          <cell r="A2742" t="str">
            <v>Tuerca Ø=5/16" G-2 (arandela)</v>
          </cell>
        </row>
        <row r="2743">
          <cell r="A2743" t="str">
            <v>Union adaptador de 3"</v>
          </cell>
        </row>
        <row r="2744">
          <cell r="A2744" t="str">
            <v>Union alcantarillado PVC 24  "</v>
          </cell>
        </row>
        <row r="2745">
          <cell r="A2745" t="str">
            <v>Union alcantarillado PVC 27  "</v>
          </cell>
        </row>
        <row r="2746">
          <cell r="A2746" t="str">
            <v>Union alcantarillado PVC 30  "</v>
          </cell>
        </row>
        <row r="2747">
          <cell r="A2747" t="str">
            <v>Union alcantarillado PVC 33  "</v>
          </cell>
        </row>
        <row r="2748">
          <cell r="A2748" t="str">
            <v>Union alcantarillado PVC 36  "</v>
          </cell>
        </row>
        <row r="2749">
          <cell r="A2749" t="str">
            <v>Union alcantarillado PVC 39  "</v>
          </cell>
        </row>
        <row r="2750">
          <cell r="A2750" t="str">
            <v>Union alcantarillado PVC 42  "</v>
          </cell>
        </row>
        <row r="2751">
          <cell r="A2751" t="str">
            <v>Union alcantarillado PVC 45  "</v>
          </cell>
        </row>
        <row r="2752">
          <cell r="A2752" t="str">
            <v>Union alcantarillado PVC 48  "</v>
          </cell>
        </row>
        <row r="2753">
          <cell r="A2753" t="str">
            <v>Union alcantarillado PVC 51  "</v>
          </cell>
        </row>
        <row r="2754">
          <cell r="A2754" t="str">
            <v>Union alcantarillado PVC 54  "</v>
          </cell>
        </row>
        <row r="2755">
          <cell r="A2755" t="str">
            <v>Union alcantarillado PVC 60  "</v>
          </cell>
        </row>
        <row r="2756">
          <cell r="A2756" t="str">
            <v>Union caballete G limatesa 15 , 20 Y 25</v>
          </cell>
        </row>
        <row r="2757">
          <cell r="A2757" t="str">
            <v>Union caballete limatesa 15 y 40</v>
          </cell>
        </row>
        <row r="2758">
          <cell r="A2758" t="str">
            <v>Union canal amazonas blanca</v>
          </cell>
        </row>
        <row r="2759">
          <cell r="A2759" t="str">
            <v>UNIÓN CANAL BLANCO</v>
          </cell>
        </row>
        <row r="2760">
          <cell r="A2760" t="str">
            <v>Union conduit PVC  4``</v>
          </cell>
        </row>
        <row r="2761">
          <cell r="A2761" t="str">
            <v>Union de bajante amazonas</v>
          </cell>
        </row>
        <row r="2762">
          <cell r="A2762" t="str">
            <v>Union de Polipropileno PN 16 20 mm</v>
          </cell>
        </row>
        <row r="2763">
          <cell r="A2763" t="str">
            <v>Union de Polipropileno PN 16 32 mm</v>
          </cell>
        </row>
        <row r="2764">
          <cell r="A2764" t="str">
            <v>Union de reparacion u.m RDE 21 PVC 10 "</v>
          </cell>
        </row>
        <row r="2765">
          <cell r="A2765" t="str">
            <v>Union de reparacion u.m RDE 21 PVC 12 "</v>
          </cell>
        </row>
        <row r="2766">
          <cell r="A2766" t="str">
            <v>Union de reparacion u.m RDE 21 PVC 2 "</v>
          </cell>
        </row>
        <row r="2767">
          <cell r="A2767" t="str">
            <v>Union de reparacion u.m RDE 21 PVC 2 1/2 "</v>
          </cell>
        </row>
        <row r="2768">
          <cell r="A2768" t="str">
            <v>Union de reparacion u.m RDE 21 PVC 3 "</v>
          </cell>
        </row>
        <row r="2769">
          <cell r="A2769" t="str">
            <v>Union de reparacion u.m RDE 21 PVC 4 "</v>
          </cell>
        </row>
        <row r="2770">
          <cell r="A2770" t="str">
            <v>Union de reparacion u.m RDE 21 PVC 6 "</v>
          </cell>
        </row>
        <row r="2771">
          <cell r="A2771" t="str">
            <v>Union de reparacion u.m RDE 21 PVC 8 "</v>
          </cell>
        </row>
        <row r="2772">
          <cell r="A2772" t="str">
            <v>Union Dresser Ø= 3" en A.C.</v>
          </cell>
        </row>
        <row r="2773">
          <cell r="A2773" t="str">
            <v>Union Dresser Ø=2 1/2" en  A.C</v>
          </cell>
        </row>
        <row r="2774">
          <cell r="A2774" t="str">
            <v>Union Dresser Ø=2" en  A.C</v>
          </cell>
        </row>
        <row r="2775">
          <cell r="A2775" t="str">
            <v>Union Dresser Ø=4" en  A.C</v>
          </cell>
        </row>
        <row r="2776">
          <cell r="A2776" t="str">
            <v>Union espigo flanchado Ø=2"</v>
          </cell>
        </row>
        <row r="2777">
          <cell r="A2777" t="str">
            <v>Union espigo flanchado Ø=3"</v>
          </cell>
        </row>
        <row r="2778">
          <cell r="A2778" t="str">
            <v>Union Galvanizada Ø= 1 1/2"</v>
          </cell>
        </row>
        <row r="2779">
          <cell r="A2779" t="str">
            <v>Union Galvanizada Ø= 1"</v>
          </cell>
        </row>
        <row r="2780">
          <cell r="A2780" t="str">
            <v>Union Galvanizada Ø= 2 1/2"</v>
          </cell>
        </row>
        <row r="2781">
          <cell r="A2781" t="str">
            <v>Union Galvanizada Ø= 2"</v>
          </cell>
        </row>
        <row r="2782">
          <cell r="A2782" t="str">
            <v>Union Galvanizada Ø= 4"</v>
          </cell>
        </row>
        <row r="2783">
          <cell r="A2783" t="str">
            <v>Union Galvanizada Ø=3"</v>
          </cell>
        </row>
        <row r="2784">
          <cell r="A2784" t="str">
            <v>Union mecanica rapida RDE 21 PVC 10 "</v>
          </cell>
        </row>
        <row r="2785">
          <cell r="A2785" t="str">
            <v>Union mecanica rapida RDE 21 PVC 12 "</v>
          </cell>
        </row>
        <row r="2786">
          <cell r="A2786" t="str">
            <v>Union mecanica rapida RDE 21 PVC 2 "</v>
          </cell>
        </row>
        <row r="2787">
          <cell r="A2787" t="str">
            <v>Union mecanica rapida RDE 21 PVC 2 1/2 "</v>
          </cell>
        </row>
        <row r="2788">
          <cell r="A2788" t="str">
            <v>Union mecanica rapida RDE 21 PVC 3 "</v>
          </cell>
        </row>
        <row r="2789">
          <cell r="A2789" t="str">
            <v>Union mecanica rapida RDE 21 PVC 4 "</v>
          </cell>
        </row>
        <row r="2790">
          <cell r="A2790" t="str">
            <v>Union mecanica rapida RDE 21 PVC 6 "</v>
          </cell>
        </row>
        <row r="2791">
          <cell r="A2791" t="str">
            <v>Union mecanica rapida RDE 21 PVC 8 "</v>
          </cell>
        </row>
        <row r="2792">
          <cell r="A2792" t="str">
            <v>Union mecanica RDE 21 PVC 10 Pulg</v>
          </cell>
        </row>
        <row r="2793">
          <cell r="A2793" t="str">
            <v>Union mecanica RDE 21 PVC 12 Pulg</v>
          </cell>
        </row>
        <row r="2794">
          <cell r="A2794" t="str">
            <v>Union mecanica RDE 21 PVC 2 1/2 Pulg</v>
          </cell>
        </row>
        <row r="2795">
          <cell r="A2795" t="str">
            <v>Union mecanica RDE 21 PVC 2 Pulg</v>
          </cell>
        </row>
        <row r="2796">
          <cell r="A2796" t="str">
            <v>Union mecanica RDE 21 PVC 3 Pulg</v>
          </cell>
        </row>
        <row r="2797">
          <cell r="A2797" t="str">
            <v>Union mecanica RDE 21 PVC 4 Pulg</v>
          </cell>
        </row>
        <row r="2798">
          <cell r="A2798" t="str">
            <v>Union mecanica RDE 21 PVC 6 Pulg</v>
          </cell>
        </row>
        <row r="2799">
          <cell r="A2799" t="str">
            <v>Union mecanica RDE 21 PVC 8 Pulg</v>
          </cell>
        </row>
        <row r="2800">
          <cell r="A2800" t="str">
            <v>Union PF+UAD  1/2 "</v>
          </cell>
        </row>
        <row r="2801">
          <cell r="A2801" t="str">
            <v>Union Plastica  PF+UAD 1/2"</v>
          </cell>
        </row>
        <row r="2802">
          <cell r="A2802" t="str">
            <v>Union Plastica  PF+UAD 3/4"</v>
          </cell>
        </row>
        <row r="2803">
          <cell r="A2803" t="str">
            <v>Union presion  PVC 1 1/2"</v>
          </cell>
        </row>
        <row r="2804">
          <cell r="A2804" t="str">
            <v>Union presion  PVC 1 1/4"</v>
          </cell>
        </row>
        <row r="2805">
          <cell r="A2805" t="str">
            <v>Union presion  PVC 1"</v>
          </cell>
        </row>
        <row r="2806">
          <cell r="A2806" t="str">
            <v>Union presion  PVC 1/2"</v>
          </cell>
        </row>
        <row r="2807">
          <cell r="A2807" t="str">
            <v>Union presion  PVC 2 1/2"</v>
          </cell>
        </row>
        <row r="2808">
          <cell r="A2808" t="str">
            <v>Union presion  PVC 2"</v>
          </cell>
        </row>
        <row r="2809">
          <cell r="A2809" t="str">
            <v>Union presion  PVC 3"</v>
          </cell>
        </row>
        <row r="2810">
          <cell r="A2810" t="str">
            <v>Union presion  PVC 3/4"</v>
          </cell>
        </row>
        <row r="2811">
          <cell r="A2811" t="str">
            <v>Union presion  PVC 4"</v>
          </cell>
        </row>
        <row r="2812">
          <cell r="A2812" t="str">
            <v>Union rapida para Tuberia Polietileno 1,5"</v>
          </cell>
        </row>
        <row r="2813">
          <cell r="A2813" t="str">
            <v>Union rapida para Tuberia Polietileno 2"</v>
          </cell>
        </row>
        <row r="2814">
          <cell r="A2814" t="str">
            <v>Union reducida PE 25 mm x 20 mm Socket</v>
          </cell>
        </row>
        <row r="2815">
          <cell r="A2815" t="str">
            <v>Union reducida PE 32 mm x 20 mm Socket</v>
          </cell>
        </row>
        <row r="2816">
          <cell r="A2816" t="str">
            <v>Union reducida PE 32 mm x 25 mm Socket</v>
          </cell>
        </row>
        <row r="2817">
          <cell r="A2817" t="str">
            <v>Union reducida PEAD 110 mm X 63 mm PE 100 PN 10</v>
          </cell>
        </row>
        <row r="2818">
          <cell r="A2818" t="str">
            <v>Union reducida PEAD 110 mm X 90 mm  PE 100 PN 10</v>
          </cell>
        </row>
        <row r="2819">
          <cell r="A2819" t="str">
            <v>Union reducida PEAD 160 mm X 110 mm PE 100 PN 10</v>
          </cell>
        </row>
        <row r="2820">
          <cell r="A2820" t="str">
            <v>Union reducida PEAD 160 mm X 90 mm PE 100 PN 10</v>
          </cell>
        </row>
        <row r="2821">
          <cell r="A2821" t="str">
            <v>Union reducida PEAD 200 mm X 110 mm KIT PE 100 PN 10</v>
          </cell>
        </row>
        <row r="2822">
          <cell r="A2822" t="str">
            <v>Union reducida PEAD 200 mm X 160 mm PE 100 PN 10</v>
          </cell>
        </row>
        <row r="2823">
          <cell r="A2823" t="str">
            <v>Union reducida PEAD 200 mm X 90 mm KIT PE 100 PN 10</v>
          </cell>
        </row>
        <row r="2824">
          <cell r="A2824" t="str">
            <v>Union reducida PEAD 250 mm X 110 mm KIT PE 100 PN 10</v>
          </cell>
        </row>
        <row r="2825">
          <cell r="A2825" t="str">
            <v>Union reducida PEAD 250 mm X 160 mm PE 100 PN 10</v>
          </cell>
        </row>
        <row r="2826">
          <cell r="A2826" t="str">
            <v>Union reducida PEAD 250 mm X 200 mm PE 100 PN 10</v>
          </cell>
        </row>
        <row r="2827">
          <cell r="A2827" t="str">
            <v>Union reducida PEAD 315 mm X 200 mm PE 100 PN 10</v>
          </cell>
        </row>
        <row r="2828">
          <cell r="A2828" t="str">
            <v>Union reducida PEAD 315 mm X 250 mm  PE 100 PN 10</v>
          </cell>
        </row>
        <row r="2829">
          <cell r="A2829" t="str">
            <v>Union reducida PEAD 75 mm X 63 mm PE 100 PN 10</v>
          </cell>
        </row>
        <row r="2830">
          <cell r="A2830" t="str">
            <v>Union reducida PEAD 90 mm X  75 mm PE 100 PN 10</v>
          </cell>
        </row>
        <row r="2831">
          <cell r="A2831" t="str">
            <v>Union reducida PEAD 90 mm X 63 mm PE 100 PN 10</v>
          </cell>
        </row>
        <row r="2832">
          <cell r="A2832" t="str">
            <v>Union roscada A/C, Ø 2``</v>
          </cell>
        </row>
        <row r="2833">
          <cell r="A2833" t="str">
            <v>Union sanitaria  Novafort 6"</v>
          </cell>
        </row>
        <row r="2834">
          <cell r="A2834" t="str">
            <v>Union sanitaria  PVC 2 "</v>
          </cell>
        </row>
        <row r="2835">
          <cell r="A2835" t="str">
            <v>Union sanitaria  PVC 3"</v>
          </cell>
        </row>
        <row r="2836">
          <cell r="A2836" t="str">
            <v>Union sanitaria PVC 4"</v>
          </cell>
        </row>
        <row r="2837">
          <cell r="A2837" t="str">
            <v>Union sanitaria PVC 6"</v>
          </cell>
        </row>
        <row r="2838">
          <cell r="A2838" t="str">
            <v>Union tipo socket para gas 1/2"</v>
          </cell>
        </row>
        <row r="2839">
          <cell r="A2839" t="str">
            <v>Union universal  10" R1-R1</v>
          </cell>
        </row>
        <row r="2840">
          <cell r="A2840" t="str">
            <v>Union universal  10" R1-R2</v>
          </cell>
        </row>
        <row r="2841">
          <cell r="A2841" t="str">
            <v>Union universal  12" R1-R1</v>
          </cell>
        </row>
        <row r="2842">
          <cell r="A2842" t="str">
            <v>Union universal  12" R1-R2</v>
          </cell>
        </row>
        <row r="2843">
          <cell r="A2843" t="str">
            <v>Union universal  6" R1-R1</v>
          </cell>
        </row>
        <row r="2844">
          <cell r="A2844" t="str">
            <v>Union universal  6" R1-R2</v>
          </cell>
        </row>
        <row r="2845">
          <cell r="A2845" t="str">
            <v>Union universal  8" R1-R1</v>
          </cell>
        </row>
        <row r="2846">
          <cell r="A2846" t="str">
            <v>Union universal  8" R1-R2</v>
          </cell>
        </row>
        <row r="2847">
          <cell r="A2847" t="str">
            <v>Union universal  rango 2"</v>
          </cell>
        </row>
        <row r="2848">
          <cell r="A2848" t="str">
            <v>Union universal  rango 3"</v>
          </cell>
        </row>
        <row r="2849">
          <cell r="A2849" t="str">
            <v>Union universal  rango 4"</v>
          </cell>
        </row>
        <row r="2850">
          <cell r="A2850" t="str">
            <v>Uniones de protección p/cable</v>
          </cell>
        </row>
        <row r="2851">
          <cell r="A2851" t="str">
            <v>Universal galvanizada 1"</v>
          </cell>
        </row>
        <row r="2852">
          <cell r="A2852" t="str">
            <v>Universal galvanizada 1/2"</v>
          </cell>
        </row>
        <row r="2853">
          <cell r="A2853" t="str">
            <v>Universal galvanizada 3/4"</v>
          </cell>
        </row>
        <row r="2854">
          <cell r="A2854" t="str">
            <v>Universal presión  PVC 1 1/2"</v>
          </cell>
        </row>
        <row r="2855">
          <cell r="A2855" t="str">
            <v>Universal presión  PVC 1 1/4"</v>
          </cell>
        </row>
        <row r="2856">
          <cell r="A2856" t="str">
            <v>Universal presión  PVC 1"</v>
          </cell>
        </row>
        <row r="2857">
          <cell r="A2857" t="str">
            <v>Universal presión  PVC 1/2"</v>
          </cell>
        </row>
        <row r="2858">
          <cell r="A2858" t="str">
            <v>Universal presión  PVC 2 1/2"</v>
          </cell>
        </row>
        <row r="2859">
          <cell r="A2859" t="str">
            <v>Universal presión  PVC 2"</v>
          </cell>
        </row>
        <row r="2860">
          <cell r="A2860" t="str">
            <v>Universal presión  PVC 3"</v>
          </cell>
        </row>
        <row r="2861">
          <cell r="A2861" t="str">
            <v>Universal presión  PVC 3/4"</v>
          </cell>
        </row>
        <row r="2862">
          <cell r="A2862" t="str">
            <v>Universal presión  PVC 4"</v>
          </cell>
        </row>
        <row r="2863">
          <cell r="A2863" t="str">
            <v>Valde negro plastico</v>
          </cell>
        </row>
        <row r="2864">
          <cell r="A2864" t="str">
            <v>valv. comp. vast. asc. (comp. elast.) e. brida 10`</v>
          </cell>
        </row>
        <row r="2865">
          <cell r="A2865" t="str">
            <v>valv. comp. vast. asc. (comp. elast.) e. brida 12`</v>
          </cell>
        </row>
        <row r="2866">
          <cell r="A2866" t="str">
            <v>valv. comp. vast. asc. (comp. elast.) e. brida 3``</v>
          </cell>
        </row>
        <row r="2867">
          <cell r="A2867" t="str">
            <v>valv. comp. vast. asc. (comp. elast.) e. brida 4``</v>
          </cell>
        </row>
        <row r="2868">
          <cell r="A2868" t="str">
            <v>valv. comp. vast. asc. (comp. elast.) e. brida 6``</v>
          </cell>
        </row>
        <row r="2869">
          <cell r="A2869" t="str">
            <v>valv. comp. vast. asc. (comp. elast.) e. brida 8``</v>
          </cell>
        </row>
        <row r="2870">
          <cell r="A2870" t="str">
            <v>valv. comp. vast. asc. (s. bronce) e. brida 10``</v>
          </cell>
        </row>
        <row r="2871">
          <cell r="A2871" t="str">
            <v>valv. comp. vast. asc. (s. bronce) e. brida 12``</v>
          </cell>
        </row>
        <row r="2872">
          <cell r="A2872" t="str">
            <v>valv. comp. vast. asc. (s. bronce) e. brida 3``</v>
          </cell>
        </row>
        <row r="2873">
          <cell r="A2873" t="str">
            <v>valv. comp. vast. asc. (s. bronce) e. brida 4``</v>
          </cell>
        </row>
        <row r="2874">
          <cell r="A2874" t="str">
            <v>valv. comp. vast. asc. (s. bronce) e. brida 6``</v>
          </cell>
        </row>
        <row r="2875">
          <cell r="A2875" t="str">
            <v>valv. comp. vast. asc. (s. bronce) e. brida 8``</v>
          </cell>
        </row>
        <row r="2876">
          <cell r="A2876" t="str">
            <v>valv. comp. vast. n.a (comp. elast.) e. brida 10``</v>
          </cell>
        </row>
        <row r="2877">
          <cell r="A2877" t="str">
            <v>valv. comp. vast. n.a (comp. elast.) e. brida 12``</v>
          </cell>
        </row>
        <row r="2878">
          <cell r="A2878" t="str">
            <v>valv. comp. vast. n.a (comp. elast.) e. brida 2"</v>
          </cell>
        </row>
        <row r="2879">
          <cell r="A2879" t="str">
            <v>valv. comp. vast. n.a (comp. elast.) e. brida 3``</v>
          </cell>
        </row>
        <row r="2880">
          <cell r="A2880" t="str">
            <v>valv. comp. vast. n.a (comp. elast.) e. brida 4``</v>
          </cell>
        </row>
        <row r="2881">
          <cell r="A2881" t="str">
            <v>valv. comp. vast. n.a (comp. elast.) e. brida 6``</v>
          </cell>
        </row>
        <row r="2882">
          <cell r="A2882" t="str">
            <v>valv. comp. vast. n.a (comp. elast.) e. brida 8``</v>
          </cell>
        </row>
        <row r="2883">
          <cell r="A2883" t="str">
            <v>valv. comp. vast. n.a (comp. elast.) e. liso o j.h 10"</v>
          </cell>
        </row>
        <row r="2884">
          <cell r="A2884" t="str">
            <v>valv. comp. vast. n.a (comp. elast.) e. liso o j.h 12"</v>
          </cell>
        </row>
        <row r="2885">
          <cell r="A2885" t="str">
            <v>valv. comp. vast. n.a (comp. elast.) e. liso o j.h 2"</v>
          </cell>
        </row>
        <row r="2886">
          <cell r="A2886" t="str">
            <v>valv. comp. vast. n.a (comp. elast.) e. liso o j.h 3"</v>
          </cell>
        </row>
        <row r="2887">
          <cell r="A2887" t="str">
            <v>valv. comp. vast. n.a (comp. elast.) e. liso o j.h 4"</v>
          </cell>
        </row>
        <row r="2888">
          <cell r="A2888" t="str">
            <v>valv. comp. vast. n.a (comp. elast.) e. liso o j.h 6"</v>
          </cell>
        </row>
        <row r="2889">
          <cell r="A2889" t="str">
            <v>valv. comp. vast. n.a (comp. elast.) e. liso o j.h 8"</v>
          </cell>
        </row>
        <row r="2890">
          <cell r="A2890" t="str">
            <v>valv. comp. vast. n.a (s. bronce) e. brida 10``</v>
          </cell>
        </row>
        <row r="2891">
          <cell r="A2891" t="str">
            <v>valv. comp. vast. n.a (s. bronce) e. brida 12``</v>
          </cell>
        </row>
        <row r="2892">
          <cell r="A2892" t="str">
            <v>valv. comp. vast. n.a (s. bronce) e. brida 14``</v>
          </cell>
        </row>
        <row r="2893">
          <cell r="A2893" t="str">
            <v>valv. comp. vast. n.a (s. bronce) e. brida 16``</v>
          </cell>
        </row>
        <row r="2894">
          <cell r="A2894" t="str">
            <v>valv. comp. vast. n.a (s. bronce) e. brida 18``</v>
          </cell>
        </row>
        <row r="2895">
          <cell r="A2895" t="str">
            <v>valv. comp. vast. n.a (s. bronce) e. brida 2``</v>
          </cell>
        </row>
        <row r="2896">
          <cell r="A2896" t="str">
            <v>valv. comp. vast. n.a (s. bronce) e. brida 20``</v>
          </cell>
        </row>
        <row r="2897">
          <cell r="A2897" t="str">
            <v>valv. comp. vast. n.a (s. bronce) e. brida 24``</v>
          </cell>
        </row>
        <row r="2898">
          <cell r="A2898" t="str">
            <v>valv. comp. vast. n.a (s. bronce) e. brida 3``</v>
          </cell>
        </row>
        <row r="2899">
          <cell r="A2899" t="str">
            <v>valv. comp. vast. n.a (s. bronce) e. brida 4``</v>
          </cell>
        </row>
        <row r="2900">
          <cell r="A2900" t="str">
            <v>valv. comp. vast. n.a (s. bronce) e. brida 6``</v>
          </cell>
        </row>
        <row r="2901">
          <cell r="A2901" t="str">
            <v>valv. comp. vast. n.a (s. bronce) e. brida 8"</v>
          </cell>
        </row>
        <row r="2902">
          <cell r="A2902" t="str">
            <v>valv. comp. vast. n.a (s. bronce) e. hex. rosca 3"</v>
          </cell>
        </row>
        <row r="2903">
          <cell r="A2903" t="str">
            <v>valv. comp. vast. n.a (s. bronce) e. liso  j.h  3"</v>
          </cell>
        </row>
        <row r="2904">
          <cell r="A2904" t="str">
            <v>valv. comp. vast. n.a (s. bronce) e. liso o j.h 10</v>
          </cell>
        </row>
        <row r="2905">
          <cell r="A2905" t="str">
            <v>valv. comp. vast. n.a (s. bronce) e. liso o j.h 12</v>
          </cell>
        </row>
        <row r="2906">
          <cell r="A2906" t="str">
            <v>valv. comp. vast. n.a (s. bronce) e. liso o j.h 14</v>
          </cell>
        </row>
        <row r="2907">
          <cell r="A2907" t="str">
            <v>valv. comp. vast. n.a (s. bronce) e. liso o j.h 16</v>
          </cell>
        </row>
        <row r="2908">
          <cell r="A2908" t="str">
            <v>valv. comp. vast. n.a (s. bronce) e. liso o j.h 18</v>
          </cell>
        </row>
        <row r="2909">
          <cell r="A2909" t="str">
            <v>valv. comp. vast. n.a (s. bronce) e. liso o j.h 2`</v>
          </cell>
        </row>
        <row r="2910">
          <cell r="A2910" t="str">
            <v>valv. comp. vast. n.a (s. bronce) e. liso o j.h 20</v>
          </cell>
        </row>
        <row r="2911">
          <cell r="A2911" t="str">
            <v>valv. comp. vast. n.a (s. bronce) e. liso o j.h 24</v>
          </cell>
        </row>
        <row r="2912">
          <cell r="A2912" t="str">
            <v>valv. comp. vast. n.a (s. bronce) e. liso o j.h 4`</v>
          </cell>
        </row>
        <row r="2913">
          <cell r="A2913" t="str">
            <v>valv. comp. vast. n.a (s. bronce) e. liso o j.h 6`</v>
          </cell>
        </row>
        <row r="2914">
          <cell r="A2914" t="str">
            <v>valv. comp. vast. n.a (s. bronce) e. liso o j.h 8"</v>
          </cell>
        </row>
        <row r="2915">
          <cell r="A2915" t="str">
            <v>valv. comp. vast. n.a (s. elastico) e. hex. rosca</v>
          </cell>
        </row>
        <row r="2916">
          <cell r="A2916" t="str">
            <v>valv. de cheque operacion h. y/o ver. e. brida 10`</v>
          </cell>
        </row>
        <row r="2917">
          <cell r="A2917" t="str">
            <v>valv. de cheque operacion h. y/o ver. e. brida 12`</v>
          </cell>
        </row>
        <row r="2918">
          <cell r="A2918" t="str">
            <v>valv. de cheque operacion h. y/o ver. e. brida 16`</v>
          </cell>
        </row>
        <row r="2919">
          <cell r="A2919" t="str">
            <v>valv. de cheque operacion h. y/o ver. e. brida 2``</v>
          </cell>
        </row>
        <row r="2920">
          <cell r="A2920" t="str">
            <v>valv. de cheque operacion h. y/o ver. e. brida 20`</v>
          </cell>
        </row>
        <row r="2921">
          <cell r="A2921" t="str">
            <v>valv. de cheque operacion h. y/o ver. e. brida 24`</v>
          </cell>
        </row>
        <row r="2922">
          <cell r="A2922" t="str">
            <v>valv. de cheque operacion h. y/o ver. e. brida 3``</v>
          </cell>
        </row>
        <row r="2923">
          <cell r="A2923" t="str">
            <v>valv. de cheque operacion h. y/o ver. e. brida 4``</v>
          </cell>
        </row>
        <row r="2924">
          <cell r="A2924" t="str">
            <v>valv. de cheque operacion h. y/o ver. e. brida 6``</v>
          </cell>
        </row>
        <row r="2925">
          <cell r="A2925" t="str">
            <v>valv. de cheque operacion h. y/o ver. e. brida 8``</v>
          </cell>
        </row>
        <row r="2926">
          <cell r="A2926" t="str">
            <v>valv. ventosa (cam. doble) acc. multiple 1/2`` ros</v>
          </cell>
        </row>
        <row r="2927">
          <cell r="A2927" t="str">
            <v>valv. ventosa (cam. doble) acc. multiple 1`` rosca</v>
          </cell>
        </row>
        <row r="2928">
          <cell r="A2928" t="str">
            <v>valv. ventosa (cam. doble) acc. multiple 2`` brida</v>
          </cell>
        </row>
        <row r="2929">
          <cell r="A2929" t="str">
            <v>valv. ventosa (cam. doble) acc. multiple 3/4`` ros</v>
          </cell>
        </row>
        <row r="2930">
          <cell r="A2930" t="str">
            <v>valv. ventosa (cam. doble) acc. multiple 3`` brida</v>
          </cell>
        </row>
        <row r="2931">
          <cell r="A2931" t="str">
            <v>valv. ventosa (cam. doble) acc. multiple 4`` brida</v>
          </cell>
        </row>
        <row r="2932">
          <cell r="A2932" t="str">
            <v>valv. ventosa (cam. doble) acc. multiple 6`` brida</v>
          </cell>
        </row>
        <row r="2933">
          <cell r="A2933" t="str">
            <v>valv. ventosa (cam. doble) acc. multiple 8`` brida</v>
          </cell>
        </row>
        <row r="2934">
          <cell r="A2934" t="str">
            <v>valv. ventosa (cam. Senc.) doble acc. 1 1/2`` rosc</v>
          </cell>
        </row>
        <row r="2935">
          <cell r="A2935" t="str">
            <v>valv. ventosa (cam. Senc.) doble acc. 1/2`` rosca</v>
          </cell>
        </row>
        <row r="2936">
          <cell r="A2936" t="str">
            <v>valv. ventosa (cam. Senc.) doble acc. 1`` rosca</v>
          </cell>
        </row>
        <row r="2937">
          <cell r="A2937" t="str">
            <v>valv. ventosa (cam. Senc.) doble acc. 2`` brida</v>
          </cell>
        </row>
        <row r="2938">
          <cell r="A2938" t="str">
            <v>valv. ventosa (cam. Senc.) doble acc. 3/4`` rosca</v>
          </cell>
        </row>
        <row r="2939">
          <cell r="A2939" t="str">
            <v>Valvula alivio hf 2 pulg.</v>
          </cell>
        </row>
        <row r="2940">
          <cell r="A2940" t="str">
            <v>Valvula Beta de compuerta elástica E.L. 10" _ Con dado.</v>
          </cell>
        </row>
        <row r="2941">
          <cell r="A2941" t="str">
            <v>Valvula Beta de compuerta elástica E.L. 12" _ Con dado.</v>
          </cell>
        </row>
        <row r="2942">
          <cell r="A2942" t="str">
            <v>Valvula Beta de compuerta elástica E.L. 2" _ Con dado.</v>
          </cell>
        </row>
        <row r="2943">
          <cell r="A2943" t="str">
            <v>Valvula Beta de compuerta elástica E.L. 3" _ Con dado.</v>
          </cell>
        </row>
        <row r="2944">
          <cell r="A2944" t="str">
            <v>Valvula Beta de compuerta elástica E.L. 4" _ Con dado.</v>
          </cell>
        </row>
        <row r="2945">
          <cell r="A2945" t="str">
            <v>Valvula Beta de compuerta elástica E.L. 6" _ Con dado.</v>
          </cell>
        </row>
        <row r="2946">
          <cell r="A2946" t="str">
            <v>Valvula Beta de compuerta elástica E.L. 8" _ Con dado.</v>
          </cell>
        </row>
        <row r="2947">
          <cell r="A2947" t="str">
            <v>Valvula bola 1 1/2"</v>
          </cell>
        </row>
        <row r="2948">
          <cell r="A2948" t="str">
            <v>Valvula bola 1"</v>
          </cell>
        </row>
        <row r="2949">
          <cell r="A2949" t="str">
            <v>Valvula bola 2"</v>
          </cell>
        </row>
        <row r="2950">
          <cell r="A2950" t="str">
            <v>Valvula bola 3"</v>
          </cell>
        </row>
        <row r="2951">
          <cell r="A2951" t="str">
            <v>Valvula bola 3/4"</v>
          </cell>
        </row>
        <row r="2952">
          <cell r="A2952" t="str">
            <v>Valvula cheque 2`` cuerpo bronce</v>
          </cell>
        </row>
        <row r="2953">
          <cell r="A2953" t="str">
            <v>Valvula comp. elástica Ø 2``</v>
          </cell>
        </row>
        <row r="2954">
          <cell r="A2954" t="str">
            <v>Valvula comp. elástica Ø 3``</v>
          </cell>
        </row>
        <row r="2955">
          <cell r="A2955" t="str">
            <v>Valvula compuerta a.f 2.5 "</v>
          </cell>
        </row>
        <row r="2956">
          <cell r="A2956" t="str">
            <v>Valvula compuerta rectangular de lavado 8"</v>
          </cell>
        </row>
        <row r="2957">
          <cell r="A2957" t="str">
            <v>Valvula compuerta sello bronce ext liso o jh hf 2</v>
          </cell>
        </row>
        <row r="2958">
          <cell r="A2958" t="str">
            <v>Valvula compuerta sello bronce ext liso o jh hf 3</v>
          </cell>
        </row>
        <row r="2959">
          <cell r="A2959" t="str">
            <v>Valvula compuerta sello bronce ext liso o jh hf 4p</v>
          </cell>
        </row>
        <row r="2960">
          <cell r="A2960" t="str">
            <v>Valvula de bola para medidor</v>
          </cell>
        </row>
        <row r="2961">
          <cell r="A2961" t="str">
            <v>VALVULA DE BOLA PARA PURGA 1"</v>
          </cell>
        </row>
        <row r="2962">
          <cell r="A2962" t="str">
            <v>Valvula de bola para purga 3"</v>
          </cell>
        </row>
        <row r="2963">
          <cell r="A2963" t="str">
            <v>VALVULA DE BOLA PASO STANDAR 4"</v>
          </cell>
        </row>
        <row r="2964">
          <cell r="A2964" t="str">
            <v>Valvula de coladera Ø= 1"</v>
          </cell>
        </row>
        <row r="2965">
          <cell r="A2965" t="str">
            <v>Valvula de coladera Ø= 1/2"</v>
          </cell>
        </row>
        <row r="2966">
          <cell r="A2966" t="str">
            <v>Valvula de coladera Ø= 2 1/2"</v>
          </cell>
        </row>
        <row r="2967">
          <cell r="A2967" t="str">
            <v>Valvula de coladera Ø= 2"</v>
          </cell>
        </row>
        <row r="2968">
          <cell r="A2968" t="str">
            <v>Valvula de coladera Ø= 3"</v>
          </cell>
        </row>
        <row r="2969">
          <cell r="A2969" t="str">
            <v>Valvula de coladera Ø= 4"</v>
          </cell>
        </row>
        <row r="2970">
          <cell r="A2970" t="str">
            <v>VALVULA DE COMPUERTA VASTAGO NO ASCENDENTE 14"</v>
          </cell>
        </row>
        <row r="2971">
          <cell r="A2971" t="str">
            <v>Valvula de corte  1 1/2"</v>
          </cell>
        </row>
        <row r="2972">
          <cell r="A2972" t="str">
            <v>Valvula de corte  1 1/4"</v>
          </cell>
        </row>
        <row r="2973">
          <cell r="A2973" t="str">
            <v>Valvula de corte 1"</v>
          </cell>
        </row>
        <row r="2974">
          <cell r="A2974" t="str">
            <v>Valvula de corte 1/2"</v>
          </cell>
        </row>
        <row r="2975">
          <cell r="A2975" t="str">
            <v>Valvula de corte 2 1/2"</v>
          </cell>
        </row>
        <row r="2976">
          <cell r="A2976" t="str">
            <v>Valvula de corte 2"</v>
          </cell>
        </row>
        <row r="2977">
          <cell r="A2977" t="str">
            <v>Valvula de corte 3"</v>
          </cell>
        </row>
        <row r="2978">
          <cell r="A2978" t="str">
            <v>Valvula de corte 4"</v>
          </cell>
        </row>
        <row r="2979">
          <cell r="A2979" t="str">
            <v>Valvula de globo 1/2"</v>
          </cell>
        </row>
        <row r="2980">
          <cell r="A2980" t="str">
            <v>Valvula de Globo 4"  E.B x E.B</v>
          </cell>
        </row>
        <row r="2981">
          <cell r="A2981" t="str">
            <v>Valvula de Mariposa Ø=10" E.B.</v>
          </cell>
        </row>
        <row r="2982">
          <cell r="A2982" t="str">
            <v>Valvula de Mariposa Ø=2 1/2" bronce</v>
          </cell>
        </row>
        <row r="2983">
          <cell r="A2983" t="str">
            <v>Valvula de Mariposa Ø=2" bronce</v>
          </cell>
        </row>
        <row r="2984">
          <cell r="A2984" t="str">
            <v>Valvula de Mariposa Ø=3" E.B.</v>
          </cell>
        </row>
        <row r="2985">
          <cell r="A2985" t="str">
            <v>Valvula de Mariposa Ø=3" en HF</v>
          </cell>
        </row>
        <row r="2986">
          <cell r="A2986" t="str">
            <v>Valvula de Mariposa Ø=4" E.B.</v>
          </cell>
        </row>
        <row r="2987">
          <cell r="A2987" t="str">
            <v>Valvula de Mariposa Ø=6" E.B.</v>
          </cell>
        </row>
        <row r="2988">
          <cell r="A2988" t="str">
            <v>Valvula de mariposa Ø=8" E.B.</v>
          </cell>
        </row>
        <row r="2989">
          <cell r="A2989" t="str">
            <v>Valvula de Pie bronce integral Ø=3"</v>
          </cell>
        </row>
        <row r="2990">
          <cell r="A2990" t="str">
            <v>Valvula de Pie canastilla bronce Ø=4"</v>
          </cell>
        </row>
        <row r="2991">
          <cell r="A2991" t="str">
            <v>Valvula de pie en bronce  Ø=1 1/4"</v>
          </cell>
        </row>
        <row r="2992">
          <cell r="A2992" t="str">
            <v>Valvula de Pie Ø=2" bronce integral</v>
          </cell>
        </row>
        <row r="2993">
          <cell r="A2993" t="str">
            <v>Valvula de Pie Ø=2" en bronce</v>
          </cell>
        </row>
        <row r="2994">
          <cell r="A2994" t="str">
            <v>Valvula de pie presion  PVC 1 1/4"</v>
          </cell>
        </row>
        <row r="2995">
          <cell r="A2995" t="str">
            <v>Valvula de Plato Ø=8" con vastago de 1.80 m</v>
          </cell>
        </row>
        <row r="2996">
          <cell r="A2996" t="str">
            <v>Valvula de purga 1 1/2"</v>
          </cell>
        </row>
        <row r="2997">
          <cell r="A2997" t="str">
            <v>Valvula de Purga 2"</v>
          </cell>
        </row>
        <row r="2998">
          <cell r="A2998" t="str">
            <v>Valvula de Purga de 3"</v>
          </cell>
        </row>
        <row r="2999">
          <cell r="A2999" t="str">
            <v>VALVULA DE PURGA H.F. 2``</v>
          </cell>
        </row>
        <row r="3000">
          <cell r="A3000" t="str">
            <v>Valvula de retencion (cheque) Ø=10". E.B en HF</v>
          </cell>
        </row>
        <row r="3001">
          <cell r="A3001" t="str">
            <v>Valvula de retencion (cheque) Ø=2". E.B en HF</v>
          </cell>
        </row>
        <row r="3002">
          <cell r="A3002" t="str">
            <v>Valvula de retencion (cheque) Ø=3". E.B en HF</v>
          </cell>
        </row>
        <row r="3003">
          <cell r="A3003" t="str">
            <v>Valvula de retencion (cheque) Ø=4". E.B en HF</v>
          </cell>
        </row>
        <row r="3004">
          <cell r="A3004" t="str">
            <v>Valvula de retencion (cheque) Ø=6". E.B en HF</v>
          </cell>
        </row>
        <row r="3005">
          <cell r="A3005" t="str">
            <v>Valvula de retencion (cheque) Ø=8". E.B en HF</v>
          </cell>
        </row>
        <row r="3006">
          <cell r="A3006" t="str">
            <v>Valvula de ventosa 8" H.F. camara doble accion mu.</v>
          </cell>
        </row>
        <row r="3007">
          <cell r="A3007" t="str">
            <v>Valvula doble comp.sello bronce BXB 18"</v>
          </cell>
        </row>
        <row r="3008">
          <cell r="A3008" t="str">
            <v>Valvula flotadora piloteada Ø=2".</v>
          </cell>
        </row>
        <row r="3009">
          <cell r="A3009" t="str">
            <v>Valvula mariposa en A.I. Ø= 22"</v>
          </cell>
        </row>
        <row r="3010">
          <cell r="A3010" t="str">
            <v>Valvula purga 6 pulg hf</v>
          </cell>
        </row>
        <row r="3011">
          <cell r="A3011" t="str">
            <v>Valvula Reductora de presion HF Ø=2"</v>
          </cell>
        </row>
        <row r="3012">
          <cell r="A3012" t="str">
            <v>Valvula Reductora de presion HF Ø=3"</v>
          </cell>
        </row>
        <row r="3013">
          <cell r="A3013" t="str">
            <v>Valvula ventosa 1/2`` cam. doble accion</v>
          </cell>
        </row>
        <row r="3014">
          <cell r="A3014" t="str">
            <v>VALVULA VENTOSA 2" EB C.S.D.A</v>
          </cell>
        </row>
        <row r="3015">
          <cell r="A3015" t="str">
            <v>VALVULA VENTOSA 2" ER C.S.D.A</v>
          </cell>
        </row>
        <row r="3016">
          <cell r="A3016" t="str">
            <v>Valvula ventosa 6 " (Camara doble accion mult)</v>
          </cell>
        </row>
        <row r="3017">
          <cell r="A3017" t="str">
            <v>Valvula ventosa de 1 1/2 PVC accion doble</v>
          </cell>
        </row>
        <row r="3018">
          <cell r="A3018" t="str">
            <v>Valvula ventosa de 1 1/2" PVC  acción doble</v>
          </cell>
        </row>
        <row r="3019">
          <cell r="A3019" t="str">
            <v>Valvula ventosa de 1" PVC cám. sencilla acc. doble</v>
          </cell>
        </row>
        <row r="3020">
          <cell r="A3020" t="str">
            <v>Valvula ventosa de 1/2`` (camara sencilla)</v>
          </cell>
        </row>
        <row r="3021">
          <cell r="A3021" t="str">
            <v>Valvula ventosa PVC 2" C.S.D.A</v>
          </cell>
        </row>
        <row r="3022">
          <cell r="A3022" t="str">
            <v>Vara de clavo 3M -1</v>
          </cell>
        </row>
        <row r="3023">
          <cell r="A3023" t="str">
            <v>Varilla de anclaje de 5/8`` x 1.5 mts.</v>
          </cell>
        </row>
        <row r="3024">
          <cell r="A3024" t="str">
            <v>Varilla de anclaje de 5/8`` x 1.8 mts.</v>
          </cell>
        </row>
        <row r="3025">
          <cell r="A3025" t="str">
            <v>Varilla de cobre de 5/8" x 2.44 mts. 99% Cu</v>
          </cell>
        </row>
        <row r="3026">
          <cell r="A3026" t="str">
            <v>Varilla de Cobre de 5/8`` x 1.8 mts.</v>
          </cell>
        </row>
        <row r="3027">
          <cell r="A3027" t="str">
            <v>Varilla de cobre de 5/8`` x 2.4 mts.</v>
          </cell>
        </row>
        <row r="3028">
          <cell r="A3028" t="str">
            <v>Varilla de cobre puesta a tierra 5/8" x 2.4 mts.</v>
          </cell>
        </row>
        <row r="3029">
          <cell r="A3029" t="str">
            <v>Varilla Roscada de anclaje de 1`` Acero SAE1045</v>
          </cell>
        </row>
        <row r="3030">
          <cell r="A3030" t="str">
            <v>Varilla Roscada de anclaje de 3`` Acero SAE1045</v>
          </cell>
        </row>
        <row r="3031">
          <cell r="A3031" t="str">
            <v>Vasero blanco</v>
          </cell>
        </row>
        <row r="3032">
          <cell r="A3032" t="str">
            <v>Vastago en acero inoxidable de 1.0 m hasta 5.50 m</v>
          </cell>
        </row>
        <row r="3033">
          <cell r="A3033" t="str">
            <v>Vastago no ascendente</v>
          </cell>
        </row>
        <row r="3034">
          <cell r="A3034" t="str">
            <v>Vastago para válvula  de 10 a 14", en acero</v>
          </cell>
        </row>
        <row r="3035">
          <cell r="A3035" t="str">
            <v>Vastago para válvula  de 16" en adelante, en acero</v>
          </cell>
        </row>
        <row r="3036">
          <cell r="A3036" t="str">
            <v>Vastago para válvula  de 2 a 4", en acero</v>
          </cell>
        </row>
        <row r="3037">
          <cell r="A3037" t="str">
            <v>Vastago para válvula  de 6 a 8", en acero</v>
          </cell>
        </row>
        <row r="3038">
          <cell r="A3038" t="str">
            <v>Vastago para válvula 10"</v>
          </cell>
        </row>
        <row r="3039">
          <cell r="A3039" t="str">
            <v>Ventana aluminio fija</v>
          </cell>
        </row>
        <row r="3040">
          <cell r="A3040" t="str">
            <v>Ventana corrediza aluminio</v>
          </cell>
        </row>
        <row r="3041">
          <cell r="A3041" t="str">
            <v>Ventana proyectante  1.2 x 1.6</v>
          </cell>
        </row>
        <row r="3042">
          <cell r="A3042" t="str">
            <v>Ventana proyectante  1.5 x 2.0</v>
          </cell>
        </row>
        <row r="3043">
          <cell r="A3043" t="str">
            <v>VENTANERIA PVC ANDINA</v>
          </cell>
        </row>
        <row r="3044">
          <cell r="A3044" t="str">
            <v>VENTANERIA PVC ECONOMICA</v>
          </cell>
        </row>
        <row r="3045">
          <cell r="A3045" t="str">
            <v>VENTANERIA PVC EUROPA</v>
          </cell>
        </row>
        <row r="3046">
          <cell r="A3046" t="str">
            <v>VENTANERIA PVC PROYECTANTE</v>
          </cell>
        </row>
        <row r="3047">
          <cell r="A3047" t="str">
            <v>VENTANERIA PVC SERIE 2000</v>
          </cell>
        </row>
        <row r="3048">
          <cell r="A3048" t="str">
            <v>Vertedero rectangular B=0,25 H=0,20 inox con marco</v>
          </cell>
        </row>
        <row r="3049">
          <cell r="A3049" t="str">
            <v>Vertedero rectangular B=0,50 H=0,20 inox con marco</v>
          </cell>
        </row>
        <row r="3050">
          <cell r="A3050" t="str">
            <v>Vidrio bronce 4 mm</v>
          </cell>
        </row>
        <row r="3051">
          <cell r="A3051" t="str">
            <v>Vidrio bronce 5 mm</v>
          </cell>
        </row>
        <row r="3052">
          <cell r="A3052" t="str">
            <v>Vidrio bronce 6 mm</v>
          </cell>
        </row>
        <row r="3053">
          <cell r="A3053" t="str">
            <v>Vidrio bronce gris 10 mm</v>
          </cell>
        </row>
        <row r="3054">
          <cell r="A3054" t="str">
            <v>VIDRIO CRIS CLARO 10 mm</v>
          </cell>
        </row>
        <row r="3055">
          <cell r="A3055" t="str">
            <v>VIDRIO ESMERILADO 3 mm</v>
          </cell>
        </row>
        <row r="3056">
          <cell r="A3056" t="str">
            <v>Vidrio incoloro  3 mm</v>
          </cell>
        </row>
        <row r="3057">
          <cell r="A3057" t="str">
            <v>Vidrio incoloro  6  mm</v>
          </cell>
        </row>
        <row r="3058">
          <cell r="A3058" t="str">
            <v>Vidrio incoloro 4 mm</v>
          </cell>
        </row>
        <row r="3059">
          <cell r="A3059" t="str">
            <v>Vidrio incoloro 5 mm</v>
          </cell>
        </row>
        <row r="3060">
          <cell r="A3060" t="str">
            <v>Vidrio Incoloro Templado 10 mm</v>
          </cell>
        </row>
        <row r="3061">
          <cell r="A3061" t="str">
            <v>Vidrio reflectivo verde 5 mm</v>
          </cell>
        </row>
        <row r="3062">
          <cell r="A3062" t="str">
            <v>Vidrio templado 5 mm</v>
          </cell>
        </row>
        <row r="3063">
          <cell r="A3063" t="str">
            <v>Vidrio templado 6 mm</v>
          </cell>
        </row>
        <row r="3064">
          <cell r="A3064" t="str">
            <v>Vidrio templado reflectivo 6 mm</v>
          </cell>
        </row>
        <row r="3065">
          <cell r="A3065" t="str">
            <v>Viga IPE 270</v>
          </cell>
        </row>
        <row r="3066">
          <cell r="A3066" t="str">
            <v>Viga IPE 450</v>
          </cell>
        </row>
        <row r="3067">
          <cell r="A3067" t="str">
            <v>Viga IPE A-36 120 x 6 m</v>
          </cell>
        </row>
        <row r="3068">
          <cell r="A3068" t="str">
            <v>Viga o Riel H WF 10" x 33" Lb/Pie 6,0 m</v>
          </cell>
        </row>
        <row r="3069">
          <cell r="A3069" t="str">
            <v>Viga ordinario 0.2 X 0.1 X 4 M</v>
          </cell>
        </row>
        <row r="3070">
          <cell r="A3070" t="str">
            <v>Viga UPN 100</v>
          </cell>
        </row>
        <row r="3071">
          <cell r="A3071" t="str">
            <v>Viga UPN 120</v>
          </cell>
        </row>
        <row r="3072">
          <cell r="A3072" t="str">
            <v>Viga UPN 180</v>
          </cell>
        </row>
        <row r="3073">
          <cell r="A3073" t="str">
            <v>Viga UPN 200</v>
          </cell>
        </row>
        <row r="3074">
          <cell r="A3074" t="str">
            <v>Viga UPN 260</v>
          </cell>
        </row>
        <row r="3075">
          <cell r="A3075" t="str">
            <v>Viga UPN 320</v>
          </cell>
        </row>
        <row r="3076">
          <cell r="A3076" t="str">
            <v>Vigueta de ferroconcreto</v>
          </cell>
        </row>
        <row r="3077">
          <cell r="A3077" t="str">
            <v>Vigueta I22 5</v>
          </cell>
        </row>
        <row r="3078">
          <cell r="A3078" t="str">
            <v>Vinilo tipo Coraza para exteriores</v>
          </cell>
        </row>
        <row r="3079">
          <cell r="A3079" t="str">
            <v>Vinilo tipo viniltex</v>
          </cell>
        </row>
        <row r="3080">
          <cell r="A3080" t="str">
            <v>Vinisol comercial 2 mm</v>
          </cell>
        </row>
        <row r="3081">
          <cell r="A3081" t="str">
            <v>Vinisol comercial 2 mm</v>
          </cell>
        </row>
        <row r="3082">
          <cell r="A3082" t="str">
            <v>Wall plate ajuste sencillo</v>
          </cell>
        </row>
        <row r="3083">
          <cell r="A3083" t="str">
            <v>Wash Primer A Pintura 1/4 GL</v>
          </cell>
        </row>
        <row r="3084">
          <cell r="A3084" t="str">
            <v>Wash Primer B Catalizador 1/4 GL</v>
          </cell>
        </row>
        <row r="3085">
          <cell r="A3085" t="str">
            <v>XYPEX CONCENT.ADMIX C-200</v>
          </cell>
        </row>
        <row r="3086">
          <cell r="A3086" t="str">
            <v>XYPEX CONCENTRADO- GRIS</v>
          </cell>
        </row>
        <row r="3087">
          <cell r="A3087" t="str">
            <v>XYPEX PATCH AND PLUG</v>
          </cell>
        </row>
        <row r="3088">
          <cell r="A3088" t="str">
            <v>Yee 4" x 4" en A.C. E.B x E.B</v>
          </cell>
        </row>
        <row r="3089">
          <cell r="A3089" t="str">
            <v>Yee 8" x 8" en  A.C. J.H.</v>
          </cell>
        </row>
        <row r="3090">
          <cell r="A3090" t="str">
            <v>Yee Sanitaria PVC 2  "</v>
          </cell>
        </row>
        <row r="3091">
          <cell r="A3091" t="str">
            <v>Yee Sanitaria PVC 3  "</v>
          </cell>
        </row>
        <row r="3092">
          <cell r="A3092" t="str">
            <v>Yee Sanitaria PVC 4  "</v>
          </cell>
        </row>
        <row r="3093">
          <cell r="A3093" t="str">
            <v>Yee Sanitaria PVC 6  "</v>
          </cell>
        </row>
        <row r="3094">
          <cell r="A3094" t="str">
            <v>Yee Sanitaria reducida PVC 3 x 2  "</v>
          </cell>
        </row>
        <row r="3095">
          <cell r="A3095" t="str">
            <v>Yee Sanitaria reducida PVC 4 x 2  "</v>
          </cell>
        </row>
        <row r="3096">
          <cell r="A3096" t="str">
            <v>Yee Sanitaria reducida PVC 4 x 3  "</v>
          </cell>
        </row>
        <row r="3097">
          <cell r="A3097" t="str">
            <v>Yee Sanitaria reducida PVC 6 x 4  "</v>
          </cell>
        </row>
        <row r="3098">
          <cell r="A3098" t="str">
            <v>Yeso corriente</v>
          </cell>
        </row>
        <row r="3099">
          <cell r="A3099" t="str">
            <v>Zócalo 3 x 1/2"</v>
          </cell>
        </row>
        <row r="3100">
          <cell r="A3100" t="str">
            <v>Zocalo de granito o grano de marmol 8 x 33</v>
          </cell>
        </row>
        <row r="3101">
          <cell r="A3101" t="str">
            <v>Zumbador 110 voltios 607</v>
          </cell>
        </row>
        <row r="3102">
          <cell r="A3102" t="str">
            <v>Zuncho c/grapas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tobasiaTOTAL"/>
      <sheetName val="PRESUP. VIA  tobasiaREVIZADO"/>
      <sheetName val="INDICE"/>
      <sheetName val="materiales"/>
      <sheetName val="Equipo"/>
      <sheetName val="otros"/>
      <sheetName val="MATERIAL SELLANTE"/>
      <sheetName val="671 cuneta"/>
      <sheetName val="Bordillos"/>
      <sheetName val="801,1 ROCERIA"/>
      <sheetName val="200P4 LIMPIEZA CUNETAS"/>
      <sheetName val="200P5 LIMPIEZA ALCANTARILLAS"/>
      <sheetName val="211 REMOCION DERRUMBES"/>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refreshError="1"/>
      <sheetData sheetId="2" refreshError="1"/>
      <sheetData sheetId="3">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4" refreshError="1"/>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refreshError="1"/>
      <sheetData sheetId="7" refreshError="1"/>
      <sheetData sheetId="8" refreshError="1"/>
      <sheetData sheetId="9">
        <row r="50">
          <cell r="H50">
            <v>436318</v>
          </cell>
        </row>
      </sheetData>
      <sheetData sheetId="10">
        <row r="48">
          <cell r="H48">
            <v>964</v>
          </cell>
        </row>
      </sheetData>
      <sheetData sheetId="11">
        <row r="48">
          <cell r="H48">
            <v>106061</v>
          </cell>
        </row>
      </sheetData>
      <sheetData sheetId="12" refreshError="1"/>
      <sheetData sheetId="13">
        <row r="50">
          <cell r="H50">
            <v>393</v>
          </cell>
        </row>
      </sheetData>
      <sheetData sheetId="14">
        <row r="50">
          <cell r="H50">
            <v>50634</v>
          </cell>
        </row>
      </sheetData>
      <sheetData sheetId="15">
        <row r="46">
          <cell r="H46">
            <v>31085</v>
          </cell>
        </row>
      </sheetData>
      <sheetData sheetId="16">
        <row r="52">
          <cell r="H52">
            <v>48900</v>
          </cell>
        </row>
      </sheetData>
      <sheetData sheetId="17">
        <row r="53">
          <cell r="H53">
            <v>471469</v>
          </cell>
        </row>
      </sheetData>
      <sheetData sheetId="18" refreshError="1"/>
      <sheetData sheetId="19">
        <row r="51">
          <cell r="H51">
            <v>383979</v>
          </cell>
        </row>
      </sheetData>
      <sheetData sheetId="20">
        <row r="52">
          <cell r="H52">
            <v>359760</v>
          </cell>
        </row>
      </sheetData>
      <sheetData sheetId="21">
        <row r="50">
          <cell r="H50">
            <v>465487</v>
          </cell>
        </row>
      </sheetData>
      <sheetData sheetId="22" refreshError="1"/>
      <sheetData sheetId="23">
        <row r="49">
          <cell r="H49">
            <v>5172</v>
          </cell>
        </row>
      </sheetData>
      <sheetData sheetId="24">
        <row r="49">
          <cell r="H49">
            <v>11648</v>
          </cell>
        </row>
      </sheetData>
      <sheetData sheetId="25">
        <row r="57">
          <cell r="H57">
            <v>145983</v>
          </cell>
        </row>
      </sheetData>
      <sheetData sheetId="2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IA MONGUI TOTAL"/>
      <sheetName val="PRESUP. VIA MONGUI TOTAL (2)"/>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1 CONCRETO A"/>
      <sheetName val="630.3CONCRETO C"/>
      <sheetName val="630.4CONCRETO D"/>
      <sheetName val="630.5CONCRETO E"/>
      <sheetName val="630.6CONCRETO F"/>
      <sheetName val="630.7CONCRETO G"/>
      <sheetName val="661TUBERIA TIPO 1"/>
      <sheetName val="661 OTRO"/>
      <sheetName val="640.3ACERO 420"/>
      <sheetName val="600.1 EXCA V "/>
      <sheetName val="681-07GAVION"/>
      <sheetName val="621,7 CAISSON"/>
      <sheetName val="630.PMORTERO"/>
    </sheetNames>
    <sheetDataSet>
      <sheetData sheetId="0"/>
      <sheetData sheetId="1" refreshError="1"/>
      <sheetData sheetId="2" refreshError="1"/>
      <sheetData sheetId="3">
        <row r="7">
          <cell r="A7" t="str">
            <v>Acero A-36 para estructura metalica</v>
          </cell>
        </row>
      </sheetData>
      <sheetData sheetId="4">
        <row r="7">
          <cell r="A7" t="str">
            <v>Aspersor manual</v>
          </cell>
        </row>
      </sheetData>
      <sheetData sheetId="5">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6" refreshError="1"/>
      <sheetData sheetId="7" refreshError="1"/>
      <sheetData sheetId="8" refreshError="1"/>
      <sheetData sheetId="9" refreshError="1"/>
      <sheetData sheetId="10" refreshError="1"/>
      <sheetData sheetId="11">
        <row r="50">
          <cell r="H50">
            <v>393</v>
          </cell>
        </row>
      </sheetData>
      <sheetData sheetId="12">
        <row r="50">
          <cell r="H50">
            <v>42054</v>
          </cell>
        </row>
      </sheetData>
      <sheetData sheetId="13">
        <row r="46">
          <cell r="H46">
            <v>31085</v>
          </cell>
        </row>
      </sheetData>
      <sheetData sheetId="14">
        <row r="52">
          <cell r="H52">
            <v>48900</v>
          </cell>
        </row>
      </sheetData>
      <sheetData sheetId="15" refreshError="1"/>
      <sheetData sheetId="16" refreshError="1"/>
      <sheetData sheetId="17">
        <row r="53">
          <cell r="H53">
            <v>494674</v>
          </cell>
        </row>
      </sheetData>
      <sheetData sheetId="18" refreshError="1"/>
      <sheetData sheetId="19">
        <row r="43">
          <cell r="H43">
            <v>308628.09999999998</v>
          </cell>
        </row>
      </sheetData>
      <sheetData sheetId="20">
        <row r="52">
          <cell r="H52">
            <v>370103</v>
          </cell>
        </row>
      </sheetData>
      <sheetData sheetId="21">
        <row r="50">
          <cell r="H50">
            <v>465898</v>
          </cell>
        </row>
      </sheetData>
      <sheetData sheetId="22" refreshError="1"/>
      <sheetData sheetId="23">
        <row r="49">
          <cell r="H49">
            <v>5172</v>
          </cell>
        </row>
      </sheetData>
      <sheetData sheetId="24">
        <row r="49">
          <cell r="H49">
            <v>11648</v>
          </cell>
        </row>
      </sheetData>
      <sheetData sheetId="25">
        <row r="57">
          <cell r="H57">
            <v>145983</v>
          </cell>
        </row>
      </sheetData>
      <sheetData sheetId="26" refreshError="1"/>
      <sheetData sheetId="2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RECURSOS"/>
      <sheetName val="ANALISIS DE PRECIOS UNITARIOS"/>
      <sheetName val="CRA.MODI"/>
      <sheetName val="Insum"/>
      <sheetName val="STRSUMM0"/>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Jornales"/>
      <sheetName val="glvc"/>
      <sheetName val="PU"/>
      <sheetName val="PRESUP"/>
      <sheetName val="\Documents and Settings\Adminis"/>
      <sheetName val="\Users\Juan\Downloads\Users\USU"/>
      <sheetName val="\Users\user\Library\Mail Downlo"/>
      <sheetName val="\Cofinanciacion\FICHAS Y FORMAT"/>
      <sheetName val="\A\Cofinanciacion\FICHAS Y FORM"/>
      <sheetName val="Datos"/>
      <sheetName val="UNITARIOS%20GENERALES.xls"/>
      <sheetName val="ACTA 1 INICIO"/>
      <sheetName val="PRESUP. RESUMEN"/>
      <sheetName val="SOURCES"/>
      <sheetName val="LSAL"/>
      <sheetName val="LIQUIDACION"/>
      <sheetName val="NOMINA"/>
      <sheetName val="Personalizar"/>
      <sheetName val="BD"/>
      <sheetName val="Hoja1"/>
      <sheetName val="AIUsan"/>
      <sheetName val="EBI-1"/>
      <sheetName val="Presupuesto Total"/>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UNITARIOS GENERALES.xls]\Docum"/>
      <sheetName val="[UNITARIOS GENERALES.xls]\Users"/>
      <sheetName val="[UNITARIOS GENERALES.xls]\Cofin"/>
      <sheetName val="[UNITARIOS GENERALES.xls]\A\Cof"/>
      <sheetName val="_Documents and Settings_Adminis"/>
      <sheetName val="_Cofinanciacion_FICHAS Y FORMAT"/>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Listas "/>
      <sheetName val="\\Pc_85\compartida\Cofinanciaci"/>
      <sheetName val="ATHE"/>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7.1.8.1.1"/>
      <sheetName val="Cuadr."/>
      <sheetName val="PUNITARIOS PARA 241201 2S.xls"/>
      <sheetName val="OBRAS SES"/>
      <sheetName val="TABLA_2008"/>
      <sheetName val="ESTADO_VÍA-CRIT_TECNICO"/>
      <sheetName val="ACTA MODIFICACIÓN CIVIL"/>
      <sheetName val="CONT_ADI"/>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SAL_BPX"/>
      <sheetName val="Caida Escalonada Alcant"/>
      <sheetName val="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2A2CF-3E09-44C0-9F9A-43707577C10C}">
  <sheetPr>
    <tabColor theme="0" tint="-0.14999847407452621"/>
    <pageSetUpPr fitToPage="1"/>
  </sheetPr>
  <dimension ref="A1:IV520"/>
  <sheetViews>
    <sheetView showGridLines="0" view="pageBreakPreview" zoomScale="90" zoomScaleNormal="90" zoomScaleSheetLayoutView="90" workbookViewId="0">
      <selection activeCell="B359" sqref="B359"/>
    </sheetView>
  </sheetViews>
  <sheetFormatPr baseColWidth="10" defaultColWidth="10.42578125" defaultRowHeight="14.25" outlineLevelRow="1" x14ac:dyDescent="0.2"/>
  <cols>
    <col min="1" max="1" width="6.5703125" style="519" customWidth="1"/>
    <col min="2" max="2" width="38.140625" style="519" customWidth="1"/>
    <col min="3" max="3" width="0" style="519" hidden="1" customWidth="1"/>
    <col min="4" max="4" width="13.42578125" style="519" customWidth="1"/>
    <col min="5" max="5" width="15.140625" style="519" customWidth="1"/>
    <col min="6" max="6" width="13.42578125" style="519" customWidth="1"/>
    <col min="7" max="7" width="17.42578125" style="519" customWidth="1"/>
    <col min="8" max="8" width="16.140625" style="633" customWidth="1"/>
    <col min="9" max="9" width="19.7109375" style="521" customWidth="1"/>
    <col min="10" max="29" width="12.85546875" style="521" hidden="1" customWidth="1"/>
    <col min="30" max="30" width="17" style="517" customWidth="1"/>
    <col min="31" max="40" width="10.42578125" style="517"/>
    <col min="41" max="41" width="13" style="517" customWidth="1"/>
    <col min="42" max="42" width="10.42578125" style="517"/>
    <col min="43" max="43" width="13.140625" style="517" customWidth="1"/>
    <col min="44" max="44" width="11.140625" style="517" bestFit="1" customWidth="1"/>
    <col min="45" max="47" width="10.42578125" style="517"/>
    <col min="48" max="49" width="10.42578125" style="518"/>
    <col min="50" max="50" width="13.42578125" style="517" customWidth="1"/>
    <col min="51" max="60" width="10.42578125" style="517"/>
    <col min="61" max="63" width="10.42578125" style="518"/>
    <col min="64" max="256" width="10.42578125" style="519"/>
    <col min="257" max="257" width="6.5703125" style="519" customWidth="1"/>
    <col min="258" max="258" width="38.140625" style="519" customWidth="1"/>
    <col min="259" max="259" width="0" style="519" hidden="1" customWidth="1"/>
    <col min="260" max="260" width="13.42578125" style="519" customWidth="1"/>
    <col min="261" max="261" width="15.140625" style="519" customWidth="1"/>
    <col min="262" max="262" width="13.42578125" style="519" customWidth="1"/>
    <col min="263" max="263" width="17.42578125" style="519" customWidth="1"/>
    <col min="264" max="264" width="16.140625" style="519" customWidth="1"/>
    <col min="265" max="265" width="19.7109375" style="519" customWidth="1"/>
    <col min="266" max="285" width="0" style="519" hidden="1" customWidth="1"/>
    <col min="286" max="286" width="17" style="519" customWidth="1"/>
    <col min="287" max="296" width="10.42578125" style="519"/>
    <col min="297" max="297" width="13" style="519" customWidth="1"/>
    <col min="298" max="298" width="10.42578125" style="519"/>
    <col min="299" max="299" width="13.140625" style="519" customWidth="1"/>
    <col min="300" max="300" width="11.140625" style="519" bestFit="1" customWidth="1"/>
    <col min="301" max="305" width="10.42578125" style="519"/>
    <col min="306" max="306" width="13.42578125" style="519" customWidth="1"/>
    <col min="307" max="512" width="10.42578125" style="519"/>
    <col min="513" max="513" width="6.5703125" style="519" customWidth="1"/>
    <col min="514" max="514" width="38.140625" style="519" customWidth="1"/>
    <col min="515" max="515" width="0" style="519" hidden="1" customWidth="1"/>
    <col min="516" max="516" width="13.42578125" style="519" customWidth="1"/>
    <col min="517" max="517" width="15.140625" style="519" customWidth="1"/>
    <col min="518" max="518" width="13.42578125" style="519" customWidth="1"/>
    <col min="519" max="519" width="17.42578125" style="519" customWidth="1"/>
    <col min="520" max="520" width="16.140625" style="519" customWidth="1"/>
    <col min="521" max="521" width="19.7109375" style="519" customWidth="1"/>
    <col min="522" max="541" width="0" style="519" hidden="1" customWidth="1"/>
    <col min="542" max="542" width="17" style="519" customWidth="1"/>
    <col min="543" max="552" width="10.42578125" style="519"/>
    <col min="553" max="553" width="13" style="519" customWidth="1"/>
    <col min="554" max="554" width="10.42578125" style="519"/>
    <col min="555" max="555" width="13.140625" style="519" customWidth="1"/>
    <col min="556" max="556" width="11.140625" style="519" bestFit="1" customWidth="1"/>
    <col min="557" max="561" width="10.42578125" style="519"/>
    <col min="562" max="562" width="13.42578125" style="519" customWidth="1"/>
    <col min="563" max="768" width="10.42578125" style="519"/>
    <col min="769" max="769" width="6.5703125" style="519" customWidth="1"/>
    <col min="770" max="770" width="38.140625" style="519" customWidth="1"/>
    <col min="771" max="771" width="0" style="519" hidden="1" customWidth="1"/>
    <col min="772" max="772" width="13.42578125" style="519" customWidth="1"/>
    <col min="773" max="773" width="15.140625" style="519" customWidth="1"/>
    <col min="774" max="774" width="13.42578125" style="519" customWidth="1"/>
    <col min="775" max="775" width="17.42578125" style="519" customWidth="1"/>
    <col min="776" max="776" width="16.140625" style="519" customWidth="1"/>
    <col min="777" max="777" width="19.7109375" style="519" customWidth="1"/>
    <col min="778" max="797" width="0" style="519" hidden="1" customWidth="1"/>
    <col min="798" max="798" width="17" style="519" customWidth="1"/>
    <col min="799" max="808" width="10.42578125" style="519"/>
    <col min="809" max="809" width="13" style="519" customWidth="1"/>
    <col min="810" max="810" width="10.42578125" style="519"/>
    <col min="811" max="811" width="13.140625" style="519" customWidth="1"/>
    <col min="812" max="812" width="11.140625" style="519" bestFit="1" customWidth="1"/>
    <col min="813" max="817" width="10.42578125" style="519"/>
    <col min="818" max="818" width="13.42578125" style="519" customWidth="1"/>
    <col min="819" max="1024" width="10.42578125" style="519"/>
    <col min="1025" max="1025" width="6.5703125" style="519" customWidth="1"/>
    <col min="1026" max="1026" width="38.140625" style="519" customWidth="1"/>
    <col min="1027" max="1027" width="0" style="519" hidden="1" customWidth="1"/>
    <col min="1028" max="1028" width="13.42578125" style="519" customWidth="1"/>
    <col min="1029" max="1029" width="15.140625" style="519" customWidth="1"/>
    <col min="1030" max="1030" width="13.42578125" style="519" customWidth="1"/>
    <col min="1031" max="1031" width="17.42578125" style="519" customWidth="1"/>
    <col min="1032" max="1032" width="16.140625" style="519" customWidth="1"/>
    <col min="1033" max="1033" width="19.7109375" style="519" customWidth="1"/>
    <col min="1034" max="1053" width="0" style="519" hidden="1" customWidth="1"/>
    <col min="1054" max="1054" width="17" style="519" customWidth="1"/>
    <col min="1055" max="1064" width="10.42578125" style="519"/>
    <col min="1065" max="1065" width="13" style="519" customWidth="1"/>
    <col min="1066" max="1066" width="10.42578125" style="519"/>
    <col min="1067" max="1067" width="13.140625" style="519" customWidth="1"/>
    <col min="1068" max="1068" width="11.140625" style="519" bestFit="1" customWidth="1"/>
    <col min="1069" max="1073" width="10.42578125" style="519"/>
    <col min="1074" max="1074" width="13.42578125" style="519" customWidth="1"/>
    <col min="1075" max="1280" width="10.42578125" style="519"/>
    <col min="1281" max="1281" width="6.5703125" style="519" customWidth="1"/>
    <col min="1282" max="1282" width="38.140625" style="519" customWidth="1"/>
    <col min="1283" max="1283" width="0" style="519" hidden="1" customWidth="1"/>
    <col min="1284" max="1284" width="13.42578125" style="519" customWidth="1"/>
    <col min="1285" max="1285" width="15.140625" style="519" customWidth="1"/>
    <col min="1286" max="1286" width="13.42578125" style="519" customWidth="1"/>
    <col min="1287" max="1287" width="17.42578125" style="519" customWidth="1"/>
    <col min="1288" max="1288" width="16.140625" style="519" customWidth="1"/>
    <col min="1289" max="1289" width="19.7109375" style="519" customWidth="1"/>
    <col min="1290" max="1309" width="0" style="519" hidden="1" customWidth="1"/>
    <col min="1310" max="1310" width="17" style="519" customWidth="1"/>
    <col min="1311" max="1320" width="10.42578125" style="519"/>
    <col min="1321" max="1321" width="13" style="519" customWidth="1"/>
    <col min="1322" max="1322" width="10.42578125" style="519"/>
    <col min="1323" max="1323" width="13.140625" style="519" customWidth="1"/>
    <col min="1324" max="1324" width="11.140625" style="519" bestFit="1" customWidth="1"/>
    <col min="1325" max="1329" width="10.42578125" style="519"/>
    <col min="1330" max="1330" width="13.42578125" style="519" customWidth="1"/>
    <col min="1331" max="1536" width="10.42578125" style="519"/>
    <col min="1537" max="1537" width="6.5703125" style="519" customWidth="1"/>
    <col min="1538" max="1538" width="38.140625" style="519" customWidth="1"/>
    <col min="1539" max="1539" width="0" style="519" hidden="1" customWidth="1"/>
    <col min="1540" max="1540" width="13.42578125" style="519" customWidth="1"/>
    <col min="1541" max="1541" width="15.140625" style="519" customWidth="1"/>
    <col min="1542" max="1542" width="13.42578125" style="519" customWidth="1"/>
    <col min="1543" max="1543" width="17.42578125" style="519" customWidth="1"/>
    <col min="1544" max="1544" width="16.140625" style="519" customWidth="1"/>
    <col min="1545" max="1545" width="19.7109375" style="519" customWidth="1"/>
    <col min="1546" max="1565" width="0" style="519" hidden="1" customWidth="1"/>
    <col min="1566" max="1566" width="17" style="519" customWidth="1"/>
    <col min="1567" max="1576" width="10.42578125" style="519"/>
    <col min="1577" max="1577" width="13" style="519" customWidth="1"/>
    <col min="1578" max="1578" width="10.42578125" style="519"/>
    <col min="1579" max="1579" width="13.140625" style="519" customWidth="1"/>
    <col min="1580" max="1580" width="11.140625" style="519" bestFit="1" customWidth="1"/>
    <col min="1581" max="1585" width="10.42578125" style="519"/>
    <col min="1586" max="1586" width="13.42578125" style="519" customWidth="1"/>
    <col min="1587" max="1792" width="10.42578125" style="519"/>
    <col min="1793" max="1793" width="6.5703125" style="519" customWidth="1"/>
    <col min="1794" max="1794" width="38.140625" style="519" customWidth="1"/>
    <col min="1795" max="1795" width="0" style="519" hidden="1" customWidth="1"/>
    <col min="1796" max="1796" width="13.42578125" style="519" customWidth="1"/>
    <col min="1797" max="1797" width="15.140625" style="519" customWidth="1"/>
    <col min="1798" max="1798" width="13.42578125" style="519" customWidth="1"/>
    <col min="1799" max="1799" width="17.42578125" style="519" customWidth="1"/>
    <col min="1800" max="1800" width="16.140625" style="519" customWidth="1"/>
    <col min="1801" max="1801" width="19.7109375" style="519" customWidth="1"/>
    <col min="1802" max="1821" width="0" style="519" hidden="1" customWidth="1"/>
    <col min="1822" max="1822" width="17" style="519" customWidth="1"/>
    <col min="1823" max="1832" width="10.42578125" style="519"/>
    <col min="1833" max="1833" width="13" style="519" customWidth="1"/>
    <col min="1834" max="1834" width="10.42578125" style="519"/>
    <col min="1835" max="1835" width="13.140625" style="519" customWidth="1"/>
    <col min="1836" max="1836" width="11.140625" style="519" bestFit="1" customWidth="1"/>
    <col min="1837" max="1841" width="10.42578125" style="519"/>
    <col min="1842" max="1842" width="13.42578125" style="519" customWidth="1"/>
    <col min="1843" max="2048" width="10.42578125" style="519"/>
    <col min="2049" max="2049" width="6.5703125" style="519" customWidth="1"/>
    <col min="2050" max="2050" width="38.140625" style="519" customWidth="1"/>
    <col min="2051" max="2051" width="0" style="519" hidden="1" customWidth="1"/>
    <col min="2052" max="2052" width="13.42578125" style="519" customWidth="1"/>
    <col min="2053" max="2053" width="15.140625" style="519" customWidth="1"/>
    <col min="2054" max="2054" width="13.42578125" style="519" customWidth="1"/>
    <col min="2055" max="2055" width="17.42578125" style="519" customWidth="1"/>
    <col min="2056" max="2056" width="16.140625" style="519" customWidth="1"/>
    <col min="2057" max="2057" width="19.7109375" style="519" customWidth="1"/>
    <col min="2058" max="2077" width="0" style="519" hidden="1" customWidth="1"/>
    <col min="2078" max="2078" width="17" style="519" customWidth="1"/>
    <col min="2079" max="2088" width="10.42578125" style="519"/>
    <col min="2089" max="2089" width="13" style="519" customWidth="1"/>
    <col min="2090" max="2090" width="10.42578125" style="519"/>
    <col min="2091" max="2091" width="13.140625" style="519" customWidth="1"/>
    <col min="2092" max="2092" width="11.140625" style="519" bestFit="1" customWidth="1"/>
    <col min="2093" max="2097" width="10.42578125" style="519"/>
    <col min="2098" max="2098" width="13.42578125" style="519" customWidth="1"/>
    <col min="2099" max="2304" width="10.42578125" style="519"/>
    <col min="2305" max="2305" width="6.5703125" style="519" customWidth="1"/>
    <col min="2306" max="2306" width="38.140625" style="519" customWidth="1"/>
    <col min="2307" max="2307" width="0" style="519" hidden="1" customWidth="1"/>
    <col min="2308" max="2308" width="13.42578125" style="519" customWidth="1"/>
    <col min="2309" max="2309" width="15.140625" style="519" customWidth="1"/>
    <col min="2310" max="2310" width="13.42578125" style="519" customWidth="1"/>
    <col min="2311" max="2311" width="17.42578125" style="519" customWidth="1"/>
    <col min="2312" max="2312" width="16.140625" style="519" customWidth="1"/>
    <col min="2313" max="2313" width="19.7109375" style="519" customWidth="1"/>
    <col min="2314" max="2333" width="0" style="519" hidden="1" customWidth="1"/>
    <col min="2334" max="2334" width="17" style="519" customWidth="1"/>
    <col min="2335" max="2344" width="10.42578125" style="519"/>
    <col min="2345" max="2345" width="13" style="519" customWidth="1"/>
    <col min="2346" max="2346" width="10.42578125" style="519"/>
    <col min="2347" max="2347" width="13.140625" style="519" customWidth="1"/>
    <col min="2348" max="2348" width="11.140625" style="519" bestFit="1" customWidth="1"/>
    <col min="2349" max="2353" width="10.42578125" style="519"/>
    <col min="2354" max="2354" width="13.42578125" style="519" customWidth="1"/>
    <col min="2355" max="2560" width="10.42578125" style="519"/>
    <col min="2561" max="2561" width="6.5703125" style="519" customWidth="1"/>
    <col min="2562" max="2562" width="38.140625" style="519" customWidth="1"/>
    <col min="2563" max="2563" width="0" style="519" hidden="1" customWidth="1"/>
    <col min="2564" max="2564" width="13.42578125" style="519" customWidth="1"/>
    <col min="2565" max="2565" width="15.140625" style="519" customWidth="1"/>
    <col min="2566" max="2566" width="13.42578125" style="519" customWidth="1"/>
    <col min="2567" max="2567" width="17.42578125" style="519" customWidth="1"/>
    <col min="2568" max="2568" width="16.140625" style="519" customWidth="1"/>
    <col min="2569" max="2569" width="19.7109375" style="519" customWidth="1"/>
    <col min="2570" max="2589" width="0" style="519" hidden="1" customWidth="1"/>
    <col min="2590" max="2590" width="17" style="519" customWidth="1"/>
    <col min="2591" max="2600" width="10.42578125" style="519"/>
    <col min="2601" max="2601" width="13" style="519" customWidth="1"/>
    <col min="2602" max="2602" width="10.42578125" style="519"/>
    <col min="2603" max="2603" width="13.140625" style="519" customWidth="1"/>
    <col min="2604" max="2604" width="11.140625" style="519" bestFit="1" customWidth="1"/>
    <col min="2605" max="2609" width="10.42578125" style="519"/>
    <col min="2610" max="2610" width="13.42578125" style="519" customWidth="1"/>
    <col min="2611" max="2816" width="10.42578125" style="519"/>
    <col min="2817" max="2817" width="6.5703125" style="519" customWidth="1"/>
    <col min="2818" max="2818" width="38.140625" style="519" customWidth="1"/>
    <col min="2819" max="2819" width="0" style="519" hidden="1" customWidth="1"/>
    <col min="2820" max="2820" width="13.42578125" style="519" customWidth="1"/>
    <col min="2821" max="2821" width="15.140625" style="519" customWidth="1"/>
    <col min="2822" max="2822" width="13.42578125" style="519" customWidth="1"/>
    <col min="2823" max="2823" width="17.42578125" style="519" customWidth="1"/>
    <col min="2824" max="2824" width="16.140625" style="519" customWidth="1"/>
    <col min="2825" max="2825" width="19.7109375" style="519" customWidth="1"/>
    <col min="2826" max="2845" width="0" style="519" hidden="1" customWidth="1"/>
    <col min="2846" max="2846" width="17" style="519" customWidth="1"/>
    <col min="2847" max="2856" width="10.42578125" style="519"/>
    <col min="2857" max="2857" width="13" style="519" customWidth="1"/>
    <col min="2858" max="2858" width="10.42578125" style="519"/>
    <col min="2859" max="2859" width="13.140625" style="519" customWidth="1"/>
    <col min="2860" max="2860" width="11.140625" style="519" bestFit="1" customWidth="1"/>
    <col min="2861" max="2865" width="10.42578125" style="519"/>
    <col min="2866" max="2866" width="13.42578125" style="519" customWidth="1"/>
    <col min="2867" max="3072" width="10.42578125" style="519"/>
    <col min="3073" max="3073" width="6.5703125" style="519" customWidth="1"/>
    <col min="3074" max="3074" width="38.140625" style="519" customWidth="1"/>
    <col min="3075" max="3075" width="0" style="519" hidden="1" customWidth="1"/>
    <col min="3076" max="3076" width="13.42578125" style="519" customWidth="1"/>
    <col min="3077" max="3077" width="15.140625" style="519" customWidth="1"/>
    <col min="3078" max="3078" width="13.42578125" style="519" customWidth="1"/>
    <col min="3079" max="3079" width="17.42578125" style="519" customWidth="1"/>
    <col min="3080" max="3080" width="16.140625" style="519" customWidth="1"/>
    <col min="3081" max="3081" width="19.7109375" style="519" customWidth="1"/>
    <col min="3082" max="3101" width="0" style="519" hidden="1" customWidth="1"/>
    <col min="3102" max="3102" width="17" style="519" customWidth="1"/>
    <col min="3103" max="3112" width="10.42578125" style="519"/>
    <col min="3113" max="3113" width="13" style="519" customWidth="1"/>
    <col min="3114" max="3114" width="10.42578125" style="519"/>
    <col min="3115" max="3115" width="13.140625" style="519" customWidth="1"/>
    <col min="3116" max="3116" width="11.140625" style="519" bestFit="1" customWidth="1"/>
    <col min="3117" max="3121" width="10.42578125" style="519"/>
    <col min="3122" max="3122" width="13.42578125" style="519" customWidth="1"/>
    <col min="3123" max="3328" width="10.42578125" style="519"/>
    <col min="3329" max="3329" width="6.5703125" style="519" customWidth="1"/>
    <col min="3330" max="3330" width="38.140625" style="519" customWidth="1"/>
    <col min="3331" max="3331" width="0" style="519" hidden="1" customWidth="1"/>
    <col min="3332" max="3332" width="13.42578125" style="519" customWidth="1"/>
    <col min="3333" max="3333" width="15.140625" style="519" customWidth="1"/>
    <col min="3334" max="3334" width="13.42578125" style="519" customWidth="1"/>
    <col min="3335" max="3335" width="17.42578125" style="519" customWidth="1"/>
    <col min="3336" max="3336" width="16.140625" style="519" customWidth="1"/>
    <col min="3337" max="3337" width="19.7109375" style="519" customWidth="1"/>
    <col min="3338" max="3357" width="0" style="519" hidden="1" customWidth="1"/>
    <col min="3358" max="3358" width="17" style="519" customWidth="1"/>
    <col min="3359" max="3368" width="10.42578125" style="519"/>
    <col min="3369" max="3369" width="13" style="519" customWidth="1"/>
    <col min="3370" max="3370" width="10.42578125" style="519"/>
    <col min="3371" max="3371" width="13.140625" style="519" customWidth="1"/>
    <col min="3372" max="3372" width="11.140625" style="519" bestFit="1" customWidth="1"/>
    <col min="3373" max="3377" width="10.42578125" style="519"/>
    <col min="3378" max="3378" width="13.42578125" style="519" customWidth="1"/>
    <col min="3379" max="3584" width="10.42578125" style="519"/>
    <col min="3585" max="3585" width="6.5703125" style="519" customWidth="1"/>
    <col min="3586" max="3586" width="38.140625" style="519" customWidth="1"/>
    <col min="3587" max="3587" width="0" style="519" hidden="1" customWidth="1"/>
    <col min="3588" max="3588" width="13.42578125" style="519" customWidth="1"/>
    <col min="3589" max="3589" width="15.140625" style="519" customWidth="1"/>
    <col min="3590" max="3590" width="13.42578125" style="519" customWidth="1"/>
    <col min="3591" max="3591" width="17.42578125" style="519" customWidth="1"/>
    <col min="3592" max="3592" width="16.140625" style="519" customWidth="1"/>
    <col min="3593" max="3593" width="19.7109375" style="519" customWidth="1"/>
    <col min="3594" max="3613" width="0" style="519" hidden="1" customWidth="1"/>
    <col min="3614" max="3614" width="17" style="519" customWidth="1"/>
    <col min="3615" max="3624" width="10.42578125" style="519"/>
    <col min="3625" max="3625" width="13" style="519" customWidth="1"/>
    <col min="3626" max="3626" width="10.42578125" style="519"/>
    <col min="3627" max="3627" width="13.140625" style="519" customWidth="1"/>
    <col min="3628" max="3628" width="11.140625" style="519" bestFit="1" customWidth="1"/>
    <col min="3629" max="3633" width="10.42578125" style="519"/>
    <col min="3634" max="3634" width="13.42578125" style="519" customWidth="1"/>
    <col min="3635" max="3840" width="10.42578125" style="519"/>
    <col min="3841" max="3841" width="6.5703125" style="519" customWidth="1"/>
    <col min="3842" max="3842" width="38.140625" style="519" customWidth="1"/>
    <col min="3843" max="3843" width="0" style="519" hidden="1" customWidth="1"/>
    <col min="3844" max="3844" width="13.42578125" style="519" customWidth="1"/>
    <col min="3845" max="3845" width="15.140625" style="519" customWidth="1"/>
    <col min="3846" max="3846" width="13.42578125" style="519" customWidth="1"/>
    <col min="3847" max="3847" width="17.42578125" style="519" customWidth="1"/>
    <col min="3848" max="3848" width="16.140625" style="519" customWidth="1"/>
    <col min="3849" max="3849" width="19.7109375" style="519" customWidth="1"/>
    <col min="3850" max="3869" width="0" style="519" hidden="1" customWidth="1"/>
    <col min="3870" max="3870" width="17" style="519" customWidth="1"/>
    <col min="3871" max="3880" width="10.42578125" style="519"/>
    <col min="3881" max="3881" width="13" style="519" customWidth="1"/>
    <col min="3882" max="3882" width="10.42578125" style="519"/>
    <col min="3883" max="3883" width="13.140625" style="519" customWidth="1"/>
    <col min="3884" max="3884" width="11.140625" style="519" bestFit="1" customWidth="1"/>
    <col min="3885" max="3889" width="10.42578125" style="519"/>
    <col min="3890" max="3890" width="13.42578125" style="519" customWidth="1"/>
    <col min="3891" max="4096" width="10.42578125" style="519"/>
    <col min="4097" max="4097" width="6.5703125" style="519" customWidth="1"/>
    <col min="4098" max="4098" width="38.140625" style="519" customWidth="1"/>
    <col min="4099" max="4099" width="0" style="519" hidden="1" customWidth="1"/>
    <col min="4100" max="4100" width="13.42578125" style="519" customWidth="1"/>
    <col min="4101" max="4101" width="15.140625" style="519" customWidth="1"/>
    <col min="4102" max="4102" width="13.42578125" style="519" customWidth="1"/>
    <col min="4103" max="4103" width="17.42578125" style="519" customWidth="1"/>
    <col min="4104" max="4104" width="16.140625" style="519" customWidth="1"/>
    <col min="4105" max="4105" width="19.7109375" style="519" customWidth="1"/>
    <col min="4106" max="4125" width="0" style="519" hidden="1" customWidth="1"/>
    <col min="4126" max="4126" width="17" style="519" customWidth="1"/>
    <col min="4127" max="4136" width="10.42578125" style="519"/>
    <col min="4137" max="4137" width="13" style="519" customWidth="1"/>
    <col min="4138" max="4138" width="10.42578125" style="519"/>
    <col min="4139" max="4139" width="13.140625" style="519" customWidth="1"/>
    <col min="4140" max="4140" width="11.140625" style="519" bestFit="1" customWidth="1"/>
    <col min="4141" max="4145" width="10.42578125" style="519"/>
    <col min="4146" max="4146" width="13.42578125" style="519" customWidth="1"/>
    <col min="4147" max="4352" width="10.42578125" style="519"/>
    <col min="4353" max="4353" width="6.5703125" style="519" customWidth="1"/>
    <col min="4354" max="4354" width="38.140625" style="519" customWidth="1"/>
    <col min="4355" max="4355" width="0" style="519" hidden="1" customWidth="1"/>
    <col min="4356" max="4356" width="13.42578125" style="519" customWidth="1"/>
    <col min="4357" max="4357" width="15.140625" style="519" customWidth="1"/>
    <col min="4358" max="4358" width="13.42578125" style="519" customWidth="1"/>
    <col min="4359" max="4359" width="17.42578125" style="519" customWidth="1"/>
    <col min="4360" max="4360" width="16.140625" style="519" customWidth="1"/>
    <col min="4361" max="4361" width="19.7109375" style="519" customWidth="1"/>
    <col min="4362" max="4381" width="0" style="519" hidden="1" customWidth="1"/>
    <col min="4382" max="4382" width="17" style="519" customWidth="1"/>
    <col min="4383" max="4392" width="10.42578125" style="519"/>
    <col min="4393" max="4393" width="13" style="519" customWidth="1"/>
    <col min="4394" max="4394" width="10.42578125" style="519"/>
    <col min="4395" max="4395" width="13.140625" style="519" customWidth="1"/>
    <col min="4396" max="4396" width="11.140625" style="519" bestFit="1" customWidth="1"/>
    <col min="4397" max="4401" width="10.42578125" style="519"/>
    <col min="4402" max="4402" width="13.42578125" style="519" customWidth="1"/>
    <col min="4403" max="4608" width="10.42578125" style="519"/>
    <col min="4609" max="4609" width="6.5703125" style="519" customWidth="1"/>
    <col min="4610" max="4610" width="38.140625" style="519" customWidth="1"/>
    <col min="4611" max="4611" width="0" style="519" hidden="1" customWidth="1"/>
    <col min="4612" max="4612" width="13.42578125" style="519" customWidth="1"/>
    <col min="4613" max="4613" width="15.140625" style="519" customWidth="1"/>
    <col min="4614" max="4614" width="13.42578125" style="519" customWidth="1"/>
    <col min="4615" max="4615" width="17.42578125" style="519" customWidth="1"/>
    <col min="4616" max="4616" width="16.140625" style="519" customWidth="1"/>
    <col min="4617" max="4617" width="19.7109375" style="519" customWidth="1"/>
    <col min="4618" max="4637" width="0" style="519" hidden="1" customWidth="1"/>
    <col min="4638" max="4638" width="17" style="519" customWidth="1"/>
    <col min="4639" max="4648" width="10.42578125" style="519"/>
    <col min="4649" max="4649" width="13" style="519" customWidth="1"/>
    <col min="4650" max="4650" width="10.42578125" style="519"/>
    <col min="4651" max="4651" width="13.140625" style="519" customWidth="1"/>
    <col min="4652" max="4652" width="11.140625" style="519" bestFit="1" customWidth="1"/>
    <col min="4653" max="4657" width="10.42578125" style="519"/>
    <col min="4658" max="4658" width="13.42578125" style="519" customWidth="1"/>
    <col min="4659" max="4864" width="10.42578125" style="519"/>
    <col min="4865" max="4865" width="6.5703125" style="519" customWidth="1"/>
    <col min="4866" max="4866" width="38.140625" style="519" customWidth="1"/>
    <col min="4867" max="4867" width="0" style="519" hidden="1" customWidth="1"/>
    <col min="4868" max="4868" width="13.42578125" style="519" customWidth="1"/>
    <col min="4869" max="4869" width="15.140625" style="519" customWidth="1"/>
    <col min="4870" max="4870" width="13.42578125" style="519" customWidth="1"/>
    <col min="4871" max="4871" width="17.42578125" style="519" customWidth="1"/>
    <col min="4872" max="4872" width="16.140625" style="519" customWidth="1"/>
    <col min="4873" max="4873" width="19.7109375" style="519" customWidth="1"/>
    <col min="4874" max="4893" width="0" style="519" hidden="1" customWidth="1"/>
    <col min="4894" max="4894" width="17" style="519" customWidth="1"/>
    <col min="4895" max="4904" width="10.42578125" style="519"/>
    <col min="4905" max="4905" width="13" style="519" customWidth="1"/>
    <col min="4906" max="4906" width="10.42578125" style="519"/>
    <col min="4907" max="4907" width="13.140625" style="519" customWidth="1"/>
    <col min="4908" max="4908" width="11.140625" style="519" bestFit="1" customWidth="1"/>
    <col min="4909" max="4913" width="10.42578125" style="519"/>
    <col min="4914" max="4914" width="13.42578125" style="519" customWidth="1"/>
    <col min="4915" max="5120" width="10.42578125" style="519"/>
    <col min="5121" max="5121" width="6.5703125" style="519" customWidth="1"/>
    <col min="5122" max="5122" width="38.140625" style="519" customWidth="1"/>
    <col min="5123" max="5123" width="0" style="519" hidden="1" customWidth="1"/>
    <col min="5124" max="5124" width="13.42578125" style="519" customWidth="1"/>
    <col min="5125" max="5125" width="15.140625" style="519" customWidth="1"/>
    <col min="5126" max="5126" width="13.42578125" style="519" customWidth="1"/>
    <col min="5127" max="5127" width="17.42578125" style="519" customWidth="1"/>
    <col min="5128" max="5128" width="16.140625" style="519" customWidth="1"/>
    <col min="5129" max="5129" width="19.7109375" style="519" customWidth="1"/>
    <col min="5130" max="5149" width="0" style="519" hidden="1" customWidth="1"/>
    <col min="5150" max="5150" width="17" style="519" customWidth="1"/>
    <col min="5151" max="5160" width="10.42578125" style="519"/>
    <col min="5161" max="5161" width="13" style="519" customWidth="1"/>
    <col min="5162" max="5162" width="10.42578125" style="519"/>
    <col min="5163" max="5163" width="13.140625" style="519" customWidth="1"/>
    <col min="5164" max="5164" width="11.140625" style="519" bestFit="1" customWidth="1"/>
    <col min="5165" max="5169" width="10.42578125" style="519"/>
    <col min="5170" max="5170" width="13.42578125" style="519" customWidth="1"/>
    <col min="5171" max="5376" width="10.42578125" style="519"/>
    <col min="5377" max="5377" width="6.5703125" style="519" customWidth="1"/>
    <col min="5378" max="5378" width="38.140625" style="519" customWidth="1"/>
    <col min="5379" max="5379" width="0" style="519" hidden="1" customWidth="1"/>
    <col min="5380" max="5380" width="13.42578125" style="519" customWidth="1"/>
    <col min="5381" max="5381" width="15.140625" style="519" customWidth="1"/>
    <col min="5382" max="5382" width="13.42578125" style="519" customWidth="1"/>
    <col min="5383" max="5383" width="17.42578125" style="519" customWidth="1"/>
    <col min="5384" max="5384" width="16.140625" style="519" customWidth="1"/>
    <col min="5385" max="5385" width="19.7109375" style="519" customWidth="1"/>
    <col min="5386" max="5405" width="0" style="519" hidden="1" customWidth="1"/>
    <col min="5406" max="5406" width="17" style="519" customWidth="1"/>
    <col min="5407" max="5416" width="10.42578125" style="519"/>
    <col min="5417" max="5417" width="13" style="519" customWidth="1"/>
    <col min="5418" max="5418" width="10.42578125" style="519"/>
    <col min="5419" max="5419" width="13.140625" style="519" customWidth="1"/>
    <col min="5420" max="5420" width="11.140625" style="519" bestFit="1" customWidth="1"/>
    <col min="5421" max="5425" width="10.42578125" style="519"/>
    <col min="5426" max="5426" width="13.42578125" style="519" customWidth="1"/>
    <col min="5427" max="5632" width="10.42578125" style="519"/>
    <col min="5633" max="5633" width="6.5703125" style="519" customWidth="1"/>
    <col min="5634" max="5634" width="38.140625" style="519" customWidth="1"/>
    <col min="5635" max="5635" width="0" style="519" hidden="1" customWidth="1"/>
    <col min="5636" max="5636" width="13.42578125" style="519" customWidth="1"/>
    <col min="5637" max="5637" width="15.140625" style="519" customWidth="1"/>
    <col min="5638" max="5638" width="13.42578125" style="519" customWidth="1"/>
    <col min="5639" max="5639" width="17.42578125" style="519" customWidth="1"/>
    <col min="5640" max="5640" width="16.140625" style="519" customWidth="1"/>
    <col min="5641" max="5641" width="19.7109375" style="519" customWidth="1"/>
    <col min="5642" max="5661" width="0" style="519" hidden="1" customWidth="1"/>
    <col min="5662" max="5662" width="17" style="519" customWidth="1"/>
    <col min="5663" max="5672" width="10.42578125" style="519"/>
    <col min="5673" max="5673" width="13" style="519" customWidth="1"/>
    <col min="5674" max="5674" width="10.42578125" style="519"/>
    <col min="5675" max="5675" width="13.140625" style="519" customWidth="1"/>
    <col min="5676" max="5676" width="11.140625" style="519" bestFit="1" customWidth="1"/>
    <col min="5677" max="5681" width="10.42578125" style="519"/>
    <col min="5682" max="5682" width="13.42578125" style="519" customWidth="1"/>
    <col min="5683" max="5888" width="10.42578125" style="519"/>
    <col min="5889" max="5889" width="6.5703125" style="519" customWidth="1"/>
    <col min="5890" max="5890" width="38.140625" style="519" customWidth="1"/>
    <col min="5891" max="5891" width="0" style="519" hidden="1" customWidth="1"/>
    <col min="5892" max="5892" width="13.42578125" style="519" customWidth="1"/>
    <col min="5893" max="5893" width="15.140625" style="519" customWidth="1"/>
    <col min="5894" max="5894" width="13.42578125" style="519" customWidth="1"/>
    <col min="5895" max="5895" width="17.42578125" style="519" customWidth="1"/>
    <col min="5896" max="5896" width="16.140625" style="519" customWidth="1"/>
    <col min="5897" max="5897" width="19.7109375" style="519" customWidth="1"/>
    <col min="5898" max="5917" width="0" style="519" hidden="1" customWidth="1"/>
    <col min="5918" max="5918" width="17" style="519" customWidth="1"/>
    <col min="5919" max="5928" width="10.42578125" style="519"/>
    <col min="5929" max="5929" width="13" style="519" customWidth="1"/>
    <col min="5930" max="5930" width="10.42578125" style="519"/>
    <col min="5931" max="5931" width="13.140625" style="519" customWidth="1"/>
    <col min="5932" max="5932" width="11.140625" style="519" bestFit="1" customWidth="1"/>
    <col min="5933" max="5937" width="10.42578125" style="519"/>
    <col min="5938" max="5938" width="13.42578125" style="519" customWidth="1"/>
    <col min="5939" max="6144" width="10.42578125" style="519"/>
    <col min="6145" max="6145" width="6.5703125" style="519" customWidth="1"/>
    <col min="6146" max="6146" width="38.140625" style="519" customWidth="1"/>
    <col min="6147" max="6147" width="0" style="519" hidden="1" customWidth="1"/>
    <col min="6148" max="6148" width="13.42578125" style="519" customWidth="1"/>
    <col min="6149" max="6149" width="15.140625" style="519" customWidth="1"/>
    <col min="6150" max="6150" width="13.42578125" style="519" customWidth="1"/>
    <col min="6151" max="6151" width="17.42578125" style="519" customWidth="1"/>
    <col min="6152" max="6152" width="16.140625" style="519" customWidth="1"/>
    <col min="6153" max="6153" width="19.7109375" style="519" customWidth="1"/>
    <col min="6154" max="6173" width="0" style="519" hidden="1" customWidth="1"/>
    <col min="6174" max="6174" width="17" style="519" customWidth="1"/>
    <col min="6175" max="6184" width="10.42578125" style="519"/>
    <col min="6185" max="6185" width="13" style="519" customWidth="1"/>
    <col min="6186" max="6186" width="10.42578125" style="519"/>
    <col min="6187" max="6187" width="13.140625" style="519" customWidth="1"/>
    <col min="6188" max="6188" width="11.140625" style="519" bestFit="1" customWidth="1"/>
    <col min="6189" max="6193" width="10.42578125" style="519"/>
    <col min="6194" max="6194" width="13.42578125" style="519" customWidth="1"/>
    <col min="6195" max="6400" width="10.42578125" style="519"/>
    <col min="6401" max="6401" width="6.5703125" style="519" customWidth="1"/>
    <col min="6402" max="6402" width="38.140625" style="519" customWidth="1"/>
    <col min="6403" max="6403" width="0" style="519" hidden="1" customWidth="1"/>
    <col min="6404" max="6404" width="13.42578125" style="519" customWidth="1"/>
    <col min="6405" max="6405" width="15.140625" style="519" customWidth="1"/>
    <col min="6406" max="6406" width="13.42578125" style="519" customWidth="1"/>
    <col min="6407" max="6407" width="17.42578125" style="519" customWidth="1"/>
    <col min="6408" max="6408" width="16.140625" style="519" customWidth="1"/>
    <col min="6409" max="6409" width="19.7109375" style="519" customWidth="1"/>
    <col min="6410" max="6429" width="0" style="519" hidden="1" customWidth="1"/>
    <col min="6430" max="6430" width="17" style="519" customWidth="1"/>
    <col min="6431" max="6440" width="10.42578125" style="519"/>
    <col min="6441" max="6441" width="13" style="519" customWidth="1"/>
    <col min="6442" max="6442" width="10.42578125" style="519"/>
    <col min="6443" max="6443" width="13.140625" style="519" customWidth="1"/>
    <col min="6444" max="6444" width="11.140625" style="519" bestFit="1" customWidth="1"/>
    <col min="6445" max="6449" width="10.42578125" style="519"/>
    <col min="6450" max="6450" width="13.42578125" style="519" customWidth="1"/>
    <col min="6451" max="6656" width="10.42578125" style="519"/>
    <col min="6657" max="6657" width="6.5703125" style="519" customWidth="1"/>
    <col min="6658" max="6658" width="38.140625" style="519" customWidth="1"/>
    <col min="6659" max="6659" width="0" style="519" hidden="1" customWidth="1"/>
    <col min="6660" max="6660" width="13.42578125" style="519" customWidth="1"/>
    <col min="6661" max="6661" width="15.140625" style="519" customWidth="1"/>
    <col min="6662" max="6662" width="13.42578125" style="519" customWidth="1"/>
    <col min="6663" max="6663" width="17.42578125" style="519" customWidth="1"/>
    <col min="6664" max="6664" width="16.140625" style="519" customWidth="1"/>
    <col min="6665" max="6665" width="19.7109375" style="519" customWidth="1"/>
    <col min="6666" max="6685" width="0" style="519" hidden="1" customWidth="1"/>
    <col min="6686" max="6686" width="17" style="519" customWidth="1"/>
    <col min="6687" max="6696" width="10.42578125" style="519"/>
    <col min="6697" max="6697" width="13" style="519" customWidth="1"/>
    <col min="6698" max="6698" width="10.42578125" style="519"/>
    <col min="6699" max="6699" width="13.140625" style="519" customWidth="1"/>
    <col min="6700" max="6700" width="11.140625" style="519" bestFit="1" customWidth="1"/>
    <col min="6701" max="6705" width="10.42578125" style="519"/>
    <col min="6706" max="6706" width="13.42578125" style="519" customWidth="1"/>
    <col min="6707" max="6912" width="10.42578125" style="519"/>
    <col min="6913" max="6913" width="6.5703125" style="519" customWidth="1"/>
    <col min="6914" max="6914" width="38.140625" style="519" customWidth="1"/>
    <col min="6915" max="6915" width="0" style="519" hidden="1" customWidth="1"/>
    <col min="6916" max="6916" width="13.42578125" style="519" customWidth="1"/>
    <col min="6917" max="6917" width="15.140625" style="519" customWidth="1"/>
    <col min="6918" max="6918" width="13.42578125" style="519" customWidth="1"/>
    <col min="6919" max="6919" width="17.42578125" style="519" customWidth="1"/>
    <col min="6920" max="6920" width="16.140625" style="519" customWidth="1"/>
    <col min="6921" max="6921" width="19.7109375" style="519" customWidth="1"/>
    <col min="6922" max="6941" width="0" style="519" hidden="1" customWidth="1"/>
    <col min="6942" max="6942" width="17" style="519" customWidth="1"/>
    <col min="6943" max="6952" width="10.42578125" style="519"/>
    <col min="6953" max="6953" width="13" style="519" customWidth="1"/>
    <col min="6954" max="6954" width="10.42578125" style="519"/>
    <col min="6955" max="6955" width="13.140625" style="519" customWidth="1"/>
    <col min="6956" max="6956" width="11.140625" style="519" bestFit="1" customWidth="1"/>
    <col min="6957" max="6961" width="10.42578125" style="519"/>
    <col min="6962" max="6962" width="13.42578125" style="519" customWidth="1"/>
    <col min="6963" max="7168" width="10.42578125" style="519"/>
    <col min="7169" max="7169" width="6.5703125" style="519" customWidth="1"/>
    <col min="7170" max="7170" width="38.140625" style="519" customWidth="1"/>
    <col min="7171" max="7171" width="0" style="519" hidden="1" customWidth="1"/>
    <col min="7172" max="7172" width="13.42578125" style="519" customWidth="1"/>
    <col min="7173" max="7173" width="15.140625" style="519" customWidth="1"/>
    <col min="7174" max="7174" width="13.42578125" style="519" customWidth="1"/>
    <col min="7175" max="7175" width="17.42578125" style="519" customWidth="1"/>
    <col min="7176" max="7176" width="16.140625" style="519" customWidth="1"/>
    <col min="7177" max="7177" width="19.7109375" style="519" customWidth="1"/>
    <col min="7178" max="7197" width="0" style="519" hidden="1" customWidth="1"/>
    <col min="7198" max="7198" width="17" style="519" customWidth="1"/>
    <col min="7199" max="7208" width="10.42578125" style="519"/>
    <col min="7209" max="7209" width="13" style="519" customWidth="1"/>
    <col min="7210" max="7210" width="10.42578125" style="519"/>
    <col min="7211" max="7211" width="13.140625" style="519" customWidth="1"/>
    <col min="7212" max="7212" width="11.140625" style="519" bestFit="1" customWidth="1"/>
    <col min="7213" max="7217" width="10.42578125" style="519"/>
    <col min="7218" max="7218" width="13.42578125" style="519" customWidth="1"/>
    <col min="7219" max="7424" width="10.42578125" style="519"/>
    <col min="7425" max="7425" width="6.5703125" style="519" customWidth="1"/>
    <col min="7426" max="7426" width="38.140625" style="519" customWidth="1"/>
    <col min="7427" max="7427" width="0" style="519" hidden="1" customWidth="1"/>
    <col min="7428" max="7428" width="13.42578125" style="519" customWidth="1"/>
    <col min="7429" max="7429" width="15.140625" style="519" customWidth="1"/>
    <col min="7430" max="7430" width="13.42578125" style="519" customWidth="1"/>
    <col min="7431" max="7431" width="17.42578125" style="519" customWidth="1"/>
    <col min="7432" max="7432" width="16.140625" style="519" customWidth="1"/>
    <col min="7433" max="7433" width="19.7109375" style="519" customWidth="1"/>
    <col min="7434" max="7453" width="0" style="519" hidden="1" customWidth="1"/>
    <col min="7454" max="7454" width="17" style="519" customWidth="1"/>
    <col min="7455" max="7464" width="10.42578125" style="519"/>
    <col min="7465" max="7465" width="13" style="519" customWidth="1"/>
    <col min="7466" max="7466" width="10.42578125" style="519"/>
    <col min="7467" max="7467" width="13.140625" style="519" customWidth="1"/>
    <col min="7468" max="7468" width="11.140625" style="519" bestFit="1" customWidth="1"/>
    <col min="7469" max="7473" width="10.42578125" style="519"/>
    <col min="7474" max="7474" width="13.42578125" style="519" customWidth="1"/>
    <col min="7475" max="7680" width="10.42578125" style="519"/>
    <col min="7681" max="7681" width="6.5703125" style="519" customWidth="1"/>
    <col min="7682" max="7682" width="38.140625" style="519" customWidth="1"/>
    <col min="7683" max="7683" width="0" style="519" hidden="1" customWidth="1"/>
    <col min="7684" max="7684" width="13.42578125" style="519" customWidth="1"/>
    <col min="7685" max="7685" width="15.140625" style="519" customWidth="1"/>
    <col min="7686" max="7686" width="13.42578125" style="519" customWidth="1"/>
    <col min="7687" max="7687" width="17.42578125" style="519" customWidth="1"/>
    <col min="7688" max="7688" width="16.140625" style="519" customWidth="1"/>
    <col min="7689" max="7689" width="19.7109375" style="519" customWidth="1"/>
    <col min="7690" max="7709" width="0" style="519" hidden="1" customWidth="1"/>
    <col min="7710" max="7710" width="17" style="519" customWidth="1"/>
    <col min="7711" max="7720" width="10.42578125" style="519"/>
    <col min="7721" max="7721" width="13" style="519" customWidth="1"/>
    <col min="7722" max="7722" width="10.42578125" style="519"/>
    <col min="7723" max="7723" width="13.140625" style="519" customWidth="1"/>
    <col min="7724" max="7724" width="11.140625" style="519" bestFit="1" customWidth="1"/>
    <col min="7725" max="7729" width="10.42578125" style="519"/>
    <col min="7730" max="7730" width="13.42578125" style="519" customWidth="1"/>
    <col min="7731" max="7936" width="10.42578125" style="519"/>
    <col min="7937" max="7937" width="6.5703125" style="519" customWidth="1"/>
    <col min="7938" max="7938" width="38.140625" style="519" customWidth="1"/>
    <col min="7939" max="7939" width="0" style="519" hidden="1" customWidth="1"/>
    <col min="7940" max="7940" width="13.42578125" style="519" customWidth="1"/>
    <col min="7941" max="7941" width="15.140625" style="519" customWidth="1"/>
    <col min="7942" max="7942" width="13.42578125" style="519" customWidth="1"/>
    <col min="7943" max="7943" width="17.42578125" style="519" customWidth="1"/>
    <col min="7944" max="7944" width="16.140625" style="519" customWidth="1"/>
    <col min="7945" max="7945" width="19.7109375" style="519" customWidth="1"/>
    <col min="7946" max="7965" width="0" style="519" hidden="1" customWidth="1"/>
    <col min="7966" max="7966" width="17" style="519" customWidth="1"/>
    <col min="7967" max="7976" width="10.42578125" style="519"/>
    <col min="7977" max="7977" width="13" style="519" customWidth="1"/>
    <col min="7978" max="7978" width="10.42578125" style="519"/>
    <col min="7979" max="7979" width="13.140625" style="519" customWidth="1"/>
    <col min="7980" max="7980" width="11.140625" style="519" bestFit="1" customWidth="1"/>
    <col min="7981" max="7985" width="10.42578125" style="519"/>
    <col min="7986" max="7986" width="13.42578125" style="519" customWidth="1"/>
    <col min="7987" max="8192" width="10.42578125" style="519"/>
    <col min="8193" max="8193" width="6.5703125" style="519" customWidth="1"/>
    <col min="8194" max="8194" width="38.140625" style="519" customWidth="1"/>
    <col min="8195" max="8195" width="0" style="519" hidden="1" customWidth="1"/>
    <col min="8196" max="8196" width="13.42578125" style="519" customWidth="1"/>
    <col min="8197" max="8197" width="15.140625" style="519" customWidth="1"/>
    <col min="8198" max="8198" width="13.42578125" style="519" customWidth="1"/>
    <col min="8199" max="8199" width="17.42578125" style="519" customWidth="1"/>
    <col min="8200" max="8200" width="16.140625" style="519" customWidth="1"/>
    <col min="8201" max="8201" width="19.7109375" style="519" customWidth="1"/>
    <col min="8202" max="8221" width="0" style="519" hidden="1" customWidth="1"/>
    <col min="8222" max="8222" width="17" style="519" customWidth="1"/>
    <col min="8223" max="8232" width="10.42578125" style="519"/>
    <col min="8233" max="8233" width="13" style="519" customWidth="1"/>
    <col min="8234" max="8234" width="10.42578125" style="519"/>
    <col min="8235" max="8235" width="13.140625" style="519" customWidth="1"/>
    <col min="8236" max="8236" width="11.140625" style="519" bestFit="1" customWidth="1"/>
    <col min="8237" max="8241" width="10.42578125" style="519"/>
    <col min="8242" max="8242" width="13.42578125" style="519" customWidth="1"/>
    <col min="8243" max="8448" width="10.42578125" style="519"/>
    <col min="8449" max="8449" width="6.5703125" style="519" customWidth="1"/>
    <col min="8450" max="8450" width="38.140625" style="519" customWidth="1"/>
    <col min="8451" max="8451" width="0" style="519" hidden="1" customWidth="1"/>
    <col min="8452" max="8452" width="13.42578125" style="519" customWidth="1"/>
    <col min="8453" max="8453" width="15.140625" style="519" customWidth="1"/>
    <col min="8454" max="8454" width="13.42578125" style="519" customWidth="1"/>
    <col min="8455" max="8455" width="17.42578125" style="519" customWidth="1"/>
    <col min="8456" max="8456" width="16.140625" style="519" customWidth="1"/>
    <col min="8457" max="8457" width="19.7109375" style="519" customWidth="1"/>
    <col min="8458" max="8477" width="0" style="519" hidden="1" customWidth="1"/>
    <col min="8478" max="8478" width="17" style="519" customWidth="1"/>
    <col min="8479" max="8488" width="10.42578125" style="519"/>
    <col min="8489" max="8489" width="13" style="519" customWidth="1"/>
    <col min="8490" max="8490" width="10.42578125" style="519"/>
    <col min="8491" max="8491" width="13.140625" style="519" customWidth="1"/>
    <col min="8492" max="8492" width="11.140625" style="519" bestFit="1" customWidth="1"/>
    <col min="8493" max="8497" width="10.42578125" style="519"/>
    <col min="8498" max="8498" width="13.42578125" style="519" customWidth="1"/>
    <col min="8499" max="8704" width="10.42578125" style="519"/>
    <col min="8705" max="8705" width="6.5703125" style="519" customWidth="1"/>
    <col min="8706" max="8706" width="38.140625" style="519" customWidth="1"/>
    <col min="8707" max="8707" width="0" style="519" hidden="1" customWidth="1"/>
    <col min="8708" max="8708" width="13.42578125" style="519" customWidth="1"/>
    <col min="8709" max="8709" width="15.140625" style="519" customWidth="1"/>
    <col min="8710" max="8710" width="13.42578125" style="519" customWidth="1"/>
    <col min="8711" max="8711" width="17.42578125" style="519" customWidth="1"/>
    <col min="8712" max="8712" width="16.140625" style="519" customWidth="1"/>
    <col min="8713" max="8713" width="19.7109375" style="519" customWidth="1"/>
    <col min="8714" max="8733" width="0" style="519" hidden="1" customWidth="1"/>
    <col min="8734" max="8734" width="17" style="519" customWidth="1"/>
    <col min="8735" max="8744" width="10.42578125" style="519"/>
    <col min="8745" max="8745" width="13" style="519" customWidth="1"/>
    <col min="8746" max="8746" width="10.42578125" style="519"/>
    <col min="8747" max="8747" width="13.140625" style="519" customWidth="1"/>
    <col min="8748" max="8748" width="11.140625" style="519" bestFit="1" customWidth="1"/>
    <col min="8749" max="8753" width="10.42578125" style="519"/>
    <col min="8754" max="8754" width="13.42578125" style="519" customWidth="1"/>
    <col min="8755" max="8960" width="10.42578125" style="519"/>
    <col min="8961" max="8961" width="6.5703125" style="519" customWidth="1"/>
    <col min="8962" max="8962" width="38.140625" style="519" customWidth="1"/>
    <col min="8963" max="8963" width="0" style="519" hidden="1" customWidth="1"/>
    <col min="8964" max="8964" width="13.42578125" style="519" customWidth="1"/>
    <col min="8965" max="8965" width="15.140625" style="519" customWidth="1"/>
    <col min="8966" max="8966" width="13.42578125" style="519" customWidth="1"/>
    <col min="8967" max="8967" width="17.42578125" style="519" customWidth="1"/>
    <col min="8968" max="8968" width="16.140625" style="519" customWidth="1"/>
    <col min="8969" max="8969" width="19.7109375" style="519" customWidth="1"/>
    <col min="8970" max="8989" width="0" style="519" hidden="1" customWidth="1"/>
    <col min="8990" max="8990" width="17" style="519" customWidth="1"/>
    <col min="8991" max="9000" width="10.42578125" style="519"/>
    <col min="9001" max="9001" width="13" style="519" customWidth="1"/>
    <col min="9002" max="9002" width="10.42578125" style="519"/>
    <col min="9003" max="9003" width="13.140625" style="519" customWidth="1"/>
    <col min="9004" max="9004" width="11.140625" style="519" bestFit="1" customWidth="1"/>
    <col min="9005" max="9009" width="10.42578125" style="519"/>
    <col min="9010" max="9010" width="13.42578125" style="519" customWidth="1"/>
    <col min="9011" max="9216" width="10.42578125" style="519"/>
    <col min="9217" max="9217" width="6.5703125" style="519" customWidth="1"/>
    <col min="9218" max="9218" width="38.140625" style="519" customWidth="1"/>
    <col min="9219" max="9219" width="0" style="519" hidden="1" customWidth="1"/>
    <col min="9220" max="9220" width="13.42578125" style="519" customWidth="1"/>
    <col min="9221" max="9221" width="15.140625" style="519" customWidth="1"/>
    <col min="9222" max="9222" width="13.42578125" style="519" customWidth="1"/>
    <col min="9223" max="9223" width="17.42578125" style="519" customWidth="1"/>
    <col min="9224" max="9224" width="16.140625" style="519" customWidth="1"/>
    <col min="9225" max="9225" width="19.7109375" style="519" customWidth="1"/>
    <col min="9226" max="9245" width="0" style="519" hidden="1" customWidth="1"/>
    <col min="9246" max="9246" width="17" style="519" customWidth="1"/>
    <col min="9247" max="9256" width="10.42578125" style="519"/>
    <col min="9257" max="9257" width="13" style="519" customWidth="1"/>
    <col min="9258" max="9258" width="10.42578125" style="519"/>
    <col min="9259" max="9259" width="13.140625" style="519" customWidth="1"/>
    <col min="9260" max="9260" width="11.140625" style="519" bestFit="1" customWidth="1"/>
    <col min="9261" max="9265" width="10.42578125" style="519"/>
    <col min="9266" max="9266" width="13.42578125" style="519" customWidth="1"/>
    <col min="9267" max="9472" width="10.42578125" style="519"/>
    <col min="9473" max="9473" width="6.5703125" style="519" customWidth="1"/>
    <col min="9474" max="9474" width="38.140625" style="519" customWidth="1"/>
    <col min="9475" max="9475" width="0" style="519" hidden="1" customWidth="1"/>
    <col min="9476" max="9476" width="13.42578125" style="519" customWidth="1"/>
    <col min="9477" max="9477" width="15.140625" style="519" customWidth="1"/>
    <col min="9478" max="9478" width="13.42578125" style="519" customWidth="1"/>
    <col min="9479" max="9479" width="17.42578125" style="519" customWidth="1"/>
    <col min="9480" max="9480" width="16.140625" style="519" customWidth="1"/>
    <col min="9481" max="9481" width="19.7109375" style="519" customWidth="1"/>
    <col min="9482" max="9501" width="0" style="519" hidden="1" customWidth="1"/>
    <col min="9502" max="9502" width="17" style="519" customWidth="1"/>
    <col min="9503" max="9512" width="10.42578125" style="519"/>
    <col min="9513" max="9513" width="13" style="519" customWidth="1"/>
    <col min="9514" max="9514" width="10.42578125" style="519"/>
    <col min="9515" max="9515" width="13.140625" style="519" customWidth="1"/>
    <col min="9516" max="9516" width="11.140625" style="519" bestFit="1" customWidth="1"/>
    <col min="9517" max="9521" width="10.42578125" style="519"/>
    <col min="9522" max="9522" width="13.42578125" style="519" customWidth="1"/>
    <col min="9523" max="9728" width="10.42578125" style="519"/>
    <col min="9729" max="9729" width="6.5703125" style="519" customWidth="1"/>
    <col min="9730" max="9730" width="38.140625" style="519" customWidth="1"/>
    <col min="9731" max="9731" width="0" style="519" hidden="1" customWidth="1"/>
    <col min="9732" max="9732" width="13.42578125" style="519" customWidth="1"/>
    <col min="9733" max="9733" width="15.140625" style="519" customWidth="1"/>
    <col min="9734" max="9734" width="13.42578125" style="519" customWidth="1"/>
    <col min="9735" max="9735" width="17.42578125" style="519" customWidth="1"/>
    <col min="9736" max="9736" width="16.140625" style="519" customWidth="1"/>
    <col min="9737" max="9737" width="19.7109375" style="519" customWidth="1"/>
    <col min="9738" max="9757" width="0" style="519" hidden="1" customWidth="1"/>
    <col min="9758" max="9758" width="17" style="519" customWidth="1"/>
    <col min="9759" max="9768" width="10.42578125" style="519"/>
    <col min="9769" max="9769" width="13" style="519" customWidth="1"/>
    <col min="9770" max="9770" width="10.42578125" style="519"/>
    <col min="9771" max="9771" width="13.140625" style="519" customWidth="1"/>
    <col min="9772" max="9772" width="11.140625" style="519" bestFit="1" customWidth="1"/>
    <col min="9773" max="9777" width="10.42578125" style="519"/>
    <col min="9778" max="9778" width="13.42578125" style="519" customWidth="1"/>
    <col min="9779" max="9984" width="10.42578125" style="519"/>
    <col min="9985" max="9985" width="6.5703125" style="519" customWidth="1"/>
    <col min="9986" max="9986" width="38.140625" style="519" customWidth="1"/>
    <col min="9987" max="9987" width="0" style="519" hidden="1" customWidth="1"/>
    <col min="9988" max="9988" width="13.42578125" style="519" customWidth="1"/>
    <col min="9989" max="9989" width="15.140625" style="519" customWidth="1"/>
    <col min="9990" max="9990" width="13.42578125" style="519" customWidth="1"/>
    <col min="9991" max="9991" width="17.42578125" style="519" customWidth="1"/>
    <col min="9992" max="9992" width="16.140625" style="519" customWidth="1"/>
    <col min="9993" max="9993" width="19.7109375" style="519" customWidth="1"/>
    <col min="9994" max="10013" width="0" style="519" hidden="1" customWidth="1"/>
    <col min="10014" max="10014" width="17" style="519" customWidth="1"/>
    <col min="10015" max="10024" width="10.42578125" style="519"/>
    <col min="10025" max="10025" width="13" style="519" customWidth="1"/>
    <col min="10026" max="10026" width="10.42578125" style="519"/>
    <col min="10027" max="10027" width="13.140625" style="519" customWidth="1"/>
    <col min="10028" max="10028" width="11.140625" style="519" bestFit="1" customWidth="1"/>
    <col min="10029" max="10033" width="10.42578125" style="519"/>
    <col min="10034" max="10034" width="13.42578125" style="519" customWidth="1"/>
    <col min="10035" max="10240" width="10.42578125" style="519"/>
    <col min="10241" max="10241" width="6.5703125" style="519" customWidth="1"/>
    <col min="10242" max="10242" width="38.140625" style="519" customWidth="1"/>
    <col min="10243" max="10243" width="0" style="519" hidden="1" customWidth="1"/>
    <col min="10244" max="10244" width="13.42578125" style="519" customWidth="1"/>
    <col min="10245" max="10245" width="15.140625" style="519" customWidth="1"/>
    <col min="10246" max="10246" width="13.42578125" style="519" customWidth="1"/>
    <col min="10247" max="10247" width="17.42578125" style="519" customWidth="1"/>
    <col min="10248" max="10248" width="16.140625" style="519" customWidth="1"/>
    <col min="10249" max="10249" width="19.7109375" style="519" customWidth="1"/>
    <col min="10250" max="10269" width="0" style="519" hidden="1" customWidth="1"/>
    <col min="10270" max="10270" width="17" style="519" customWidth="1"/>
    <col min="10271" max="10280" width="10.42578125" style="519"/>
    <col min="10281" max="10281" width="13" style="519" customWidth="1"/>
    <col min="10282" max="10282" width="10.42578125" style="519"/>
    <col min="10283" max="10283" width="13.140625" style="519" customWidth="1"/>
    <col min="10284" max="10284" width="11.140625" style="519" bestFit="1" customWidth="1"/>
    <col min="10285" max="10289" width="10.42578125" style="519"/>
    <col min="10290" max="10290" width="13.42578125" style="519" customWidth="1"/>
    <col min="10291" max="10496" width="10.42578125" style="519"/>
    <col min="10497" max="10497" width="6.5703125" style="519" customWidth="1"/>
    <col min="10498" max="10498" width="38.140625" style="519" customWidth="1"/>
    <col min="10499" max="10499" width="0" style="519" hidden="1" customWidth="1"/>
    <col min="10500" max="10500" width="13.42578125" style="519" customWidth="1"/>
    <col min="10501" max="10501" width="15.140625" style="519" customWidth="1"/>
    <col min="10502" max="10502" width="13.42578125" style="519" customWidth="1"/>
    <col min="10503" max="10503" width="17.42578125" style="519" customWidth="1"/>
    <col min="10504" max="10504" width="16.140625" style="519" customWidth="1"/>
    <col min="10505" max="10505" width="19.7109375" style="519" customWidth="1"/>
    <col min="10506" max="10525" width="0" style="519" hidden="1" customWidth="1"/>
    <col min="10526" max="10526" width="17" style="519" customWidth="1"/>
    <col min="10527" max="10536" width="10.42578125" style="519"/>
    <col min="10537" max="10537" width="13" style="519" customWidth="1"/>
    <col min="10538" max="10538" width="10.42578125" style="519"/>
    <col min="10539" max="10539" width="13.140625" style="519" customWidth="1"/>
    <col min="10540" max="10540" width="11.140625" style="519" bestFit="1" customWidth="1"/>
    <col min="10541" max="10545" width="10.42578125" style="519"/>
    <col min="10546" max="10546" width="13.42578125" style="519" customWidth="1"/>
    <col min="10547" max="10752" width="10.42578125" style="519"/>
    <col min="10753" max="10753" width="6.5703125" style="519" customWidth="1"/>
    <col min="10754" max="10754" width="38.140625" style="519" customWidth="1"/>
    <col min="10755" max="10755" width="0" style="519" hidden="1" customWidth="1"/>
    <col min="10756" max="10756" width="13.42578125" style="519" customWidth="1"/>
    <col min="10757" max="10757" width="15.140625" style="519" customWidth="1"/>
    <col min="10758" max="10758" width="13.42578125" style="519" customWidth="1"/>
    <col min="10759" max="10759" width="17.42578125" style="519" customWidth="1"/>
    <col min="10760" max="10760" width="16.140625" style="519" customWidth="1"/>
    <col min="10761" max="10761" width="19.7109375" style="519" customWidth="1"/>
    <col min="10762" max="10781" width="0" style="519" hidden="1" customWidth="1"/>
    <col min="10782" max="10782" width="17" style="519" customWidth="1"/>
    <col min="10783" max="10792" width="10.42578125" style="519"/>
    <col min="10793" max="10793" width="13" style="519" customWidth="1"/>
    <col min="10794" max="10794" width="10.42578125" style="519"/>
    <col min="10795" max="10795" width="13.140625" style="519" customWidth="1"/>
    <col min="10796" max="10796" width="11.140625" style="519" bestFit="1" customWidth="1"/>
    <col min="10797" max="10801" width="10.42578125" style="519"/>
    <col min="10802" max="10802" width="13.42578125" style="519" customWidth="1"/>
    <col min="10803" max="11008" width="10.42578125" style="519"/>
    <col min="11009" max="11009" width="6.5703125" style="519" customWidth="1"/>
    <col min="11010" max="11010" width="38.140625" style="519" customWidth="1"/>
    <col min="11011" max="11011" width="0" style="519" hidden="1" customWidth="1"/>
    <col min="11012" max="11012" width="13.42578125" style="519" customWidth="1"/>
    <col min="11013" max="11013" width="15.140625" style="519" customWidth="1"/>
    <col min="11014" max="11014" width="13.42578125" style="519" customWidth="1"/>
    <col min="11015" max="11015" width="17.42578125" style="519" customWidth="1"/>
    <col min="11016" max="11016" width="16.140625" style="519" customWidth="1"/>
    <col min="11017" max="11017" width="19.7109375" style="519" customWidth="1"/>
    <col min="11018" max="11037" width="0" style="519" hidden="1" customWidth="1"/>
    <col min="11038" max="11038" width="17" style="519" customWidth="1"/>
    <col min="11039" max="11048" width="10.42578125" style="519"/>
    <col min="11049" max="11049" width="13" style="519" customWidth="1"/>
    <col min="11050" max="11050" width="10.42578125" style="519"/>
    <col min="11051" max="11051" width="13.140625" style="519" customWidth="1"/>
    <col min="11052" max="11052" width="11.140625" style="519" bestFit="1" customWidth="1"/>
    <col min="11053" max="11057" width="10.42578125" style="519"/>
    <col min="11058" max="11058" width="13.42578125" style="519" customWidth="1"/>
    <col min="11059" max="11264" width="10.42578125" style="519"/>
    <col min="11265" max="11265" width="6.5703125" style="519" customWidth="1"/>
    <col min="11266" max="11266" width="38.140625" style="519" customWidth="1"/>
    <col min="11267" max="11267" width="0" style="519" hidden="1" customWidth="1"/>
    <col min="11268" max="11268" width="13.42578125" style="519" customWidth="1"/>
    <col min="11269" max="11269" width="15.140625" style="519" customWidth="1"/>
    <col min="11270" max="11270" width="13.42578125" style="519" customWidth="1"/>
    <col min="11271" max="11271" width="17.42578125" style="519" customWidth="1"/>
    <col min="11272" max="11272" width="16.140625" style="519" customWidth="1"/>
    <col min="11273" max="11273" width="19.7109375" style="519" customWidth="1"/>
    <col min="11274" max="11293" width="0" style="519" hidden="1" customWidth="1"/>
    <col min="11294" max="11294" width="17" style="519" customWidth="1"/>
    <col min="11295" max="11304" width="10.42578125" style="519"/>
    <col min="11305" max="11305" width="13" style="519" customWidth="1"/>
    <col min="11306" max="11306" width="10.42578125" style="519"/>
    <col min="11307" max="11307" width="13.140625" style="519" customWidth="1"/>
    <col min="11308" max="11308" width="11.140625" style="519" bestFit="1" customWidth="1"/>
    <col min="11309" max="11313" width="10.42578125" style="519"/>
    <col min="11314" max="11314" width="13.42578125" style="519" customWidth="1"/>
    <col min="11315" max="11520" width="10.42578125" style="519"/>
    <col min="11521" max="11521" width="6.5703125" style="519" customWidth="1"/>
    <col min="11522" max="11522" width="38.140625" style="519" customWidth="1"/>
    <col min="11523" max="11523" width="0" style="519" hidden="1" customWidth="1"/>
    <col min="11524" max="11524" width="13.42578125" style="519" customWidth="1"/>
    <col min="11525" max="11525" width="15.140625" style="519" customWidth="1"/>
    <col min="11526" max="11526" width="13.42578125" style="519" customWidth="1"/>
    <col min="11527" max="11527" width="17.42578125" style="519" customWidth="1"/>
    <col min="11528" max="11528" width="16.140625" style="519" customWidth="1"/>
    <col min="11529" max="11529" width="19.7109375" style="519" customWidth="1"/>
    <col min="11530" max="11549" width="0" style="519" hidden="1" customWidth="1"/>
    <col min="11550" max="11550" width="17" style="519" customWidth="1"/>
    <col min="11551" max="11560" width="10.42578125" style="519"/>
    <col min="11561" max="11561" width="13" style="519" customWidth="1"/>
    <col min="11562" max="11562" width="10.42578125" style="519"/>
    <col min="11563" max="11563" width="13.140625" style="519" customWidth="1"/>
    <col min="11564" max="11564" width="11.140625" style="519" bestFit="1" customWidth="1"/>
    <col min="11565" max="11569" width="10.42578125" style="519"/>
    <col min="11570" max="11570" width="13.42578125" style="519" customWidth="1"/>
    <col min="11571" max="11776" width="10.42578125" style="519"/>
    <col min="11777" max="11777" width="6.5703125" style="519" customWidth="1"/>
    <col min="11778" max="11778" width="38.140625" style="519" customWidth="1"/>
    <col min="11779" max="11779" width="0" style="519" hidden="1" customWidth="1"/>
    <col min="11780" max="11780" width="13.42578125" style="519" customWidth="1"/>
    <col min="11781" max="11781" width="15.140625" style="519" customWidth="1"/>
    <col min="11782" max="11782" width="13.42578125" style="519" customWidth="1"/>
    <col min="11783" max="11783" width="17.42578125" style="519" customWidth="1"/>
    <col min="11784" max="11784" width="16.140625" style="519" customWidth="1"/>
    <col min="11785" max="11785" width="19.7109375" style="519" customWidth="1"/>
    <col min="11786" max="11805" width="0" style="519" hidden="1" customWidth="1"/>
    <col min="11806" max="11806" width="17" style="519" customWidth="1"/>
    <col min="11807" max="11816" width="10.42578125" style="519"/>
    <col min="11817" max="11817" width="13" style="519" customWidth="1"/>
    <col min="11818" max="11818" width="10.42578125" style="519"/>
    <col min="11819" max="11819" width="13.140625" style="519" customWidth="1"/>
    <col min="11820" max="11820" width="11.140625" style="519" bestFit="1" customWidth="1"/>
    <col min="11821" max="11825" width="10.42578125" style="519"/>
    <col min="11826" max="11826" width="13.42578125" style="519" customWidth="1"/>
    <col min="11827" max="12032" width="10.42578125" style="519"/>
    <col min="12033" max="12033" width="6.5703125" style="519" customWidth="1"/>
    <col min="12034" max="12034" width="38.140625" style="519" customWidth="1"/>
    <col min="12035" max="12035" width="0" style="519" hidden="1" customWidth="1"/>
    <col min="12036" max="12036" width="13.42578125" style="519" customWidth="1"/>
    <col min="12037" max="12037" width="15.140625" style="519" customWidth="1"/>
    <col min="12038" max="12038" width="13.42578125" style="519" customWidth="1"/>
    <col min="12039" max="12039" width="17.42578125" style="519" customWidth="1"/>
    <col min="12040" max="12040" width="16.140625" style="519" customWidth="1"/>
    <col min="12041" max="12041" width="19.7109375" style="519" customWidth="1"/>
    <col min="12042" max="12061" width="0" style="519" hidden="1" customWidth="1"/>
    <col min="12062" max="12062" width="17" style="519" customWidth="1"/>
    <col min="12063" max="12072" width="10.42578125" style="519"/>
    <col min="12073" max="12073" width="13" style="519" customWidth="1"/>
    <col min="12074" max="12074" width="10.42578125" style="519"/>
    <col min="12075" max="12075" width="13.140625" style="519" customWidth="1"/>
    <col min="12076" max="12076" width="11.140625" style="519" bestFit="1" customWidth="1"/>
    <col min="12077" max="12081" width="10.42578125" style="519"/>
    <col min="12082" max="12082" width="13.42578125" style="519" customWidth="1"/>
    <col min="12083" max="12288" width="10.42578125" style="519"/>
    <col min="12289" max="12289" width="6.5703125" style="519" customWidth="1"/>
    <col min="12290" max="12290" width="38.140625" style="519" customWidth="1"/>
    <col min="12291" max="12291" width="0" style="519" hidden="1" customWidth="1"/>
    <col min="12292" max="12292" width="13.42578125" style="519" customWidth="1"/>
    <col min="12293" max="12293" width="15.140625" style="519" customWidth="1"/>
    <col min="12294" max="12294" width="13.42578125" style="519" customWidth="1"/>
    <col min="12295" max="12295" width="17.42578125" style="519" customWidth="1"/>
    <col min="12296" max="12296" width="16.140625" style="519" customWidth="1"/>
    <col min="12297" max="12297" width="19.7109375" style="519" customWidth="1"/>
    <col min="12298" max="12317" width="0" style="519" hidden="1" customWidth="1"/>
    <col min="12318" max="12318" width="17" style="519" customWidth="1"/>
    <col min="12319" max="12328" width="10.42578125" style="519"/>
    <col min="12329" max="12329" width="13" style="519" customWidth="1"/>
    <col min="12330" max="12330" width="10.42578125" style="519"/>
    <col min="12331" max="12331" width="13.140625" style="519" customWidth="1"/>
    <col min="12332" max="12332" width="11.140625" style="519" bestFit="1" customWidth="1"/>
    <col min="12333" max="12337" width="10.42578125" style="519"/>
    <col min="12338" max="12338" width="13.42578125" style="519" customWidth="1"/>
    <col min="12339" max="12544" width="10.42578125" style="519"/>
    <col min="12545" max="12545" width="6.5703125" style="519" customWidth="1"/>
    <col min="12546" max="12546" width="38.140625" style="519" customWidth="1"/>
    <col min="12547" max="12547" width="0" style="519" hidden="1" customWidth="1"/>
    <col min="12548" max="12548" width="13.42578125" style="519" customWidth="1"/>
    <col min="12549" max="12549" width="15.140625" style="519" customWidth="1"/>
    <col min="12550" max="12550" width="13.42578125" style="519" customWidth="1"/>
    <col min="12551" max="12551" width="17.42578125" style="519" customWidth="1"/>
    <col min="12552" max="12552" width="16.140625" style="519" customWidth="1"/>
    <col min="12553" max="12553" width="19.7109375" style="519" customWidth="1"/>
    <col min="12554" max="12573" width="0" style="519" hidden="1" customWidth="1"/>
    <col min="12574" max="12574" width="17" style="519" customWidth="1"/>
    <col min="12575" max="12584" width="10.42578125" style="519"/>
    <col min="12585" max="12585" width="13" style="519" customWidth="1"/>
    <col min="12586" max="12586" width="10.42578125" style="519"/>
    <col min="12587" max="12587" width="13.140625" style="519" customWidth="1"/>
    <col min="12588" max="12588" width="11.140625" style="519" bestFit="1" customWidth="1"/>
    <col min="12589" max="12593" width="10.42578125" style="519"/>
    <col min="12594" max="12594" width="13.42578125" style="519" customWidth="1"/>
    <col min="12595" max="12800" width="10.42578125" style="519"/>
    <col min="12801" max="12801" width="6.5703125" style="519" customWidth="1"/>
    <col min="12802" max="12802" width="38.140625" style="519" customWidth="1"/>
    <col min="12803" max="12803" width="0" style="519" hidden="1" customWidth="1"/>
    <col min="12804" max="12804" width="13.42578125" style="519" customWidth="1"/>
    <col min="12805" max="12805" width="15.140625" style="519" customWidth="1"/>
    <col min="12806" max="12806" width="13.42578125" style="519" customWidth="1"/>
    <col min="12807" max="12807" width="17.42578125" style="519" customWidth="1"/>
    <col min="12808" max="12808" width="16.140625" style="519" customWidth="1"/>
    <col min="12809" max="12809" width="19.7109375" style="519" customWidth="1"/>
    <col min="12810" max="12829" width="0" style="519" hidden="1" customWidth="1"/>
    <col min="12830" max="12830" width="17" style="519" customWidth="1"/>
    <col min="12831" max="12840" width="10.42578125" style="519"/>
    <col min="12841" max="12841" width="13" style="519" customWidth="1"/>
    <col min="12842" max="12842" width="10.42578125" style="519"/>
    <col min="12843" max="12843" width="13.140625" style="519" customWidth="1"/>
    <col min="12844" max="12844" width="11.140625" style="519" bestFit="1" customWidth="1"/>
    <col min="12845" max="12849" width="10.42578125" style="519"/>
    <col min="12850" max="12850" width="13.42578125" style="519" customWidth="1"/>
    <col min="12851" max="13056" width="10.42578125" style="519"/>
    <col min="13057" max="13057" width="6.5703125" style="519" customWidth="1"/>
    <col min="13058" max="13058" width="38.140625" style="519" customWidth="1"/>
    <col min="13059" max="13059" width="0" style="519" hidden="1" customWidth="1"/>
    <col min="13060" max="13060" width="13.42578125" style="519" customWidth="1"/>
    <col min="13061" max="13061" width="15.140625" style="519" customWidth="1"/>
    <col min="13062" max="13062" width="13.42578125" style="519" customWidth="1"/>
    <col min="13063" max="13063" width="17.42578125" style="519" customWidth="1"/>
    <col min="13064" max="13064" width="16.140625" style="519" customWidth="1"/>
    <col min="13065" max="13065" width="19.7109375" style="519" customWidth="1"/>
    <col min="13066" max="13085" width="0" style="519" hidden="1" customWidth="1"/>
    <col min="13086" max="13086" width="17" style="519" customWidth="1"/>
    <col min="13087" max="13096" width="10.42578125" style="519"/>
    <col min="13097" max="13097" width="13" style="519" customWidth="1"/>
    <col min="13098" max="13098" width="10.42578125" style="519"/>
    <col min="13099" max="13099" width="13.140625" style="519" customWidth="1"/>
    <col min="13100" max="13100" width="11.140625" style="519" bestFit="1" customWidth="1"/>
    <col min="13101" max="13105" width="10.42578125" style="519"/>
    <col min="13106" max="13106" width="13.42578125" style="519" customWidth="1"/>
    <col min="13107" max="13312" width="10.42578125" style="519"/>
    <col min="13313" max="13313" width="6.5703125" style="519" customWidth="1"/>
    <col min="13314" max="13314" width="38.140625" style="519" customWidth="1"/>
    <col min="13315" max="13315" width="0" style="519" hidden="1" customWidth="1"/>
    <col min="13316" max="13316" width="13.42578125" style="519" customWidth="1"/>
    <col min="13317" max="13317" width="15.140625" style="519" customWidth="1"/>
    <col min="13318" max="13318" width="13.42578125" style="519" customWidth="1"/>
    <col min="13319" max="13319" width="17.42578125" style="519" customWidth="1"/>
    <col min="13320" max="13320" width="16.140625" style="519" customWidth="1"/>
    <col min="13321" max="13321" width="19.7109375" style="519" customWidth="1"/>
    <col min="13322" max="13341" width="0" style="519" hidden="1" customWidth="1"/>
    <col min="13342" max="13342" width="17" style="519" customWidth="1"/>
    <col min="13343" max="13352" width="10.42578125" style="519"/>
    <col min="13353" max="13353" width="13" style="519" customWidth="1"/>
    <col min="13354" max="13354" width="10.42578125" style="519"/>
    <col min="13355" max="13355" width="13.140625" style="519" customWidth="1"/>
    <col min="13356" max="13356" width="11.140625" style="519" bestFit="1" customWidth="1"/>
    <col min="13357" max="13361" width="10.42578125" style="519"/>
    <col min="13362" max="13362" width="13.42578125" style="519" customWidth="1"/>
    <col min="13363" max="13568" width="10.42578125" style="519"/>
    <col min="13569" max="13569" width="6.5703125" style="519" customWidth="1"/>
    <col min="13570" max="13570" width="38.140625" style="519" customWidth="1"/>
    <col min="13571" max="13571" width="0" style="519" hidden="1" customWidth="1"/>
    <col min="13572" max="13572" width="13.42578125" style="519" customWidth="1"/>
    <col min="13573" max="13573" width="15.140625" style="519" customWidth="1"/>
    <col min="13574" max="13574" width="13.42578125" style="519" customWidth="1"/>
    <col min="13575" max="13575" width="17.42578125" style="519" customWidth="1"/>
    <col min="13576" max="13576" width="16.140625" style="519" customWidth="1"/>
    <col min="13577" max="13577" width="19.7109375" style="519" customWidth="1"/>
    <col min="13578" max="13597" width="0" style="519" hidden="1" customWidth="1"/>
    <col min="13598" max="13598" width="17" style="519" customWidth="1"/>
    <col min="13599" max="13608" width="10.42578125" style="519"/>
    <col min="13609" max="13609" width="13" style="519" customWidth="1"/>
    <col min="13610" max="13610" width="10.42578125" style="519"/>
    <col min="13611" max="13611" width="13.140625" style="519" customWidth="1"/>
    <col min="13612" max="13612" width="11.140625" style="519" bestFit="1" customWidth="1"/>
    <col min="13613" max="13617" width="10.42578125" style="519"/>
    <col min="13618" max="13618" width="13.42578125" style="519" customWidth="1"/>
    <col min="13619" max="13824" width="10.42578125" style="519"/>
    <col min="13825" max="13825" width="6.5703125" style="519" customWidth="1"/>
    <col min="13826" max="13826" width="38.140625" style="519" customWidth="1"/>
    <col min="13827" max="13827" width="0" style="519" hidden="1" customWidth="1"/>
    <col min="13828" max="13828" width="13.42578125" style="519" customWidth="1"/>
    <col min="13829" max="13829" width="15.140625" style="519" customWidth="1"/>
    <col min="13830" max="13830" width="13.42578125" style="519" customWidth="1"/>
    <col min="13831" max="13831" width="17.42578125" style="519" customWidth="1"/>
    <col min="13832" max="13832" width="16.140625" style="519" customWidth="1"/>
    <col min="13833" max="13833" width="19.7109375" style="519" customWidth="1"/>
    <col min="13834" max="13853" width="0" style="519" hidden="1" customWidth="1"/>
    <col min="13854" max="13854" width="17" style="519" customWidth="1"/>
    <col min="13855" max="13864" width="10.42578125" style="519"/>
    <col min="13865" max="13865" width="13" style="519" customWidth="1"/>
    <col min="13866" max="13866" width="10.42578125" style="519"/>
    <col min="13867" max="13867" width="13.140625" style="519" customWidth="1"/>
    <col min="13868" max="13868" width="11.140625" style="519" bestFit="1" customWidth="1"/>
    <col min="13869" max="13873" width="10.42578125" style="519"/>
    <col min="13874" max="13874" width="13.42578125" style="519" customWidth="1"/>
    <col min="13875" max="14080" width="10.42578125" style="519"/>
    <col min="14081" max="14081" width="6.5703125" style="519" customWidth="1"/>
    <col min="14082" max="14082" width="38.140625" style="519" customWidth="1"/>
    <col min="14083" max="14083" width="0" style="519" hidden="1" customWidth="1"/>
    <col min="14084" max="14084" width="13.42578125" style="519" customWidth="1"/>
    <col min="14085" max="14085" width="15.140625" style="519" customWidth="1"/>
    <col min="14086" max="14086" width="13.42578125" style="519" customWidth="1"/>
    <col min="14087" max="14087" width="17.42578125" style="519" customWidth="1"/>
    <col min="14088" max="14088" width="16.140625" style="519" customWidth="1"/>
    <col min="14089" max="14089" width="19.7109375" style="519" customWidth="1"/>
    <col min="14090" max="14109" width="0" style="519" hidden="1" customWidth="1"/>
    <col min="14110" max="14110" width="17" style="519" customWidth="1"/>
    <col min="14111" max="14120" width="10.42578125" style="519"/>
    <col min="14121" max="14121" width="13" style="519" customWidth="1"/>
    <col min="14122" max="14122" width="10.42578125" style="519"/>
    <col min="14123" max="14123" width="13.140625" style="519" customWidth="1"/>
    <col min="14124" max="14124" width="11.140625" style="519" bestFit="1" customWidth="1"/>
    <col min="14125" max="14129" width="10.42578125" style="519"/>
    <col min="14130" max="14130" width="13.42578125" style="519" customWidth="1"/>
    <col min="14131" max="14336" width="10.42578125" style="519"/>
    <col min="14337" max="14337" width="6.5703125" style="519" customWidth="1"/>
    <col min="14338" max="14338" width="38.140625" style="519" customWidth="1"/>
    <col min="14339" max="14339" width="0" style="519" hidden="1" customWidth="1"/>
    <col min="14340" max="14340" width="13.42578125" style="519" customWidth="1"/>
    <col min="14341" max="14341" width="15.140625" style="519" customWidth="1"/>
    <col min="14342" max="14342" width="13.42578125" style="519" customWidth="1"/>
    <col min="14343" max="14343" width="17.42578125" style="519" customWidth="1"/>
    <col min="14344" max="14344" width="16.140625" style="519" customWidth="1"/>
    <col min="14345" max="14345" width="19.7109375" style="519" customWidth="1"/>
    <col min="14346" max="14365" width="0" style="519" hidden="1" customWidth="1"/>
    <col min="14366" max="14366" width="17" style="519" customWidth="1"/>
    <col min="14367" max="14376" width="10.42578125" style="519"/>
    <col min="14377" max="14377" width="13" style="519" customWidth="1"/>
    <col min="14378" max="14378" width="10.42578125" style="519"/>
    <col min="14379" max="14379" width="13.140625" style="519" customWidth="1"/>
    <col min="14380" max="14380" width="11.140625" style="519" bestFit="1" customWidth="1"/>
    <col min="14381" max="14385" width="10.42578125" style="519"/>
    <col min="14386" max="14386" width="13.42578125" style="519" customWidth="1"/>
    <col min="14387" max="14592" width="10.42578125" style="519"/>
    <col min="14593" max="14593" width="6.5703125" style="519" customWidth="1"/>
    <col min="14594" max="14594" width="38.140625" style="519" customWidth="1"/>
    <col min="14595" max="14595" width="0" style="519" hidden="1" customWidth="1"/>
    <col min="14596" max="14596" width="13.42578125" style="519" customWidth="1"/>
    <col min="14597" max="14597" width="15.140625" style="519" customWidth="1"/>
    <col min="14598" max="14598" width="13.42578125" style="519" customWidth="1"/>
    <col min="14599" max="14599" width="17.42578125" style="519" customWidth="1"/>
    <col min="14600" max="14600" width="16.140625" style="519" customWidth="1"/>
    <col min="14601" max="14601" width="19.7109375" style="519" customWidth="1"/>
    <col min="14602" max="14621" width="0" style="519" hidden="1" customWidth="1"/>
    <col min="14622" max="14622" width="17" style="519" customWidth="1"/>
    <col min="14623" max="14632" width="10.42578125" style="519"/>
    <col min="14633" max="14633" width="13" style="519" customWidth="1"/>
    <col min="14634" max="14634" width="10.42578125" style="519"/>
    <col min="14635" max="14635" width="13.140625" style="519" customWidth="1"/>
    <col min="14636" max="14636" width="11.140625" style="519" bestFit="1" customWidth="1"/>
    <col min="14637" max="14641" width="10.42578125" style="519"/>
    <col min="14642" max="14642" width="13.42578125" style="519" customWidth="1"/>
    <col min="14643" max="14848" width="10.42578125" style="519"/>
    <col min="14849" max="14849" width="6.5703125" style="519" customWidth="1"/>
    <col min="14850" max="14850" width="38.140625" style="519" customWidth="1"/>
    <col min="14851" max="14851" width="0" style="519" hidden="1" customWidth="1"/>
    <col min="14852" max="14852" width="13.42578125" style="519" customWidth="1"/>
    <col min="14853" max="14853" width="15.140625" style="519" customWidth="1"/>
    <col min="14854" max="14854" width="13.42578125" style="519" customWidth="1"/>
    <col min="14855" max="14855" width="17.42578125" style="519" customWidth="1"/>
    <col min="14856" max="14856" width="16.140625" style="519" customWidth="1"/>
    <col min="14857" max="14857" width="19.7109375" style="519" customWidth="1"/>
    <col min="14858" max="14877" width="0" style="519" hidden="1" customWidth="1"/>
    <col min="14878" max="14878" width="17" style="519" customWidth="1"/>
    <col min="14879" max="14888" width="10.42578125" style="519"/>
    <col min="14889" max="14889" width="13" style="519" customWidth="1"/>
    <col min="14890" max="14890" width="10.42578125" style="519"/>
    <col min="14891" max="14891" width="13.140625" style="519" customWidth="1"/>
    <col min="14892" max="14892" width="11.140625" style="519" bestFit="1" customWidth="1"/>
    <col min="14893" max="14897" width="10.42578125" style="519"/>
    <col min="14898" max="14898" width="13.42578125" style="519" customWidth="1"/>
    <col min="14899" max="15104" width="10.42578125" style="519"/>
    <col min="15105" max="15105" width="6.5703125" style="519" customWidth="1"/>
    <col min="15106" max="15106" width="38.140625" style="519" customWidth="1"/>
    <col min="15107" max="15107" width="0" style="519" hidden="1" customWidth="1"/>
    <col min="15108" max="15108" width="13.42578125" style="519" customWidth="1"/>
    <col min="15109" max="15109" width="15.140625" style="519" customWidth="1"/>
    <col min="15110" max="15110" width="13.42578125" style="519" customWidth="1"/>
    <col min="15111" max="15111" width="17.42578125" style="519" customWidth="1"/>
    <col min="15112" max="15112" width="16.140625" style="519" customWidth="1"/>
    <col min="15113" max="15113" width="19.7109375" style="519" customWidth="1"/>
    <col min="15114" max="15133" width="0" style="519" hidden="1" customWidth="1"/>
    <col min="15134" max="15134" width="17" style="519" customWidth="1"/>
    <col min="15135" max="15144" width="10.42578125" style="519"/>
    <col min="15145" max="15145" width="13" style="519" customWidth="1"/>
    <col min="15146" max="15146" width="10.42578125" style="519"/>
    <col min="15147" max="15147" width="13.140625" style="519" customWidth="1"/>
    <col min="15148" max="15148" width="11.140625" style="519" bestFit="1" customWidth="1"/>
    <col min="15149" max="15153" width="10.42578125" style="519"/>
    <col min="15154" max="15154" width="13.42578125" style="519" customWidth="1"/>
    <col min="15155" max="15360" width="10.42578125" style="519"/>
    <col min="15361" max="15361" width="6.5703125" style="519" customWidth="1"/>
    <col min="15362" max="15362" width="38.140625" style="519" customWidth="1"/>
    <col min="15363" max="15363" width="0" style="519" hidden="1" customWidth="1"/>
    <col min="15364" max="15364" width="13.42578125" style="519" customWidth="1"/>
    <col min="15365" max="15365" width="15.140625" style="519" customWidth="1"/>
    <col min="15366" max="15366" width="13.42578125" style="519" customWidth="1"/>
    <col min="15367" max="15367" width="17.42578125" style="519" customWidth="1"/>
    <col min="15368" max="15368" width="16.140625" style="519" customWidth="1"/>
    <col min="15369" max="15369" width="19.7109375" style="519" customWidth="1"/>
    <col min="15370" max="15389" width="0" style="519" hidden="1" customWidth="1"/>
    <col min="15390" max="15390" width="17" style="519" customWidth="1"/>
    <col min="15391" max="15400" width="10.42578125" style="519"/>
    <col min="15401" max="15401" width="13" style="519" customWidth="1"/>
    <col min="15402" max="15402" width="10.42578125" style="519"/>
    <col min="15403" max="15403" width="13.140625" style="519" customWidth="1"/>
    <col min="15404" max="15404" width="11.140625" style="519" bestFit="1" customWidth="1"/>
    <col min="15405" max="15409" width="10.42578125" style="519"/>
    <col min="15410" max="15410" width="13.42578125" style="519" customWidth="1"/>
    <col min="15411" max="15616" width="10.42578125" style="519"/>
    <col min="15617" max="15617" width="6.5703125" style="519" customWidth="1"/>
    <col min="15618" max="15618" width="38.140625" style="519" customWidth="1"/>
    <col min="15619" max="15619" width="0" style="519" hidden="1" customWidth="1"/>
    <col min="15620" max="15620" width="13.42578125" style="519" customWidth="1"/>
    <col min="15621" max="15621" width="15.140625" style="519" customWidth="1"/>
    <col min="15622" max="15622" width="13.42578125" style="519" customWidth="1"/>
    <col min="15623" max="15623" width="17.42578125" style="519" customWidth="1"/>
    <col min="15624" max="15624" width="16.140625" style="519" customWidth="1"/>
    <col min="15625" max="15625" width="19.7109375" style="519" customWidth="1"/>
    <col min="15626" max="15645" width="0" style="519" hidden="1" customWidth="1"/>
    <col min="15646" max="15646" width="17" style="519" customWidth="1"/>
    <col min="15647" max="15656" width="10.42578125" style="519"/>
    <col min="15657" max="15657" width="13" style="519" customWidth="1"/>
    <col min="15658" max="15658" width="10.42578125" style="519"/>
    <col min="15659" max="15659" width="13.140625" style="519" customWidth="1"/>
    <col min="15660" max="15660" width="11.140625" style="519" bestFit="1" customWidth="1"/>
    <col min="15661" max="15665" width="10.42578125" style="519"/>
    <col min="15666" max="15666" width="13.42578125" style="519" customWidth="1"/>
    <col min="15667" max="15872" width="10.42578125" style="519"/>
    <col min="15873" max="15873" width="6.5703125" style="519" customWidth="1"/>
    <col min="15874" max="15874" width="38.140625" style="519" customWidth="1"/>
    <col min="15875" max="15875" width="0" style="519" hidden="1" customWidth="1"/>
    <col min="15876" max="15876" width="13.42578125" style="519" customWidth="1"/>
    <col min="15877" max="15877" width="15.140625" style="519" customWidth="1"/>
    <col min="15878" max="15878" width="13.42578125" style="519" customWidth="1"/>
    <col min="15879" max="15879" width="17.42578125" style="519" customWidth="1"/>
    <col min="15880" max="15880" width="16.140625" style="519" customWidth="1"/>
    <col min="15881" max="15881" width="19.7109375" style="519" customWidth="1"/>
    <col min="15882" max="15901" width="0" style="519" hidden="1" customWidth="1"/>
    <col min="15902" max="15902" width="17" style="519" customWidth="1"/>
    <col min="15903" max="15912" width="10.42578125" style="519"/>
    <col min="15913" max="15913" width="13" style="519" customWidth="1"/>
    <col min="15914" max="15914" width="10.42578125" style="519"/>
    <col min="15915" max="15915" width="13.140625" style="519" customWidth="1"/>
    <col min="15916" max="15916" width="11.140625" style="519" bestFit="1" customWidth="1"/>
    <col min="15917" max="15921" width="10.42578125" style="519"/>
    <col min="15922" max="15922" width="13.42578125" style="519" customWidth="1"/>
    <col min="15923" max="16128" width="10.42578125" style="519"/>
    <col min="16129" max="16129" width="6.5703125" style="519" customWidth="1"/>
    <col min="16130" max="16130" width="38.140625" style="519" customWidth="1"/>
    <col min="16131" max="16131" width="0" style="519" hidden="1" customWidth="1"/>
    <col min="16132" max="16132" width="13.42578125" style="519" customWidth="1"/>
    <col min="16133" max="16133" width="15.140625" style="519" customWidth="1"/>
    <col min="16134" max="16134" width="13.42578125" style="519" customWidth="1"/>
    <col min="16135" max="16135" width="17.42578125" style="519" customWidth="1"/>
    <col min="16136" max="16136" width="16.140625" style="519" customWidth="1"/>
    <col min="16137" max="16137" width="19.7109375" style="519" customWidth="1"/>
    <col min="16138" max="16157" width="0" style="519" hidden="1" customWidth="1"/>
    <col min="16158" max="16158" width="17" style="519" customWidth="1"/>
    <col min="16159" max="16168" width="10.42578125" style="519"/>
    <col min="16169" max="16169" width="13" style="519" customWidth="1"/>
    <col min="16170" max="16170" width="10.42578125" style="519"/>
    <col min="16171" max="16171" width="13.140625" style="519" customWidth="1"/>
    <col min="16172" max="16172" width="11.140625" style="519" bestFit="1" customWidth="1"/>
    <col min="16173" max="16177" width="10.42578125" style="519"/>
    <col min="16178" max="16178" width="13.42578125" style="519" customWidth="1"/>
    <col min="16179" max="16384" width="10.42578125" style="519"/>
  </cols>
  <sheetData>
    <row r="1" spans="1:63" ht="0.75" customHeight="1" thickBot="1" x14ac:dyDescent="0.25">
      <c r="A1" s="760"/>
      <c r="B1" s="760"/>
      <c r="C1" s="762"/>
      <c r="D1" s="762"/>
      <c r="E1" s="762"/>
      <c r="F1" s="762"/>
      <c r="G1" s="764"/>
      <c r="H1" s="764"/>
      <c r="I1" s="516"/>
      <c r="J1" s="516"/>
      <c r="K1" s="516"/>
      <c r="L1" s="516"/>
      <c r="M1" s="516"/>
      <c r="N1" s="516"/>
      <c r="O1" s="516"/>
      <c r="P1" s="516"/>
      <c r="Q1" s="516"/>
      <c r="R1" s="516"/>
      <c r="S1" s="516"/>
      <c r="T1" s="516"/>
      <c r="U1" s="516"/>
      <c r="V1" s="516"/>
      <c r="W1" s="516"/>
      <c r="X1" s="516"/>
      <c r="Y1" s="516"/>
      <c r="Z1" s="516"/>
      <c r="AA1" s="516"/>
      <c r="AB1" s="516"/>
      <c r="AC1" s="516"/>
    </row>
    <row r="2" spans="1:63" ht="34.5" hidden="1" customHeight="1" x14ac:dyDescent="0.2">
      <c r="A2" s="761"/>
      <c r="B2" s="761"/>
      <c r="C2" s="763"/>
      <c r="D2" s="763"/>
      <c r="E2" s="763"/>
      <c r="F2" s="763"/>
      <c r="G2" s="765"/>
      <c r="H2" s="765"/>
      <c r="I2" s="516"/>
      <c r="J2" s="516"/>
      <c r="K2" s="516"/>
      <c r="L2" s="516"/>
      <c r="M2" s="516"/>
      <c r="N2" s="516"/>
      <c r="O2" s="516"/>
      <c r="P2" s="516"/>
      <c r="Q2" s="516"/>
      <c r="R2" s="516"/>
      <c r="S2" s="516"/>
      <c r="T2" s="516"/>
      <c r="U2" s="516"/>
      <c r="V2" s="516"/>
      <c r="W2" s="516"/>
      <c r="X2" s="516"/>
      <c r="Y2" s="516"/>
      <c r="Z2" s="516"/>
      <c r="AA2" s="516"/>
      <c r="AB2" s="516"/>
      <c r="AC2" s="516"/>
    </row>
    <row r="3" spans="1:63" ht="42.75" customHeight="1" thickBot="1" x14ac:dyDescent="0.25">
      <c r="A3" s="766"/>
      <c r="B3" s="767"/>
      <c r="C3" s="767"/>
      <c r="D3" s="767"/>
      <c r="E3" s="767"/>
      <c r="F3" s="767"/>
      <c r="G3" s="767"/>
      <c r="H3" s="768"/>
      <c r="I3" s="516"/>
      <c r="J3" s="516"/>
      <c r="K3" s="516"/>
      <c r="L3" s="516"/>
      <c r="M3" s="516"/>
      <c r="N3" s="516"/>
      <c r="O3" s="516"/>
      <c r="P3" s="516"/>
      <c r="Q3" s="516"/>
      <c r="R3" s="516"/>
      <c r="S3" s="516"/>
      <c r="T3" s="516"/>
      <c r="U3" s="516"/>
      <c r="V3" s="516"/>
      <c r="W3" s="516"/>
      <c r="X3" s="516"/>
      <c r="Y3" s="516"/>
      <c r="Z3" s="516"/>
      <c r="AA3" s="516"/>
      <c r="AB3" s="516"/>
      <c r="AC3" s="516"/>
    </row>
    <row r="4" spans="1:63" ht="33.75" customHeight="1" thickTop="1" x14ac:dyDescent="0.2">
      <c r="A4" s="769" t="s">
        <v>314</v>
      </c>
      <c r="B4" s="770" t="str">
        <f>+A.I.U!D7</f>
        <v>PAVIMENTACION DE LA CALLE 6 ENTRE CARRERAS 9 Y 10 INCLUYE LA CONSTRUCCION DE REDES DE ALCANTARILLADO</v>
      </c>
      <c r="C4" s="770"/>
      <c r="D4" s="770"/>
      <c r="E4" s="770"/>
      <c r="F4" s="770"/>
      <c r="G4" s="770"/>
      <c r="H4" s="771"/>
      <c r="I4" s="520"/>
      <c r="J4" s="520"/>
      <c r="K4" s="520"/>
      <c r="L4" s="520"/>
      <c r="M4" s="520"/>
      <c r="N4" s="520"/>
      <c r="O4" s="520"/>
      <c r="P4" s="520"/>
      <c r="Q4" s="520"/>
      <c r="R4" s="520"/>
      <c r="S4" s="520"/>
      <c r="T4" s="520"/>
      <c r="U4" s="520"/>
      <c r="V4" s="520"/>
      <c r="W4" s="520"/>
      <c r="X4" s="520"/>
      <c r="Y4" s="520"/>
      <c r="Z4" s="520"/>
      <c r="AA4" s="520"/>
      <c r="AB4" s="520"/>
      <c r="AC4" s="520"/>
    </row>
    <row r="5" spans="1:63" ht="25.5" customHeight="1" x14ac:dyDescent="0.2">
      <c r="A5" s="758"/>
      <c r="B5" s="772"/>
      <c r="C5" s="772"/>
      <c r="D5" s="772"/>
      <c r="E5" s="772"/>
      <c r="F5" s="772"/>
      <c r="G5" s="772"/>
      <c r="H5" s="773"/>
      <c r="I5" s="520"/>
      <c r="J5" s="520"/>
      <c r="K5" s="520"/>
      <c r="L5" s="520"/>
      <c r="M5" s="520"/>
      <c r="N5" s="520"/>
      <c r="O5" s="520"/>
      <c r="P5" s="520"/>
      <c r="Q5" s="520"/>
      <c r="R5" s="520"/>
      <c r="S5" s="520"/>
      <c r="T5" s="520"/>
      <c r="U5" s="520"/>
      <c r="V5" s="520"/>
      <c r="W5" s="520"/>
      <c r="X5" s="520"/>
      <c r="Y5" s="520"/>
      <c r="Z5" s="520"/>
      <c r="AA5" s="520"/>
      <c r="AB5" s="520"/>
      <c r="AC5" s="520"/>
    </row>
    <row r="6" spans="1:63" ht="23.25" hidden="1" customHeight="1" x14ac:dyDescent="0.2">
      <c r="A6" s="758"/>
      <c r="B6" s="754"/>
      <c r="C6" s="754"/>
      <c r="D6" s="754"/>
      <c r="E6" s="754"/>
      <c r="F6" s="754"/>
      <c r="G6" s="754"/>
      <c r="H6" s="755"/>
      <c r="I6" s="520"/>
      <c r="J6" s="520"/>
      <c r="K6" s="520"/>
      <c r="L6" s="520"/>
      <c r="M6" s="520"/>
      <c r="N6" s="520"/>
      <c r="O6" s="520"/>
      <c r="P6" s="520"/>
      <c r="Q6" s="520"/>
      <c r="R6" s="520"/>
      <c r="S6" s="520"/>
      <c r="T6" s="520"/>
      <c r="U6" s="520"/>
      <c r="V6" s="520"/>
      <c r="W6" s="520"/>
      <c r="X6" s="520"/>
      <c r="Y6" s="520"/>
      <c r="Z6" s="520"/>
      <c r="AA6" s="520"/>
      <c r="AB6" s="520"/>
      <c r="AC6" s="520"/>
    </row>
    <row r="7" spans="1:63" ht="9" hidden="1" customHeight="1" x14ac:dyDescent="0.2">
      <c r="A7" s="643"/>
      <c r="B7" s="644"/>
      <c r="C7" s="644"/>
      <c r="D7" s="644"/>
      <c r="E7" s="644"/>
      <c r="F7" s="644"/>
      <c r="G7" s="644"/>
      <c r="H7" s="645"/>
    </row>
    <row r="8" spans="1:63" ht="22.5" customHeight="1" x14ac:dyDescent="0.2">
      <c r="A8" s="646" t="s">
        <v>41</v>
      </c>
      <c r="B8" s="647" t="s">
        <v>9</v>
      </c>
      <c r="C8" s="647" t="s">
        <v>316</v>
      </c>
      <c r="D8" s="647" t="s">
        <v>317</v>
      </c>
      <c r="E8" s="648" t="s">
        <v>318</v>
      </c>
      <c r="F8" s="647" t="s">
        <v>82</v>
      </c>
      <c r="G8" s="647" t="s">
        <v>319</v>
      </c>
      <c r="H8" s="649" t="s">
        <v>320</v>
      </c>
      <c r="I8" s="522"/>
      <c r="J8" s="522"/>
      <c r="K8" s="522"/>
      <c r="L8" s="522"/>
      <c r="M8" s="522"/>
      <c r="N8" s="522"/>
      <c r="O8" s="522"/>
      <c r="P8" s="522"/>
      <c r="Q8" s="522"/>
      <c r="R8" s="522"/>
      <c r="S8" s="522"/>
      <c r="T8" s="522"/>
      <c r="U8" s="522"/>
      <c r="V8" s="522"/>
      <c r="W8" s="522"/>
      <c r="X8" s="522"/>
      <c r="Y8" s="522"/>
      <c r="Z8" s="522"/>
      <c r="AA8" s="522"/>
      <c r="AB8" s="522"/>
      <c r="AC8" s="522"/>
    </row>
    <row r="9" spans="1:63" s="528" customFormat="1" ht="5.25" hidden="1" customHeight="1" thickBot="1" x14ac:dyDescent="0.25">
      <c r="A9" s="650"/>
      <c r="B9" s="651"/>
      <c r="C9" s="651"/>
      <c r="D9" s="651"/>
      <c r="E9" s="651"/>
      <c r="F9" s="651"/>
      <c r="G9" s="652"/>
      <c r="H9" s="653"/>
      <c r="I9" s="523"/>
      <c r="J9" s="523"/>
      <c r="K9" s="523"/>
      <c r="L9" s="523"/>
      <c r="M9" s="523"/>
      <c r="N9" s="523"/>
      <c r="O9" s="523"/>
      <c r="P9" s="523"/>
      <c r="Q9" s="523"/>
      <c r="R9" s="523"/>
      <c r="S9" s="523"/>
      <c r="T9" s="523"/>
      <c r="U9" s="523"/>
      <c r="V9" s="523"/>
      <c r="W9" s="523"/>
      <c r="X9" s="523"/>
      <c r="Y9" s="523"/>
      <c r="Z9" s="523"/>
      <c r="AA9" s="523"/>
      <c r="AB9" s="523"/>
      <c r="AC9" s="523"/>
      <c r="AD9" s="524"/>
      <c r="AE9" s="759"/>
      <c r="AF9" s="759"/>
      <c r="AG9" s="759"/>
      <c r="AH9" s="525"/>
      <c r="AI9" s="525"/>
      <c r="AJ9" s="759" t="str">
        <f>+AY462</f>
        <v>SERVICIOS</v>
      </c>
      <c r="AK9" s="759"/>
      <c r="AL9" s="759"/>
      <c r="AM9" s="525"/>
      <c r="AN9" s="525"/>
      <c r="AO9" s="759" t="str">
        <f>+AY463</f>
        <v>OBRA PUBLICA</v>
      </c>
      <c r="AP9" s="759"/>
      <c r="AQ9" s="759"/>
      <c r="AR9" s="525"/>
      <c r="AS9" s="525"/>
      <c r="AT9" s="526"/>
      <c r="AU9" s="526"/>
      <c r="AV9" s="527"/>
      <c r="AW9" s="527"/>
      <c r="AX9" s="524"/>
      <c r="AY9" s="517"/>
      <c r="AZ9" s="524"/>
      <c r="BA9" s="524"/>
      <c r="BB9" s="524"/>
      <c r="BC9" s="524"/>
      <c r="BD9" s="524"/>
      <c r="BE9" s="524"/>
      <c r="BF9" s="524"/>
      <c r="BG9" s="524"/>
      <c r="BH9" s="524"/>
      <c r="BI9" s="527"/>
      <c r="BJ9" s="527"/>
      <c r="BK9" s="527"/>
    </row>
    <row r="10" spans="1:63" s="531" customFormat="1" ht="27" hidden="1" customHeight="1" x14ac:dyDescent="0.2">
      <c r="A10" s="646">
        <v>1</v>
      </c>
      <c r="B10" s="753" t="s">
        <v>321</v>
      </c>
      <c r="C10" s="753"/>
      <c r="D10" s="753"/>
      <c r="E10" s="753"/>
      <c r="F10" s="654" t="s">
        <v>322</v>
      </c>
      <c r="G10" s="754" t="s">
        <v>323</v>
      </c>
      <c r="H10" s="755"/>
      <c r="I10" s="521"/>
      <c r="J10" s="521"/>
      <c r="K10" s="521"/>
      <c r="L10" s="521"/>
      <c r="M10" s="521"/>
      <c r="N10" s="521"/>
      <c r="O10" s="521"/>
      <c r="P10" s="521"/>
      <c r="Q10" s="521"/>
      <c r="R10" s="521"/>
      <c r="S10" s="521"/>
      <c r="T10" s="521"/>
      <c r="U10" s="521"/>
      <c r="V10" s="521"/>
      <c r="W10" s="521"/>
      <c r="X10" s="521"/>
      <c r="Y10" s="521"/>
      <c r="Z10" s="521"/>
      <c r="AA10" s="521"/>
      <c r="AB10" s="521"/>
      <c r="AC10" s="521"/>
      <c r="AD10" s="526"/>
      <c r="AE10" s="529"/>
      <c r="AF10" s="529"/>
      <c r="AG10" s="525"/>
      <c r="AH10" s="525" t="s">
        <v>258</v>
      </c>
      <c r="AI10" s="525" t="s">
        <v>259</v>
      </c>
      <c r="AJ10" s="525" t="s">
        <v>324</v>
      </c>
      <c r="AK10" s="525" t="s">
        <v>325</v>
      </c>
      <c r="AL10" s="525" t="s">
        <v>326</v>
      </c>
      <c r="AM10" s="525" t="s">
        <v>258</v>
      </c>
      <c r="AN10" s="525" t="s">
        <v>259</v>
      </c>
      <c r="AO10" s="525" t="s">
        <v>324</v>
      </c>
      <c r="AP10" s="525" t="s">
        <v>325</v>
      </c>
      <c r="AQ10" s="525" t="s">
        <v>326</v>
      </c>
      <c r="AR10" s="525" t="s">
        <v>258</v>
      </c>
      <c r="AS10" s="525" t="s">
        <v>259</v>
      </c>
      <c r="AT10" s="526"/>
      <c r="AU10" s="526"/>
      <c r="AV10" s="530"/>
      <c r="AW10" s="530"/>
      <c r="AX10" s="526"/>
      <c r="AY10" s="517"/>
      <c r="AZ10" s="526"/>
      <c r="BA10" s="526"/>
      <c r="BB10" s="526"/>
      <c r="BC10" s="526"/>
      <c r="BD10" s="526"/>
      <c r="BE10" s="526"/>
      <c r="BF10" s="526"/>
      <c r="BG10" s="526"/>
      <c r="BH10" s="526"/>
      <c r="BI10" s="530"/>
      <c r="BJ10" s="530"/>
      <c r="BK10" s="530"/>
    </row>
    <row r="11" spans="1:63" ht="25.5" hidden="1" x14ac:dyDescent="0.2">
      <c r="A11" s="655">
        <f>+A10+0.01</f>
        <v>1.01</v>
      </c>
      <c r="B11" s="532" t="s">
        <v>327</v>
      </c>
      <c r="C11" s="533" t="s">
        <v>328</v>
      </c>
      <c r="D11" s="533" t="s">
        <v>329</v>
      </c>
      <c r="E11" s="534">
        <v>2.08</v>
      </c>
      <c r="F11" s="656">
        <f>1741921</f>
        <v>1741921</v>
      </c>
      <c r="G11" s="535">
        <f t="shared" ref="G11:G23" si="0">IF(E11&gt;0,ROUND((F11*E11),0),0)</f>
        <v>3623196</v>
      </c>
      <c r="H11" s="657" t="e">
        <f>IF(G11&gt;0,G11/#REF!,0)</f>
        <v>#REF!</v>
      </c>
      <c r="AD11" s="536"/>
      <c r="AE11" s="524"/>
      <c r="AF11" s="524"/>
      <c r="AG11" s="524"/>
      <c r="AH11" s="524"/>
      <c r="AI11" s="524"/>
      <c r="AJ11" s="524">
        <f t="shared" ref="AJ11:AJ23" si="1">IF(AD11=$AJ$9,E11*F11,0)</f>
        <v>0</v>
      </c>
      <c r="AK11" s="524"/>
      <c r="AL11" s="524"/>
      <c r="AM11" s="524"/>
      <c r="AN11" s="524"/>
      <c r="AO11" s="524">
        <f t="shared" ref="AO11:AO23" si="2">IF(AD11=$AO$9,E11*F11,0)</f>
        <v>0</v>
      </c>
      <c r="AP11" s="524"/>
      <c r="AQ11" s="524"/>
      <c r="AR11" s="524"/>
      <c r="AS11" s="524"/>
      <c r="AT11" s="524"/>
      <c r="AU11" s="524"/>
    </row>
    <row r="12" spans="1:63" ht="34.5" hidden="1" customHeight="1" x14ac:dyDescent="0.2">
      <c r="A12" s="655">
        <f>+A11+0.01</f>
        <v>1.02</v>
      </c>
      <c r="B12" s="532" t="s">
        <v>330</v>
      </c>
      <c r="C12" s="533" t="s">
        <v>328</v>
      </c>
      <c r="D12" s="533" t="s">
        <v>331</v>
      </c>
      <c r="E12" s="534">
        <v>0.83199999999999996</v>
      </c>
      <c r="F12" s="537">
        <v>318286</v>
      </c>
      <c r="G12" s="535">
        <f t="shared" si="0"/>
        <v>264814</v>
      </c>
      <c r="H12" s="657" t="e">
        <f>IF(G12&gt;0,G12/#REF!,0)</f>
        <v>#REF!</v>
      </c>
      <c r="AD12" s="536"/>
      <c r="AE12" s="524"/>
      <c r="AF12" s="524"/>
      <c r="AG12" s="524"/>
      <c r="AH12" s="524"/>
      <c r="AI12" s="524"/>
      <c r="AJ12" s="524">
        <f t="shared" si="1"/>
        <v>0</v>
      </c>
      <c r="AK12" s="524"/>
      <c r="AL12" s="524"/>
      <c r="AM12" s="524"/>
      <c r="AN12" s="524"/>
      <c r="AO12" s="524">
        <f t="shared" si="2"/>
        <v>0</v>
      </c>
      <c r="AP12" s="524"/>
      <c r="AQ12" s="524"/>
      <c r="AR12" s="524"/>
      <c r="AS12" s="524"/>
      <c r="AT12" s="524"/>
      <c r="AU12" s="524"/>
    </row>
    <row r="13" spans="1:63" ht="52.5" hidden="1" customHeight="1" x14ac:dyDescent="0.2">
      <c r="A13" s="655">
        <f>+A12+0.01</f>
        <v>1.03</v>
      </c>
      <c r="B13" s="532" t="s">
        <v>332</v>
      </c>
      <c r="C13" s="533" t="s">
        <v>328</v>
      </c>
      <c r="D13" s="533" t="s">
        <v>333</v>
      </c>
      <c r="E13" s="534">
        <v>8</v>
      </c>
      <c r="F13" s="537">
        <v>150466</v>
      </c>
      <c r="G13" s="535">
        <f t="shared" si="0"/>
        <v>1203728</v>
      </c>
      <c r="H13" s="657" t="e">
        <f>IF(G13&gt;0,G13/#REF!,0)</f>
        <v>#REF!</v>
      </c>
      <c r="AD13" s="536"/>
      <c r="AE13" s="524"/>
      <c r="AF13" s="524"/>
      <c r="AG13" s="524"/>
      <c r="AH13" s="524"/>
      <c r="AI13" s="524"/>
      <c r="AJ13" s="524">
        <f t="shared" si="1"/>
        <v>0</v>
      </c>
      <c r="AK13" s="524"/>
      <c r="AL13" s="524"/>
      <c r="AM13" s="524"/>
      <c r="AN13" s="524"/>
      <c r="AO13" s="524">
        <f t="shared" si="2"/>
        <v>0</v>
      </c>
      <c r="AP13" s="524"/>
      <c r="AQ13" s="524"/>
      <c r="AR13" s="524"/>
      <c r="AS13" s="524"/>
      <c r="AT13" s="524"/>
      <c r="AU13" s="524"/>
    </row>
    <row r="14" spans="1:63" ht="63.75" hidden="1" x14ac:dyDescent="0.2">
      <c r="A14" s="655">
        <f>+A13+0.01</f>
        <v>1.04</v>
      </c>
      <c r="B14" s="532" t="s">
        <v>334</v>
      </c>
      <c r="C14" s="533" t="s">
        <v>328</v>
      </c>
      <c r="D14" s="533" t="s">
        <v>333</v>
      </c>
      <c r="E14" s="534">
        <v>1</v>
      </c>
      <c r="F14" s="537">
        <v>177024</v>
      </c>
      <c r="G14" s="535">
        <f t="shared" si="0"/>
        <v>177024</v>
      </c>
      <c r="H14" s="657" t="e">
        <f>IF(G14&gt;0,G14/#REF!,0)</f>
        <v>#REF!</v>
      </c>
      <c r="AD14" s="536"/>
      <c r="AE14" s="524"/>
      <c r="AF14" s="524"/>
      <c r="AG14" s="524"/>
      <c r="AH14" s="524"/>
      <c r="AI14" s="524"/>
      <c r="AJ14" s="524">
        <f t="shared" si="1"/>
        <v>0</v>
      </c>
      <c r="AK14" s="524"/>
      <c r="AL14" s="524"/>
      <c r="AM14" s="524"/>
      <c r="AN14" s="524"/>
      <c r="AO14" s="524">
        <f t="shared" si="2"/>
        <v>0</v>
      </c>
      <c r="AP14" s="524"/>
      <c r="AQ14" s="524"/>
      <c r="AR14" s="524"/>
      <c r="AS14" s="524"/>
      <c r="AT14" s="524"/>
      <c r="AU14" s="524"/>
    </row>
    <row r="15" spans="1:63" ht="37.5" hidden="1" customHeight="1" x14ac:dyDescent="0.2">
      <c r="A15" s="655"/>
      <c r="B15" s="532"/>
      <c r="C15" s="533"/>
      <c r="D15" s="533"/>
      <c r="E15" s="658"/>
      <c r="F15" s="659"/>
      <c r="G15" s="535">
        <f t="shared" si="0"/>
        <v>0</v>
      </c>
      <c r="H15" s="657">
        <f>IF(G15&gt;0,G15/#REF!,0)</f>
        <v>0</v>
      </c>
      <c r="AD15" s="536"/>
      <c r="AE15" s="524"/>
      <c r="AF15" s="524"/>
      <c r="AG15" s="524"/>
      <c r="AH15" s="524"/>
      <c r="AI15" s="524"/>
      <c r="AJ15" s="524">
        <f t="shared" si="1"/>
        <v>0</v>
      </c>
      <c r="AK15" s="524"/>
      <c r="AL15" s="524"/>
      <c r="AM15" s="524"/>
      <c r="AN15" s="524"/>
      <c r="AO15" s="524">
        <f t="shared" si="2"/>
        <v>0</v>
      </c>
      <c r="AP15" s="524"/>
      <c r="AQ15" s="524"/>
      <c r="AR15" s="524"/>
      <c r="AS15" s="524"/>
      <c r="AT15" s="524"/>
      <c r="AU15" s="524"/>
    </row>
    <row r="16" spans="1:63" ht="37.5" hidden="1" customHeight="1" x14ac:dyDescent="0.2">
      <c r="A16" s="655"/>
      <c r="B16" s="660"/>
      <c r="C16" s="661"/>
      <c r="D16" s="533"/>
      <c r="E16" s="658"/>
      <c r="F16" s="662"/>
      <c r="G16" s="535">
        <f t="shared" si="0"/>
        <v>0</v>
      </c>
      <c r="H16" s="657">
        <f>IF(G16&gt;0,G16/#REF!,0)</f>
        <v>0</v>
      </c>
      <c r="AD16" s="536"/>
      <c r="AE16" s="524"/>
      <c r="AF16" s="524"/>
      <c r="AG16" s="524"/>
      <c r="AH16" s="524"/>
      <c r="AI16" s="524"/>
      <c r="AJ16" s="524">
        <f t="shared" si="1"/>
        <v>0</v>
      </c>
      <c r="AK16" s="524"/>
      <c r="AL16" s="524"/>
      <c r="AM16" s="524"/>
      <c r="AN16" s="524"/>
      <c r="AO16" s="524">
        <f t="shared" si="2"/>
        <v>0</v>
      </c>
      <c r="AP16" s="524"/>
      <c r="AQ16" s="524"/>
      <c r="AR16" s="524"/>
      <c r="AS16" s="524"/>
      <c r="AT16" s="524"/>
      <c r="AU16" s="524"/>
    </row>
    <row r="17" spans="1:63" hidden="1" x14ac:dyDescent="0.2">
      <c r="A17" s="655"/>
      <c r="B17" s="660"/>
      <c r="C17" s="661"/>
      <c r="D17" s="533"/>
      <c r="E17" s="658"/>
      <c r="F17" s="662"/>
      <c r="G17" s="535">
        <f t="shared" si="0"/>
        <v>0</v>
      </c>
      <c r="H17" s="657">
        <f>IF(G17&gt;0,G17/#REF!,0)</f>
        <v>0</v>
      </c>
      <c r="AD17" s="536"/>
      <c r="AE17" s="524"/>
      <c r="AF17" s="524"/>
      <c r="AG17" s="524"/>
      <c r="AH17" s="524"/>
      <c r="AI17" s="524"/>
      <c r="AJ17" s="524">
        <f t="shared" si="1"/>
        <v>0</v>
      </c>
      <c r="AK17" s="524"/>
      <c r="AL17" s="524"/>
      <c r="AM17" s="524"/>
      <c r="AN17" s="524"/>
      <c r="AO17" s="524">
        <f t="shared" si="2"/>
        <v>0</v>
      </c>
      <c r="AP17" s="524"/>
      <c r="AQ17" s="524"/>
      <c r="AR17" s="524"/>
      <c r="AS17" s="524"/>
      <c r="AT17" s="524"/>
      <c r="AU17" s="524"/>
    </row>
    <row r="18" spans="1:63" hidden="1" x14ac:dyDescent="0.2">
      <c r="A18" s="655">
        <f t="shared" ref="A18:A23" si="3">+A17+0.01</f>
        <v>0.01</v>
      </c>
      <c r="B18" s="532"/>
      <c r="C18" s="533"/>
      <c r="D18" s="533"/>
      <c r="E18" s="534"/>
      <c r="F18" s="537"/>
      <c r="G18" s="535">
        <f t="shared" si="0"/>
        <v>0</v>
      </c>
      <c r="H18" s="657">
        <f>IF(G18&gt;0,G18/#REF!,0)</f>
        <v>0</v>
      </c>
      <c r="AD18" s="536"/>
      <c r="AE18" s="524"/>
      <c r="AF18" s="524"/>
      <c r="AG18" s="524"/>
      <c r="AH18" s="524"/>
      <c r="AI18" s="524"/>
      <c r="AJ18" s="524">
        <f t="shared" si="1"/>
        <v>0</v>
      </c>
      <c r="AK18" s="524"/>
      <c r="AL18" s="524"/>
      <c r="AM18" s="524"/>
      <c r="AN18" s="524"/>
      <c r="AO18" s="524">
        <f t="shared" si="2"/>
        <v>0</v>
      </c>
      <c r="AP18" s="524"/>
      <c r="AQ18" s="524"/>
      <c r="AR18" s="524"/>
      <c r="AS18" s="524"/>
      <c r="AT18" s="524"/>
      <c r="AU18" s="524"/>
    </row>
    <row r="19" spans="1:63" hidden="1" x14ac:dyDescent="0.2">
      <c r="A19" s="655">
        <f t="shared" si="3"/>
        <v>0.02</v>
      </c>
      <c r="B19" s="532"/>
      <c r="C19" s="533"/>
      <c r="D19" s="533"/>
      <c r="E19" s="534"/>
      <c r="F19" s="537"/>
      <c r="G19" s="535">
        <f t="shared" si="0"/>
        <v>0</v>
      </c>
      <c r="H19" s="657">
        <f>IF(G19&gt;0,G19/#REF!,0)</f>
        <v>0</v>
      </c>
      <c r="AD19" s="536"/>
      <c r="AE19" s="524"/>
      <c r="AF19" s="524"/>
      <c r="AG19" s="524"/>
      <c r="AH19" s="524"/>
      <c r="AI19" s="524"/>
      <c r="AJ19" s="524">
        <f t="shared" si="1"/>
        <v>0</v>
      </c>
      <c r="AK19" s="524"/>
      <c r="AL19" s="524"/>
      <c r="AM19" s="524"/>
      <c r="AN19" s="524"/>
      <c r="AO19" s="524">
        <f t="shared" si="2"/>
        <v>0</v>
      </c>
      <c r="AP19" s="524"/>
      <c r="AQ19" s="524"/>
      <c r="AR19" s="524"/>
      <c r="AS19" s="524"/>
      <c r="AT19" s="524"/>
      <c r="AU19" s="524"/>
    </row>
    <row r="20" spans="1:63" hidden="1" x14ac:dyDescent="0.2">
      <c r="A20" s="655">
        <f t="shared" si="3"/>
        <v>0.03</v>
      </c>
      <c r="B20" s="532"/>
      <c r="C20" s="533"/>
      <c r="D20" s="533"/>
      <c r="E20" s="534"/>
      <c r="F20" s="537"/>
      <c r="G20" s="535">
        <f t="shared" si="0"/>
        <v>0</v>
      </c>
      <c r="H20" s="657">
        <f>IF(G20&gt;0,G20/#REF!,0)</f>
        <v>0</v>
      </c>
      <c r="AD20" s="536"/>
      <c r="AE20" s="524"/>
      <c r="AF20" s="524"/>
      <c r="AG20" s="524"/>
      <c r="AH20" s="524"/>
      <c r="AI20" s="524"/>
      <c r="AJ20" s="524">
        <f t="shared" si="1"/>
        <v>0</v>
      </c>
      <c r="AK20" s="524"/>
      <c r="AL20" s="524"/>
      <c r="AM20" s="524"/>
      <c r="AN20" s="524"/>
      <c r="AO20" s="524">
        <f t="shared" si="2"/>
        <v>0</v>
      </c>
      <c r="AP20" s="524"/>
      <c r="AQ20" s="524"/>
      <c r="AR20" s="524"/>
      <c r="AS20" s="524"/>
      <c r="AT20" s="524"/>
      <c r="AU20" s="524"/>
    </row>
    <row r="21" spans="1:63" hidden="1" x14ac:dyDescent="0.2">
      <c r="A21" s="655">
        <f t="shared" si="3"/>
        <v>0.04</v>
      </c>
      <c r="B21" s="532"/>
      <c r="C21" s="533"/>
      <c r="D21" s="533"/>
      <c r="E21" s="534"/>
      <c r="F21" s="537"/>
      <c r="G21" s="535">
        <f t="shared" si="0"/>
        <v>0</v>
      </c>
      <c r="H21" s="657">
        <f>IF(G21&gt;0,G21/#REF!,0)</f>
        <v>0</v>
      </c>
      <c r="AD21" s="536"/>
      <c r="AE21" s="524"/>
      <c r="AF21" s="524"/>
      <c r="AG21" s="524"/>
      <c r="AH21" s="524"/>
      <c r="AI21" s="524"/>
      <c r="AJ21" s="524">
        <f t="shared" si="1"/>
        <v>0</v>
      </c>
      <c r="AK21" s="524"/>
      <c r="AL21" s="524"/>
      <c r="AM21" s="524"/>
      <c r="AN21" s="524"/>
      <c r="AO21" s="524">
        <f t="shared" si="2"/>
        <v>0</v>
      </c>
      <c r="AP21" s="524"/>
      <c r="AQ21" s="524"/>
      <c r="AR21" s="524"/>
      <c r="AS21" s="524"/>
      <c r="AT21" s="524"/>
      <c r="AU21" s="524"/>
    </row>
    <row r="22" spans="1:63" hidden="1" x14ac:dyDescent="0.2">
      <c r="A22" s="655">
        <f t="shared" si="3"/>
        <v>0.05</v>
      </c>
      <c r="B22" s="532"/>
      <c r="C22" s="533"/>
      <c r="D22" s="533"/>
      <c r="E22" s="534"/>
      <c r="F22" s="537"/>
      <c r="G22" s="535">
        <f t="shared" si="0"/>
        <v>0</v>
      </c>
      <c r="H22" s="657">
        <f>IF(G22&gt;0,G22/#REF!,0)</f>
        <v>0</v>
      </c>
      <c r="AD22" s="536"/>
      <c r="AE22" s="524"/>
      <c r="AF22" s="524"/>
      <c r="AG22" s="524"/>
      <c r="AH22" s="524"/>
      <c r="AI22" s="524"/>
      <c r="AJ22" s="524">
        <f t="shared" si="1"/>
        <v>0</v>
      </c>
      <c r="AK22" s="524"/>
      <c r="AL22" s="524"/>
      <c r="AM22" s="524"/>
      <c r="AN22" s="524"/>
      <c r="AO22" s="524">
        <f t="shared" si="2"/>
        <v>0</v>
      </c>
      <c r="AP22" s="524"/>
      <c r="AQ22" s="524"/>
      <c r="AR22" s="524"/>
      <c r="AS22" s="524"/>
      <c r="AT22" s="524"/>
      <c r="AU22" s="524"/>
    </row>
    <row r="23" spans="1:63" hidden="1" x14ac:dyDescent="0.2">
      <c r="A23" s="655">
        <f t="shared" si="3"/>
        <v>6.0000000000000005E-2</v>
      </c>
      <c r="B23" s="532"/>
      <c r="C23" s="533"/>
      <c r="D23" s="533"/>
      <c r="E23" s="534"/>
      <c r="F23" s="537"/>
      <c r="G23" s="535">
        <f t="shared" si="0"/>
        <v>0</v>
      </c>
      <c r="H23" s="657">
        <f>IF(G23&gt;0,G23/#REF!,0)</f>
        <v>0</v>
      </c>
      <c r="AD23" s="536"/>
      <c r="AE23" s="524"/>
      <c r="AF23" s="524"/>
      <c r="AG23" s="524"/>
      <c r="AH23" s="524"/>
      <c r="AI23" s="524"/>
      <c r="AJ23" s="524">
        <f t="shared" si="1"/>
        <v>0</v>
      </c>
      <c r="AK23" s="524"/>
      <c r="AL23" s="524"/>
      <c r="AM23" s="524"/>
      <c r="AN23" s="524"/>
      <c r="AO23" s="524">
        <f t="shared" si="2"/>
        <v>0</v>
      </c>
      <c r="AP23" s="524"/>
      <c r="AQ23" s="524"/>
      <c r="AR23" s="524"/>
      <c r="AS23" s="524"/>
      <c r="AT23" s="524"/>
      <c r="AU23" s="524"/>
    </row>
    <row r="24" spans="1:63" s="528" customFormat="1" ht="14.25" hidden="1" customHeight="1" x14ac:dyDescent="0.2">
      <c r="A24" s="744" t="s">
        <v>289</v>
      </c>
      <c r="B24" s="745"/>
      <c r="C24" s="745"/>
      <c r="D24" s="745"/>
      <c r="E24" s="745"/>
      <c r="F24" s="745"/>
      <c r="G24" s="652">
        <f>SUM(G11:G23)</f>
        <v>5268762</v>
      </c>
      <c r="H24" s="653" t="e">
        <f>IF(G24&gt;0,G24/#REF!,0)</f>
        <v>#REF!</v>
      </c>
      <c r="I24" s="521"/>
      <c r="J24" s="521"/>
      <c r="K24" s="521"/>
      <c r="L24" s="521"/>
      <c r="M24" s="521"/>
      <c r="N24" s="521"/>
      <c r="O24" s="521"/>
      <c r="P24" s="521"/>
      <c r="Q24" s="521"/>
      <c r="R24" s="521"/>
      <c r="S24" s="521"/>
      <c r="T24" s="521"/>
      <c r="U24" s="521"/>
      <c r="V24" s="521"/>
      <c r="W24" s="521"/>
      <c r="X24" s="521"/>
      <c r="Y24" s="521"/>
      <c r="Z24" s="521"/>
      <c r="AA24" s="521"/>
      <c r="AB24" s="521"/>
      <c r="AC24" s="521"/>
      <c r="AD24" s="524"/>
      <c r="AE24" s="524"/>
      <c r="AF24" s="524"/>
      <c r="AG24" s="524"/>
      <c r="AH24" s="524" t="str">
        <f>IF(G10=$AE$9,G27,"")</f>
        <v/>
      </c>
      <c r="AI24" s="524" t="str">
        <f>IF(G10=$AE$9,G28,"")</f>
        <v/>
      </c>
      <c r="AJ24" s="524"/>
      <c r="AK24" s="524" t="str">
        <f>IF(G10=$AJ$9,G25,"")</f>
        <v/>
      </c>
      <c r="AL24" s="524" t="str">
        <f>IF(G10=$AJ$9,G26,"")</f>
        <v/>
      </c>
      <c r="AM24" s="524" t="str">
        <f>IF(G10=$AJ$9,G27,"")</f>
        <v/>
      </c>
      <c r="AN24" s="524" t="str">
        <f>IF(G10=$AJ$9,G28,"")</f>
        <v/>
      </c>
      <c r="AO24" s="524"/>
      <c r="AP24" s="524">
        <f>IF(G10=$AO$9,G25,"")</f>
        <v>0</v>
      </c>
      <c r="AQ24" s="524">
        <f>IF(G10=$AO$9,G26,"")</f>
        <v>1159128</v>
      </c>
      <c r="AR24" s="524">
        <f>IF(G10=$AO$9,G27,"")</f>
        <v>158063</v>
      </c>
      <c r="AS24" s="524">
        <f>IF(G10=$AO$9,G28,"")</f>
        <v>263438</v>
      </c>
      <c r="AT24" s="524"/>
      <c r="AU24" s="524"/>
      <c r="AV24" s="527"/>
      <c r="AW24" s="527"/>
      <c r="AX24" s="524"/>
      <c r="AY24" s="517"/>
      <c r="AZ24" s="524"/>
      <c r="BA24" s="524"/>
      <c r="BB24" s="524"/>
      <c r="BC24" s="524"/>
      <c r="BD24" s="524"/>
      <c r="BE24" s="524"/>
      <c r="BF24" s="524"/>
      <c r="BG24" s="524"/>
      <c r="BH24" s="524"/>
      <c r="BI24" s="527"/>
      <c r="BJ24" s="527"/>
      <c r="BK24" s="527"/>
    </row>
    <row r="25" spans="1:63" s="528" customFormat="1" ht="14.25" hidden="1" customHeight="1" x14ac:dyDescent="0.2">
      <c r="A25" s="650"/>
      <c r="B25" s="651"/>
      <c r="C25" s="651"/>
      <c r="D25" s="651"/>
      <c r="E25" s="663" t="s">
        <v>325</v>
      </c>
      <c r="F25" s="664">
        <v>0</v>
      </c>
      <c r="G25" s="652">
        <f>ROUND(+G24*F25,0)</f>
        <v>0</v>
      </c>
      <c r="H25" s="653">
        <f>IF(G25&gt;0,G25/#REF!,0)</f>
        <v>0</v>
      </c>
      <c r="I25" s="521"/>
      <c r="J25" s="521"/>
      <c r="K25" s="521"/>
      <c r="L25" s="521"/>
      <c r="M25" s="521"/>
      <c r="N25" s="521"/>
      <c r="O25" s="521"/>
      <c r="P25" s="521"/>
      <c r="Q25" s="521"/>
      <c r="R25" s="521"/>
      <c r="S25" s="521"/>
      <c r="T25" s="521"/>
      <c r="U25" s="521"/>
      <c r="V25" s="521"/>
      <c r="W25" s="521"/>
      <c r="X25" s="521"/>
      <c r="Y25" s="521"/>
      <c r="Z25" s="521"/>
      <c r="AA25" s="521"/>
      <c r="AB25" s="521"/>
      <c r="AC25" s="521"/>
      <c r="AD25" s="524"/>
      <c r="AE25" s="524"/>
      <c r="AF25" s="524"/>
      <c r="AG25" s="524"/>
      <c r="AH25" s="524"/>
      <c r="AI25" s="524"/>
      <c r="AJ25" s="524"/>
      <c r="AK25" s="524"/>
      <c r="AL25" s="524"/>
      <c r="AM25" s="524"/>
      <c r="AN25" s="524"/>
      <c r="AO25" s="524"/>
      <c r="AP25" s="524"/>
      <c r="AQ25" s="524"/>
      <c r="AR25" s="524"/>
      <c r="AS25" s="524"/>
      <c r="AT25" s="524"/>
      <c r="AU25" s="524"/>
      <c r="AV25" s="527"/>
      <c r="AW25" s="527"/>
      <c r="AX25" s="524"/>
      <c r="AY25" s="517"/>
      <c r="AZ25" s="524"/>
      <c r="BA25" s="524"/>
      <c r="BB25" s="524"/>
      <c r="BC25" s="524"/>
      <c r="BD25" s="524"/>
      <c r="BE25" s="524"/>
      <c r="BF25" s="524"/>
      <c r="BG25" s="524"/>
      <c r="BH25" s="524"/>
      <c r="BI25" s="527"/>
      <c r="BJ25" s="527"/>
      <c r="BK25" s="527"/>
    </row>
    <row r="26" spans="1:63" s="528" customFormat="1" ht="13.5" hidden="1" customHeight="1" x14ac:dyDescent="0.2">
      <c r="A26" s="665"/>
      <c r="B26" s="756" t="s">
        <v>335</v>
      </c>
      <c r="C26" s="756" t="s">
        <v>257</v>
      </c>
      <c r="D26" s="756"/>
      <c r="E26" s="757">
        <f>SUM(F26:F28)</f>
        <v>0.3</v>
      </c>
      <c r="F26" s="664">
        <v>0.22</v>
      </c>
      <c r="G26" s="535">
        <f>ROUND(+F26*G24,0)</f>
        <v>1159128</v>
      </c>
      <c r="H26" s="666" t="e">
        <f>IF(G26&gt;0,G26/#REF!,0)</f>
        <v>#REF!</v>
      </c>
      <c r="I26" s="521"/>
      <c r="J26" s="521"/>
      <c r="K26" s="521"/>
      <c r="L26" s="521"/>
      <c r="M26" s="521"/>
      <c r="N26" s="521"/>
      <c r="O26" s="521"/>
      <c r="P26" s="521"/>
      <c r="Q26" s="521"/>
      <c r="R26" s="521"/>
      <c r="S26" s="521"/>
      <c r="T26" s="521"/>
      <c r="U26" s="521"/>
      <c r="V26" s="521"/>
      <c r="W26" s="521"/>
      <c r="X26" s="521"/>
      <c r="Y26" s="521"/>
      <c r="Z26" s="521"/>
      <c r="AA26" s="521"/>
      <c r="AB26" s="521"/>
      <c r="AC26" s="521"/>
      <c r="AD26" s="538"/>
      <c r="AE26" s="524"/>
      <c r="AF26" s="524"/>
      <c r="AG26" s="524"/>
      <c r="AH26" s="524"/>
      <c r="AI26" s="524"/>
      <c r="AJ26" s="524"/>
      <c r="AK26" s="524"/>
      <c r="AL26" s="524"/>
      <c r="AM26" s="524"/>
      <c r="AN26" s="524"/>
      <c r="AO26" s="524"/>
      <c r="AP26" s="524"/>
      <c r="AQ26" s="524"/>
      <c r="AR26" s="524"/>
      <c r="AS26" s="524"/>
      <c r="AT26" s="524"/>
      <c r="AU26" s="524"/>
      <c r="AV26" s="527"/>
      <c r="AW26" s="527"/>
      <c r="AX26" s="524"/>
      <c r="AY26" s="517"/>
      <c r="AZ26" s="524"/>
      <c r="BA26" s="524"/>
      <c r="BB26" s="524"/>
      <c r="BC26" s="524"/>
      <c r="BD26" s="524"/>
      <c r="BE26" s="524"/>
      <c r="BF26" s="524"/>
      <c r="BG26" s="524"/>
      <c r="BH26" s="524"/>
      <c r="BI26" s="527"/>
      <c r="BJ26" s="527"/>
      <c r="BK26" s="527"/>
    </row>
    <row r="27" spans="1:63" s="528" customFormat="1" ht="13.5" hidden="1" customHeight="1" x14ac:dyDescent="0.2">
      <c r="A27" s="665"/>
      <c r="B27" s="756"/>
      <c r="C27" s="756" t="s">
        <v>258</v>
      </c>
      <c r="D27" s="756"/>
      <c r="E27" s="757"/>
      <c r="F27" s="664">
        <v>0.03</v>
      </c>
      <c r="G27" s="535">
        <f>ROUND(+F27*G24,0)</f>
        <v>158063</v>
      </c>
      <c r="H27" s="666" t="e">
        <f>IF(G27&gt;0,G27/#REF!,0)</f>
        <v>#REF!</v>
      </c>
      <c r="I27" s="521"/>
      <c r="J27" s="521"/>
      <c r="K27" s="521"/>
      <c r="L27" s="521"/>
      <c r="M27" s="521"/>
      <c r="N27" s="521"/>
      <c r="O27" s="521"/>
      <c r="P27" s="521"/>
      <c r="Q27" s="521"/>
      <c r="R27" s="521"/>
      <c r="S27" s="521"/>
      <c r="T27" s="521"/>
      <c r="U27" s="521"/>
      <c r="V27" s="521"/>
      <c r="W27" s="521"/>
      <c r="X27" s="521"/>
      <c r="Y27" s="521"/>
      <c r="Z27" s="521"/>
      <c r="AA27" s="521"/>
      <c r="AB27" s="521"/>
      <c r="AC27" s="521"/>
      <c r="AD27" s="538"/>
      <c r="AE27" s="524"/>
      <c r="AF27" s="524"/>
      <c r="AG27" s="524"/>
      <c r="AH27" s="524"/>
      <c r="AI27" s="524"/>
      <c r="AJ27" s="524"/>
      <c r="AK27" s="524"/>
      <c r="AL27" s="524"/>
      <c r="AM27" s="524"/>
      <c r="AN27" s="524"/>
      <c r="AO27" s="524"/>
      <c r="AP27" s="524"/>
      <c r="AQ27" s="524"/>
      <c r="AR27" s="524"/>
      <c r="AS27" s="524"/>
      <c r="AT27" s="524"/>
      <c r="AU27" s="524"/>
      <c r="AV27" s="527"/>
      <c r="AW27" s="527"/>
      <c r="AX27" s="524"/>
      <c r="AY27" s="517"/>
      <c r="AZ27" s="524"/>
      <c r="BA27" s="524"/>
      <c r="BB27" s="524"/>
      <c r="BC27" s="524"/>
      <c r="BD27" s="524"/>
      <c r="BE27" s="524"/>
      <c r="BF27" s="524"/>
      <c r="BG27" s="524"/>
      <c r="BH27" s="524"/>
      <c r="BI27" s="527"/>
      <c r="BJ27" s="527"/>
      <c r="BK27" s="527"/>
    </row>
    <row r="28" spans="1:63" s="528" customFormat="1" ht="13.5" hidden="1" customHeight="1" x14ac:dyDescent="0.2">
      <c r="A28" s="665"/>
      <c r="B28" s="756"/>
      <c r="C28" s="756" t="s">
        <v>336</v>
      </c>
      <c r="D28" s="756"/>
      <c r="E28" s="757"/>
      <c r="F28" s="664">
        <v>0.05</v>
      </c>
      <c r="G28" s="535">
        <f>ROUND(+F28*G24,0)</f>
        <v>263438</v>
      </c>
      <c r="H28" s="666" t="e">
        <f>IF(G28&gt;0,G28/#REF!,0)</f>
        <v>#REF!</v>
      </c>
      <c r="I28" s="521"/>
      <c r="J28" s="521"/>
      <c r="K28" s="521"/>
      <c r="L28" s="521"/>
      <c r="M28" s="521"/>
      <c r="N28" s="521"/>
      <c r="O28" s="521"/>
      <c r="P28" s="521"/>
      <c r="Q28" s="521"/>
      <c r="R28" s="521"/>
      <c r="S28" s="521"/>
      <c r="T28" s="521"/>
      <c r="U28" s="521"/>
      <c r="V28" s="521"/>
      <c r="W28" s="521"/>
      <c r="X28" s="521"/>
      <c r="Y28" s="521"/>
      <c r="Z28" s="521"/>
      <c r="AA28" s="521"/>
      <c r="AB28" s="521"/>
      <c r="AC28" s="521"/>
      <c r="AD28" s="538"/>
      <c r="AE28" s="524"/>
      <c r="AF28" s="524"/>
      <c r="AG28" s="524"/>
      <c r="AH28" s="524"/>
      <c r="AI28" s="524"/>
      <c r="AJ28" s="524"/>
      <c r="AK28" s="524"/>
      <c r="AL28" s="524"/>
      <c r="AM28" s="524"/>
      <c r="AN28" s="524"/>
      <c r="AO28" s="524"/>
      <c r="AP28" s="524"/>
      <c r="AQ28" s="524"/>
      <c r="AR28" s="524"/>
      <c r="AS28" s="524"/>
      <c r="AT28" s="524"/>
      <c r="AU28" s="524"/>
      <c r="AV28" s="527"/>
      <c r="AW28" s="527"/>
      <c r="AX28" s="524"/>
      <c r="AY28" s="517"/>
      <c r="AZ28" s="524"/>
      <c r="BA28" s="524"/>
      <c r="BB28" s="524"/>
      <c r="BC28" s="524"/>
      <c r="BD28" s="524"/>
      <c r="BE28" s="524"/>
      <c r="BF28" s="524"/>
      <c r="BG28" s="524"/>
      <c r="BH28" s="524"/>
      <c r="BI28" s="527"/>
      <c r="BJ28" s="527"/>
      <c r="BK28" s="527"/>
    </row>
    <row r="29" spans="1:63" s="528" customFormat="1" ht="20.25" hidden="1" customHeight="1" thickBot="1" x14ac:dyDescent="0.25">
      <c r="A29" s="744" t="str">
        <f>CONCATENATE("TOTAL ",B10)</f>
        <v>TOTAL  Preliminares</v>
      </c>
      <c r="B29" s="745"/>
      <c r="C29" s="745"/>
      <c r="D29" s="745"/>
      <c r="E29" s="745"/>
      <c r="F29" s="745"/>
      <c r="G29" s="652">
        <f>SUM(G24:G28)</f>
        <v>6849391</v>
      </c>
      <c r="H29" s="666" t="e">
        <f>IF(G29&gt;0,G29/#REF!,0)</f>
        <v>#REF!</v>
      </c>
      <c r="I29" s="521"/>
      <c r="J29" s="521"/>
      <c r="K29" s="521"/>
      <c r="L29" s="521"/>
      <c r="M29" s="521"/>
      <c r="N29" s="521"/>
      <c r="O29" s="521"/>
      <c r="P29" s="521"/>
      <c r="Q29" s="521"/>
      <c r="R29" s="521"/>
      <c r="S29" s="521"/>
      <c r="T29" s="521"/>
      <c r="U29" s="521"/>
      <c r="V29" s="521"/>
      <c r="W29" s="521"/>
      <c r="X29" s="521"/>
      <c r="Y29" s="521"/>
      <c r="Z29" s="521"/>
      <c r="AA29" s="521"/>
      <c r="AB29" s="521"/>
      <c r="AC29" s="521"/>
      <c r="AD29" s="538"/>
      <c r="AE29" s="524"/>
      <c r="AF29" s="524"/>
      <c r="AG29" s="524"/>
      <c r="AH29" s="524"/>
      <c r="AI29" s="524"/>
      <c r="AJ29" s="524"/>
      <c r="AK29" s="524"/>
      <c r="AL29" s="524"/>
      <c r="AM29" s="524"/>
      <c r="AN29" s="524"/>
      <c r="AO29" s="524"/>
      <c r="AP29" s="524"/>
      <c r="AQ29" s="524"/>
      <c r="AR29" s="524"/>
      <c r="AS29" s="524"/>
      <c r="AT29" s="524"/>
      <c r="AU29" s="524"/>
      <c r="AV29" s="527"/>
      <c r="AW29" s="527"/>
      <c r="AX29" s="524"/>
      <c r="AY29" s="517"/>
      <c r="AZ29" s="524"/>
      <c r="BA29" s="524"/>
      <c r="BB29" s="524"/>
      <c r="BC29" s="524"/>
      <c r="BD29" s="524"/>
      <c r="BE29" s="524"/>
      <c r="BF29" s="524"/>
      <c r="BG29" s="524"/>
      <c r="BH29" s="524"/>
      <c r="BI29" s="527"/>
      <c r="BJ29" s="527"/>
      <c r="BK29" s="527"/>
    </row>
    <row r="30" spans="1:63" s="528" customFormat="1" ht="9.75" hidden="1" customHeight="1" thickTop="1" x14ac:dyDescent="0.2">
      <c r="A30" s="650"/>
      <c r="B30" s="651"/>
      <c r="C30" s="651"/>
      <c r="D30" s="651"/>
      <c r="E30" s="651"/>
      <c r="F30" s="651"/>
      <c r="G30" s="652"/>
      <c r="H30" s="653"/>
      <c r="I30" s="521"/>
      <c r="J30" s="521"/>
      <c r="K30" s="521"/>
      <c r="L30" s="521"/>
      <c r="M30" s="521"/>
      <c r="N30" s="521"/>
      <c r="O30" s="521"/>
      <c r="P30" s="521"/>
      <c r="Q30" s="521"/>
      <c r="R30" s="521"/>
      <c r="S30" s="521"/>
      <c r="T30" s="521"/>
      <c r="U30" s="521"/>
      <c r="V30" s="521"/>
      <c r="W30" s="521"/>
      <c r="X30" s="521"/>
      <c r="Y30" s="521"/>
      <c r="Z30" s="521"/>
      <c r="AA30" s="521"/>
      <c r="AB30" s="521"/>
      <c r="AC30" s="521"/>
      <c r="AD30" s="524"/>
      <c r="AE30" s="524"/>
      <c r="AF30" s="524"/>
      <c r="AG30" s="524"/>
      <c r="AH30" s="524"/>
      <c r="AI30" s="524"/>
      <c r="AJ30" s="524"/>
      <c r="AK30" s="524"/>
      <c r="AL30" s="524"/>
      <c r="AM30" s="524"/>
      <c r="AN30" s="524"/>
      <c r="AO30" s="524"/>
      <c r="AP30" s="524"/>
      <c r="AQ30" s="524"/>
      <c r="AR30" s="524"/>
      <c r="AS30" s="524"/>
      <c r="AT30" s="524"/>
      <c r="AU30" s="524"/>
      <c r="AV30" s="527"/>
      <c r="AW30" s="527"/>
      <c r="AX30" s="524"/>
      <c r="AY30" s="517"/>
      <c r="AZ30" s="524"/>
      <c r="BA30" s="524"/>
      <c r="BB30" s="524"/>
      <c r="BC30" s="524"/>
      <c r="BD30" s="524"/>
      <c r="BE30" s="524"/>
      <c r="BF30" s="524"/>
      <c r="BG30" s="524"/>
      <c r="BH30" s="524"/>
      <c r="BI30" s="527"/>
      <c r="BJ30" s="527"/>
      <c r="BK30" s="527"/>
    </row>
    <row r="31" spans="1:63" s="531" customFormat="1" ht="27" hidden="1" customHeight="1" x14ac:dyDescent="0.2">
      <c r="A31" s="646">
        <v>2</v>
      </c>
      <c r="B31" s="753" t="s">
        <v>337</v>
      </c>
      <c r="C31" s="753"/>
      <c r="D31" s="753"/>
      <c r="E31" s="753"/>
      <c r="F31" s="654" t="s">
        <v>322</v>
      </c>
      <c r="G31" s="754" t="s">
        <v>323</v>
      </c>
      <c r="H31" s="755"/>
      <c r="I31" s="521"/>
      <c r="J31" s="521"/>
      <c r="K31" s="521"/>
      <c r="L31" s="521"/>
      <c r="M31" s="521"/>
      <c r="N31" s="521"/>
      <c r="O31" s="521"/>
      <c r="P31" s="521"/>
      <c r="Q31" s="521"/>
      <c r="R31" s="521"/>
      <c r="S31" s="521"/>
      <c r="T31" s="521"/>
      <c r="U31" s="521"/>
      <c r="V31" s="521"/>
      <c r="W31" s="521"/>
      <c r="X31" s="521"/>
      <c r="Y31" s="521"/>
      <c r="Z31" s="521"/>
      <c r="AA31" s="521"/>
      <c r="AB31" s="521"/>
      <c r="AC31" s="521"/>
      <c r="AD31" s="526"/>
      <c r="AE31" s="529"/>
      <c r="AF31" s="529"/>
      <c r="AG31" s="525"/>
      <c r="AH31" s="525" t="s">
        <v>258</v>
      </c>
      <c r="AI31" s="525" t="s">
        <v>259</v>
      </c>
      <c r="AJ31" s="525" t="s">
        <v>324</v>
      </c>
      <c r="AK31" s="525" t="s">
        <v>325</v>
      </c>
      <c r="AL31" s="525" t="s">
        <v>326</v>
      </c>
      <c r="AM31" s="525" t="s">
        <v>258</v>
      </c>
      <c r="AN31" s="525" t="s">
        <v>259</v>
      </c>
      <c r="AO31" s="525" t="s">
        <v>324</v>
      </c>
      <c r="AP31" s="525" t="s">
        <v>325</v>
      </c>
      <c r="AQ31" s="525" t="s">
        <v>326</v>
      </c>
      <c r="AR31" s="525" t="s">
        <v>258</v>
      </c>
      <c r="AS31" s="525" t="s">
        <v>259</v>
      </c>
      <c r="AT31" s="526"/>
      <c r="AU31" s="526"/>
      <c r="AV31" s="530"/>
      <c r="AW31" s="530"/>
      <c r="AX31" s="526"/>
      <c r="AY31" s="517"/>
      <c r="AZ31" s="526"/>
      <c r="BA31" s="526"/>
      <c r="BB31" s="526"/>
      <c r="BC31" s="526"/>
      <c r="BD31" s="526"/>
      <c r="BE31" s="526"/>
      <c r="BF31" s="526"/>
      <c r="BG31" s="526"/>
      <c r="BH31" s="526"/>
      <c r="BI31" s="530"/>
      <c r="BJ31" s="530"/>
      <c r="BK31" s="530"/>
    </row>
    <row r="32" spans="1:63" ht="43.5" hidden="1" customHeight="1" x14ac:dyDescent="0.2">
      <c r="A32" s="655">
        <v>2.02</v>
      </c>
      <c r="B32" s="532" t="s">
        <v>338</v>
      </c>
      <c r="C32" s="533" t="s">
        <v>328</v>
      </c>
      <c r="D32" s="533" t="s">
        <v>339</v>
      </c>
      <c r="E32" s="534">
        <v>3652</v>
      </c>
      <c r="F32" s="659">
        <v>6206</v>
      </c>
      <c r="G32" s="535">
        <f t="shared" ref="G32:G40" si="4">IF(E32&gt;0,ROUND((F32*E32),0),0)</f>
        <v>22664312</v>
      </c>
      <c r="H32" s="657" t="e">
        <f>IF(G32&gt;0,G32/#REF!,0)</f>
        <v>#REF!</v>
      </c>
      <c r="AD32" s="536"/>
      <c r="AE32" s="524"/>
      <c r="AF32" s="524"/>
      <c r="AG32" s="524"/>
      <c r="AH32" s="524"/>
      <c r="AI32" s="524"/>
      <c r="AJ32" s="524">
        <f t="shared" ref="AJ32:AJ40" si="5">IF(AD32=$AJ$9,E32*F32,0)</f>
        <v>0</v>
      </c>
      <c r="AK32" s="524"/>
      <c r="AL32" s="524"/>
      <c r="AM32" s="524"/>
      <c r="AN32" s="524"/>
      <c r="AO32" s="524">
        <f t="shared" ref="AO32:AO40" si="6">IF(AD32=$AO$9,E32*F32,0)</f>
        <v>0</v>
      </c>
      <c r="AP32" s="524"/>
      <c r="AQ32" s="524"/>
      <c r="AR32" s="524"/>
      <c r="AS32" s="524"/>
      <c r="AT32" s="524"/>
      <c r="AU32" s="524"/>
    </row>
    <row r="33" spans="1:63" ht="43.5" hidden="1" customHeight="1" x14ac:dyDescent="0.2">
      <c r="A33" s="655"/>
      <c r="B33" s="532"/>
      <c r="C33" s="533"/>
      <c r="D33" s="533"/>
      <c r="E33" s="534"/>
      <c r="F33" s="659"/>
      <c r="G33" s="535">
        <f t="shared" si="4"/>
        <v>0</v>
      </c>
      <c r="H33" s="657">
        <f>IF(G33&gt;0,G33/#REF!,0)</f>
        <v>0</v>
      </c>
      <c r="AD33" s="536"/>
      <c r="AE33" s="524"/>
      <c r="AF33" s="524"/>
      <c r="AG33" s="524"/>
      <c r="AH33" s="524"/>
      <c r="AI33" s="524"/>
      <c r="AJ33" s="524">
        <f t="shared" si="5"/>
        <v>0</v>
      </c>
      <c r="AK33" s="524"/>
      <c r="AL33" s="524"/>
      <c r="AM33" s="524"/>
      <c r="AN33" s="524"/>
      <c r="AO33" s="524">
        <f t="shared" si="6"/>
        <v>0</v>
      </c>
      <c r="AP33" s="524"/>
      <c r="AQ33" s="524"/>
      <c r="AR33" s="524"/>
      <c r="AS33" s="524"/>
      <c r="AT33" s="524"/>
      <c r="AU33" s="524"/>
    </row>
    <row r="34" spans="1:63" hidden="1" x14ac:dyDescent="0.2">
      <c r="A34" s="655">
        <f t="shared" ref="A34:A40" si="7">+A33+0.01</f>
        <v>0.01</v>
      </c>
      <c r="B34" s="532"/>
      <c r="C34" s="533"/>
      <c r="D34" s="533"/>
      <c r="E34" s="534"/>
      <c r="F34" s="537"/>
      <c r="G34" s="535">
        <f t="shared" si="4"/>
        <v>0</v>
      </c>
      <c r="H34" s="657">
        <f>IF(G34&gt;0,G34/#REF!,0)</f>
        <v>0</v>
      </c>
      <c r="AD34" s="536"/>
      <c r="AE34" s="524"/>
      <c r="AF34" s="524"/>
      <c r="AG34" s="524"/>
      <c r="AH34" s="524"/>
      <c r="AI34" s="524"/>
      <c r="AJ34" s="524">
        <f t="shared" si="5"/>
        <v>0</v>
      </c>
      <c r="AK34" s="524"/>
      <c r="AL34" s="524"/>
      <c r="AM34" s="524"/>
      <c r="AN34" s="524"/>
      <c r="AO34" s="524">
        <f t="shared" si="6"/>
        <v>0</v>
      </c>
      <c r="AP34" s="524"/>
      <c r="AQ34" s="524"/>
      <c r="AR34" s="524"/>
      <c r="AS34" s="524"/>
      <c r="AT34" s="524"/>
      <c r="AU34" s="524"/>
    </row>
    <row r="35" spans="1:63" hidden="1" x14ac:dyDescent="0.2">
      <c r="A35" s="655">
        <f t="shared" si="7"/>
        <v>0.02</v>
      </c>
      <c r="B35" s="532"/>
      <c r="C35" s="533"/>
      <c r="D35" s="533"/>
      <c r="E35" s="534"/>
      <c r="F35" s="537"/>
      <c r="G35" s="535">
        <f t="shared" si="4"/>
        <v>0</v>
      </c>
      <c r="H35" s="657">
        <f>IF(G35&gt;0,G35/#REF!,0)</f>
        <v>0</v>
      </c>
      <c r="AD35" s="536"/>
      <c r="AE35" s="524"/>
      <c r="AF35" s="524"/>
      <c r="AG35" s="524"/>
      <c r="AH35" s="524"/>
      <c r="AI35" s="524"/>
      <c r="AJ35" s="524">
        <f t="shared" si="5"/>
        <v>0</v>
      </c>
      <c r="AK35" s="524"/>
      <c r="AL35" s="524"/>
      <c r="AM35" s="524"/>
      <c r="AN35" s="524"/>
      <c r="AO35" s="524">
        <f t="shared" si="6"/>
        <v>0</v>
      </c>
      <c r="AP35" s="524"/>
      <c r="AQ35" s="524"/>
      <c r="AR35" s="524"/>
      <c r="AS35" s="524"/>
      <c r="AT35" s="524"/>
      <c r="AU35" s="524"/>
    </row>
    <row r="36" spans="1:63" hidden="1" x14ac:dyDescent="0.2">
      <c r="A36" s="655">
        <f t="shared" si="7"/>
        <v>0.03</v>
      </c>
      <c r="B36" s="532"/>
      <c r="C36" s="533"/>
      <c r="D36" s="533"/>
      <c r="E36" s="534"/>
      <c r="F36" s="537"/>
      <c r="G36" s="535">
        <f t="shared" si="4"/>
        <v>0</v>
      </c>
      <c r="H36" s="657">
        <f>IF(G36&gt;0,G36/#REF!,0)</f>
        <v>0</v>
      </c>
      <c r="AD36" s="536"/>
      <c r="AE36" s="524"/>
      <c r="AF36" s="524"/>
      <c r="AG36" s="524"/>
      <c r="AH36" s="524"/>
      <c r="AI36" s="524"/>
      <c r="AJ36" s="524">
        <f t="shared" si="5"/>
        <v>0</v>
      </c>
      <c r="AK36" s="524"/>
      <c r="AL36" s="524"/>
      <c r="AM36" s="524"/>
      <c r="AN36" s="524"/>
      <c r="AO36" s="524">
        <f t="shared" si="6"/>
        <v>0</v>
      </c>
      <c r="AP36" s="524"/>
      <c r="AQ36" s="524"/>
      <c r="AR36" s="524"/>
      <c r="AS36" s="524"/>
      <c r="AT36" s="524"/>
      <c r="AU36" s="524"/>
    </row>
    <row r="37" spans="1:63" hidden="1" x14ac:dyDescent="0.2">
      <c r="A37" s="655">
        <f t="shared" si="7"/>
        <v>0.04</v>
      </c>
      <c r="B37" s="532"/>
      <c r="C37" s="533"/>
      <c r="D37" s="533"/>
      <c r="E37" s="534"/>
      <c r="F37" s="537"/>
      <c r="G37" s="535">
        <f t="shared" si="4"/>
        <v>0</v>
      </c>
      <c r="H37" s="657">
        <f>IF(G37&gt;0,G37/#REF!,0)</f>
        <v>0</v>
      </c>
      <c r="AD37" s="536"/>
      <c r="AE37" s="524"/>
      <c r="AF37" s="524"/>
      <c r="AG37" s="524"/>
      <c r="AH37" s="524"/>
      <c r="AI37" s="524"/>
      <c r="AJ37" s="524">
        <f t="shared" si="5"/>
        <v>0</v>
      </c>
      <c r="AK37" s="524"/>
      <c r="AL37" s="524"/>
      <c r="AM37" s="524"/>
      <c r="AN37" s="524"/>
      <c r="AO37" s="524">
        <f t="shared" si="6"/>
        <v>0</v>
      </c>
      <c r="AP37" s="524"/>
      <c r="AQ37" s="524"/>
      <c r="AR37" s="524"/>
      <c r="AS37" s="524"/>
      <c r="AT37" s="524"/>
      <c r="AU37" s="524"/>
    </row>
    <row r="38" spans="1:63" hidden="1" x14ac:dyDescent="0.2">
      <c r="A38" s="655">
        <f t="shared" si="7"/>
        <v>0.05</v>
      </c>
      <c r="B38" s="532"/>
      <c r="C38" s="533"/>
      <c r="D38" s="533"/>
      <c r="E38" s="534"/>
      <c r="F38" s="537"/>
      <c r="G38" s="535">
        <f t="shared" si="4"/>
        <v>0</v>
      </c>
      <c r="H38" s="657">
        <f>IF(G38&gt;0,G38/#REF!,0)</f>
        <v>0</v>
      </c>
      <c r="AD38" s="536"/>
      <c r="AE38" s="524"/>
      <c r="AF38" s="524"/>
      <c r="AG38" s="524"/>
      <c r="AH38" s="524"/>
      <c r="AI38" s="524"/>
      <c r="AJ38" s="524">
        <f t="shared" si="5"/>
        <v>0</v>
      </c>
      <c r="AK38" s="524"/>
      <c r="AL38" s="524"/>
      <c r="AM38" s="524"/>
      <c r="AN38" s="524"/>
      <c r="AO38" s="524">
        <f t="shared" si="6"/>
        <v>0</v>
      </c>
      <c r="AP38" s="524"/>
      <c r="AQ38" s="524"/>
      <c r="AR38" s="524"/>
      <c r="AS38" s="524"/>
      <c r="AT38" s="524"/>
      <c r="AU38" s="524"/>
    </row>
    <row r="39" spans="1:63" hidden="1" x14ac:dyDescent="0.2">
      <c r="A39" s="655">
        <f t="shared" si="7"/>
        <v>6.0000000000000005E-2</v>
      </c>
      <c r="B39" s="532"/>
      <c r="C39" s="533"/>
      <c r="D39" s="533"/>
      <c r="E39" s="534"/>
      <c r="F39" s="537"/>
      <c r="G39" s="535">
        <f t="shared" si="4"/>
        <v>0</v>
      </c>
      <c r="H39" s="657">
        <f>IF(G39&gt;0,G39/#REF!,0)</f>
        <v>0</v>
      </c>
      <c r="AD39" s="536"/>
      <c r="AE39" s="524"/>
      <c r="AF39" s="524"/>
      <c r="AG39" s="524"/>
      <c r="AH39" s="524"/>
      <c r="AI39" s="524"/>
      <c r="AJ39" s="524">
        <f t="shared" si="5"/>
        <v>0</v>
      </c>
      <c r="AK39" s="524"/>
      <c r="AL39" s="524"/>
      <c r="AM39" s="524"/>
      <c r="AN39" s="524"/>
      <c r="AO39" s="524">
        <f t="shared" si="6"/>
        <v>0</v>
      </c>
      <c r="AP39" s="524"/>
      <c r="AQ39" s="524"/>
      <c r="AR39" s="524"/>
      <c r="AS39" s="524"/>
      <c r="AT39" s="524"/>
      <c r="AU39" s="524"/>
    </row>
    <row r="40" spans="1:63" hidden="1" x14ac:dyDescent="0.2">
      <c r="A40" s="655">
        <f t="shared" si="7"/>
        <v>7.0000000000000007E-2</v>
      </c>
      <c r="B40" s="532"/>
      <c r="C40" s="533"/>
      <c r="D40" s="533"/>
      <c r="E40" s="534"/>
      <c r="F40" s="537"/>
      <c r="G40" s="535">
        <f t="shared" si="4"/>
        <v>0</v>
      </c>
      <c r="H40" s="657">
        <f>IF(G40&gt;0,G40/#REF!,0)</f>
        <v>0</v>
      </c>
      <c r="AD40" s="536"/>
      <c r="AE40" s="524"/>
      <c r="AF40" s="524"/>
      <c r="AG40" s="524"/>
      <c r="AH40" s="524"/>
      <c r="AI40" s="524"/>
      <c r="AJ40" s="524">
        <f t="shared" si="5"/>
        <v>0</v>
      </c>
      <c r="AK40" s="524"/>
      <c r="AL40" s="524"/>
      <c r="AM40" s="524"/>
      <c r="AN40" s="524"/>
      <c r="AO40" s="524">
        <f t="shared" si="6"/>
        <v>0</v>
      </c>
      <c r="AP40" s="524"/>
      <c r="AQ40" s="524"/>
      <c r="AR40" s="524"/>
      <c r="AS40" s="524"/>
      <c r="AT40" s="524"/>
      <c r="AU40" s="524"/>
    </row>
    <row r="41" spans="1:63" s="528" customFormat="1" ht="14.25" hidden="1" customHeight="1" x14ac:dyDescent="0.2">
      <c r="A41" s="744" t="s">
        <v>289</v>
      </c>
      <c r="B41" s="745"/>
      <c r="C41" s="745"/>
      <c r="D41" s="745"/>
      <c r="E41" s="745"/>
      <c r="F41" s="745"/>
      <c r="G41" s="652">
        <f>SUM(G32:G40)</f>
        <v>22664312</v>
      </c>
      <c r="H41" s="653" t="e">
        <f>IF(G41&gt;0,G41/#REF!,0)</f>
        <v>#REF!</v>
      </c>
      <c r="I41" s="521"/>
      <c r="J41" s="521"/>
      <c r="K41" s="521"/>
      <c r="L41" s="521"/>
      <c r="M41" s="521"/>
      <c r="N41" s="521"/>
      <c r="O41" s="521"/>
      <c r="P41" s="521"/>
      <c r="Q41" s="521"/>
      <c r="R41" s="521"/>
      <c r="S41" s="521"/>
      <c r="T41" s="521"/>
      <c r="U41" s="521"/>
      <c r="V41" s="521"/>
      <c r="W41" s="521"/>
      <c r="X41" s="521"/>
      <c r="Y41" s="521"/>
      <c r="Z41" s="521"/>
      <c r="AA41" s="521"/>
      <c r="AB41" s="521"/>
      <c r="AC41" s="521"/>
      <c r="AD41" s="524"/>
      <c r="AE41" s="524"/>
      <c r="AF41" s="524"/>
      <c r="AG41" s="524"/>
      <c r="AH41" s="524" t="str">
        <f>IF(G31=$AE$9,G44,"")</f>
        <v/>
      </c>
      <c r="AI41" s="524" t="str">
        <f>IF(G31=$AE$9,G45,"")</f>
        <v/>
      </c>
      <c r="AJ41" s="524"/>
      <c r="AK41" s="524" t="str">
        <f>IF(G31=$AJ$9,G42,"")</f>
        <v/>
      </c>
      <c r="AL41" s="524" t="str">
        <f>IF(G31=$AJ$9,G43,"")</f>
        <v/>
      </c>
      <c r="AM41" s="524" t="str">
        <f>IF(G31=$AJ$9,G44,"")</f>
        <v/>
      </c>
      <c r="AN41" s="524" t="str">
        <f>IF(G31=$AJ$9,G45,"")</f>
        <v/>
      </c>
      <c r="AO41" s="524"/>
      <c r="AP41" s="524">
        <f>IF(G31=$AO$9,G42,"")</f>
        <v>0</v>
      </c>
      <c r="AQ41" s="524">
        <f>IF(G31=$AO$9,G43,"")</f>
        <v>4986149</v>
      </c>
      <c r="AR41" s="524">
        <f>IF(G31=$AO$9,G44,"")</f>
        <v>679929</v>
      </c>
      <c r="AS41" s="524">
        <f>IF(G31=$AO$9,G45,"")</f>
        <v>1133216</v>
      </c>
      <c r="AT41" s="524"/>
      <c r="AU41" s="524"/>
      <c r="AV41" s="527"/>
      <c r="AW41" s="527"/>
      <c r="AX41" s="524"/>
      <c r="AY41" s="517"/>
      <c r="AZ41" s="524"/>
      <c r="BA41" s="524"/>
      <c r="BB41" s="524"/>
      <c r="BC41" s="524"/>
      <c r="BD41" s="524"/>
      <c r="BE41" s="524"/>
      <c r="BF41" s="524"/>
      <c r="BG41" s="524"/>
      <c r="BH41" s="524"/>
      <c r="BI41" s="527"/>
      <c r="BJ41" s="527"/>
      <c r="BK41" s="527"/>
    </row>
    <row r="42" spans="1:63" s="528" customFormat="1" hidden="1" x14ac:dyDescent="0.2">
      <c r="A42" s="650"/>
      <c r="B42" s="651"/>
      <c r="C42" s="651"/>
      <c r="D42" s="651"/>
      <c r="E42" s="663" t="s">
        <v>325</v>
      </c>
      <c r="F42" s="664">
        <v>0</v>
      </c>
      <c r="G42" s="652">
        <f>ROUND(+G41*F42,0)</f>
        <v>0</v>
      </c>
      <c r="H42" s="653">
        <f>IF(G42&gt;0,G42/#REF!,0)</f>
        <v>0</v>
      </c>
      <c r="I42" s="521"/>
      <c r="J42" s="521"/>
      <c r="K42" s="521"/>
      <c r="L42" s="521"/>
      <c r="M42" s="521"/>
      <c r="N42" s="521"/>
      <c r="O42" s="521"/>
      <c r="P42" s="521"/>
      <c r="Q42" s="521"/>
      <c r="R42" s="521"/>
      <c r="S42" s="521"/>
      <c r="T42" s="521"/>
      <c r="U42" s="521"/>
      <c r="V42" s="521"/>
      <c r="W42" s="521"/>
      <c r="X42" s="521"/>
      <c r="Y42" s="521"/>
      <c r="Z42" s="521"/>
      <c r="AA42" s="521"/>
      <c r="AB42" s="521"/>
      <c r="AC42" s="521"/>
      <c r="AD42" s="524"/>
      <c r="AE42" s="524"/>
      <c r="AF42" s="524"/>
      <c r="AG42" s="524"/>
      <c r="AH42" s="524"/>
      <c r="AI42" s="524"/>
      <c r="AJ42" s="524"/>
      <c r="AK42" s="524"/>
      <c r="AL42" s="524"/>
      <c r="AM42" s="524"/>
      <c r="AN42" s="524"/>
      <c r="AO42" s="524"/>
      <c r="AP42" s="524"/>
      <c r="AQ42" s="524"/>
      <c r="AR42" s="524"/>
      <c r="AS42" s="524"/>
      <c r="AT42" s="524"/>
      <c r="AU42" s="524"/>
      <c r="AV42" s="527"/>
      <c r="AW42" s="527"/>
      <c r="AX42" s="524"/>
      <c r="AY42" s="517"/>
      <c r="AZ42" s="524"/>
      <c r="BA42" s="524"/>
      <c r="BB42" s="524"/>
      <c r="BC42" s="524"/>
      <c r="BD42" s="524"/>
      <c r="BE42" s="524"/>
      <c r="BF42" s="524"/>
      <c r="BG42" s="524"/>
      <c r="BH42" s="524"/>
      <c r="BI42" s="527"/>
      <c r="BJ42" s="527"/>
      <c r="BK42" s="527"/>
    </row>
    <row r="43" spans="1:63" s="528" customFormat="1" hidden="1" x14ac:dyDescent="0.2">
      <c r="A43" s="665"/>
      <c r="B43" s="756" t="s">
        <v>335</v>
      </c>
      <c r="C43" s="756" t="s">
        <v>257</v>
      </c>
      <c r="D43" s="756"/>
      <c r="E43" s="757">
        <f>SUM(F43:F45)</f>
        <v>0.3</v>
      </c>
      <c r="F43" s="664">
        <v>0.22</v>
      </c>
      <c r="G43" s="535">
        <f>ROUND(+F43*G41,0)</f>
        <v>4986149</v>
      </c>
      <c r="H43" s="666" t="e">
        <f>IF(G43&gt;0,G43/#REF!,0)</f>
        <v>#REF!</v>
      </c>
      <c r="I43" s="521"/>
      <c r="J43" s="521"/>
      <c r="K43" s="521"/>
      <c r="L43" s="521"/>
      <c r="M43" s="521"/>
      <c r="N43" s="521"/>
      <c r="O43" s="521"/>
      <c r="P43" s="521"/>
      <c r="Q43" s="521"/>
      <c r="R43" s="521"/>
      <c r="S43" s="521"/>
      <c r="T43" s="521"/>
      <c r="U43" s="521"/>
      <c r="V43" s="521"/>
      <c r="W43" s="521"/>
      <c r="X43" s="521"/>
      <c r="Y43" s="521"/>
      <c r="Z43" s="521"/>
      <c r="AA43" s="521"/>
      <c r="AB43" s="521"/>
      <c r="AC43" s="521"/>
      <c r="AD43" s="538"/>
      <c r="AE43" s="524"/>
      <c r="AF43" s="524"/>
      <c r="AG43" s="524"/>
      <c r="AH43" s="524"/>
      <c r="AI43" s="524"/>
      <c r="AJ43" s="524"/>
      <c r="AK43" s="524"/>
      <c r="AL43" s="524"/>
      <c r="AM43" s="524"/>
      <c r="AN43" s="524"/>
      <c r="AO43" s="524"/>
      <c r="AP43" s="524"/>
      <c r="AQ43" s="524"/>
      <c r="AR43" s="524"/>
      <c r="AS43" s="524"/>
      <c r="AT43" s="524"/>
      <c r="AU43" s="524"/>
      <c r="AV43" s="527"/>
      <c r="AW43" s="527"/>
      <c r="AX43" s="524"/>
      <c r="AY43" s="517"/>
      <c r="AZ43" s="524"/>
      <c r="BA43" s="524"/>
      <c r="BB43" s="524"/>
      <c r="BC43" s="524"/>
      <c r="BD43" s="524"/>
      <c r="BE43" s="524"/>
      <c r="BF43" s="524"/>
      <c r="BG43" s="524"/>
      <c r="BH43" s="524"/>
      <c r="BI43" s="527"/>
      <c r="BJ43" s="527"/>
      <c r="BK43" s="527"/>
    </row>
    <row r="44" spans="1:63" s="528" customFormat="1" ht="13.5" hidden="1" customHeight="1" x14ac:dyDescent="0.2">
      <c r="A44" s="665"/>
      <c r="B44" s="756"/>
      <c r="C44" s="756" t="s">
        <v>258</v>
      </c>
      <c r="D44" s="756"/>
      <c r="E44" s="757"/>
      <c r="F44" s="664">
        <v>0.03</v>
      </c>
      <c r="G44" s="535">
        <f>ROUND(+F44*G41,0)</f>
        <v>679929</v>
      </c>
      <c r="H44" s="666" t="e">
        <f>IF(G44&gt;0,G44/#REF!,0)</f>
        <v>#REF!</v>
      </c>
      <c r="I44" s="521"/>
      <c r="J44" s="521"/>
      <c r="K44" s="521"/>
      <c r="L44" s="521"/>
      <c r="M44" s="521"/>
      <c r="N44" s="521"/>
      <c r="O44" s="521"/>
      <c r="P44" s="521"/>
      <c r="Q44" s="521"/>
      <c r="R44" s="521"/>
      <c r="S44" s="521"/>
      <c r="T44" s="521"/>
      <c r="U44" s="521"/>
      <c r="V44" s="521"/>
      <c r="W44" s="521"/>
      <c r="X44" s="521"/>
      <c r="Y44" s="521"/>
      <c r="Z44" s="521"/>
      <c r="AA44" s="521"/>
      <c r="AB44" s="521"/>
      <c r="AC44" s="521"/>
      <c r="AD44" s="538"/>
      <c r="AE44" s="524"/>
      <c r="AF44" s="524"/>
      <c r="AG44" s="524"/>
      <c r="AH44" s="524"/>
      <c r="AI44" s="524"/>
      <c r="AJ44" s="524"/>
      <c r="AK44" s="524"/>
      <c r="AL44" s="524"/>
      <c r="AM44" s="524"/>
      <c r="AN44" s="524"/>
      <c r="AO44" s="524"/>
      <c r="AP44" s="524"/>
      <c r="AQ44" s="524"/>
      <c r="AR44" s="524"/>
      <c r="AS44" s="524"/>
      <c r="AT44" s="524"/>
      <c r="AU44" s="524"/>
      <c r="AV44" s="527"/>
      <c r="AW44" s="527"/>
      <c r="AX44" s="524"/>
      <c r="AY44" s="517"/>
      <c r="AZ44" s="524"/>
      <c r="BA44" s="524"/>
      <c r="BB44" s="524"/>
      <c r="BC44" s="524"/>
      <c r="BD44" s="524"/>
      <c r="BE44" s="524"/>
      <c r="BF44" s="524"/>
      <c r="BG44" s="524"/>
      <c r="BH44" s="524"/>
      <c r="BI44" s="527"/>
      <c r="BJ44" s="527"/>
      <c r="BK44" s="527"/>
    </row>
    <row r="45" spans="1:63" s="528" customFormat="1" ht="13.5" hidden="1" customHeight="1" x14ac:dyDescent="0.2">
      <c r="A45" s="665"/>
      <c r="B45" s="756"/>
      <c r="C45" s="756" t="s">
        <v>336</v>
      </c>
      <c r="D45" s="756"/>
      <c r="E45" s="757"/>
      <c r="F45" s="664">
        <v>0.05</v>
      </c>
      <c r="G45" s="535">
        <f>ROUND(+F45*G41,0)</f>
        <v>1133216</v>
      </c>
      <c r="H45" s="666" t="e">
        <f>IF(G45&gt;0,G45/#REF!,0)</f>
        <v>#REF!</v>
      </c>
      <c r="I45" s="521"/>
      <c r="J45" s="521"/>
      <c r="K45" s="521"/>
      <c r="L45" s="521"/>
      <c r="M45" s="521"/>
      <c r="N45" s="521"/>
      <c r="O45" s="521"/>
      <c r="P45" s="521"/>
      <c r="Q45" s="521"/>
      <c r="R45" s="521"/>
      <c r="S45" s="521"/>
      <c r="T45" s="521"/>
      <c r="U45" s="521"/>
      <c r="V45" s="521"/>
      <c r="W45" s="521"/>
      <c r="X45" s="521"/>
      <c r="Y45" s="521"/>
      <c r="Z45" s="521"/>
      <c r="AA45" s="521"/>
      <c r="AB45" s="521"/>
      <c r="AC45" s="521"/>
      <c r="AD45" s="538"/>
      <c r="AE45" s="524"/>
      <c r="AF45" s="524"/>
      <c r="AG45" s="524"/>
      <c r="AH45" s="524"/>
      <c r="AI45" s="524"/>
      <c r="AJ45" s="524"/>
      <c r="AK45" s="524"/>
      <c r="AL45" s="524"/>
      <c r="AM45" s="524"/>
      <c r="AN45" s="524"/>
      <c r="AO45" s="524"/>
      <c r="AP45" s="524"/>
      <c r="AQ45" s="524"/>
      <c r="AR45" s="524"/>
      <c r="AS45" s="524"/>
      <c r="AT45" s="524"/>
      <c r="AU45" s="524"/>
      <c r="AV45" s="527"/>
      <c r="AW45" s="527"/>
      <c r="AX45" s="524"/>
      <c r="AY45" s="517"/>
      <c r="AZ45" s="524"/>
      <c r="BA45" s="524"/>
      <c r="BB45" s="524"/>
      <c r="BC45" s="524"/>
      <c r="BD45" s="524"/>
      <c r="BE45" s="524"/>
      <c r="BF45" s="524"/>
      <c r="BG45" s="524"/>
      <c r="BH45" s="524"/>
      <c r="BI45" s="527"/>
      <c r="BJ45" s="527"/>
      <c r="BK45" s="527"/>
    </row>
    <row r="46" spans="1:63" s="528" customFormat="1" ht="20.25" hidden="1" customHeight="1" thickBot="1" x14ac:dyDescent="0.25">
      <c r="A46" s="744" t="str">
        <f>CONCATENATE("TOTAL ",B31)</f>
        <v>TOTAL Explanaciones -</v>
      </c>
      <c r="B46" s="745"/>
      <c r="C46" s="745"/>
      <c r="D46" s="745"/>
      <c r="E46" s="745"/>
      <c r="F46" s="745"/>
      <c r="G46" s="652">
        <f>SUM(G41:G45)</f>
        <v>29463606</v>
      </c>
      <c r="H46" s="666" t="e">
        <f>IF(G46&gt;0,G46/#REF!,0)</f>
        <v>#REF!</v>
      </c>
      <c r="I46" s="521"/>
      <c r="J46" s="521"/>
      <c r="K46" s="521"/>
      <c r="L46" s="521"/>
      <c r="M46" s="521"/>
      <c r="N46" s="521"/>
      <c r="O46" s="521"/>
      <c r="P46" s="521"/>
      <c r="Q46" s="521"/>
      <c r="R46" s="521"/>
      <c r="S46" s="521"/>
      <c r="T46" s="521"/>
      <c r="U46" s="521"/>
      <c r="V46" s="521"/>
      <c r="W46" s="521"/>
      <c r="X46" s="521"/>
      <c r="Y46" s="521"/>
      <c r="Z46" s="521"/>
      <c r="AA46" s="521"/>
      <c r="AB46" s="521"/>
      <c r="AC46" s="521"/>
      <c r="AD46" s="538"/>
      <c r="AE46" s="524"/>
      <c r="AF46" s="524"/>
      <c r="AG46" s="524"/>
      <c r="AH46" s="524"/>
      <c r="AI46" s="524"/>
      <c r="AJ46" s="524"/>
      <c r="AK46" s="524"/>
      <c r="AL46" s="524"/>
      <c r="AM46" s="524"/>
      <c r="AN46" s="524"/>
      <c r="AO46" s="524"/>
      <c r="AP46" s="524"/>
      <c r="AQ46" s="524"/>
      <c r="AR46" s="524"/>
      <c r="AS46" s="524"/>
      <c r="AT46" s="524"/>
      <c r="AU46" s="524"/>
      <c r="AV46" s="527"/>
      <c r="AW46" s="527"/>
      <c r="AX46" s="524"/>
      <c r="AY46" s="517"/>
      <c r="AZ46" s="524"/>
      <c r="BA46" s="524"/>
      <c r="BB46" s="524"/>
      <c r="BC46" s="524"/>
      <c r="BD46" s="524"/>
      <c r="BE46" s="524"/>
      <c r="BF46" s="524"/>
      <c r="BG46" s="524"/>
      <c r="BH46" s="524"/>
      <c r="BI46" s="527"/>
      <c r="BJ46" s="527"/>
      <c r="BK46" s="527"/>
    </row>
    <row r="47" spans="1:63" s="528" customFormat="1" ht="9.75" hidden="1" customHeight="1" thickTop="1" x14ac:dyDescent="0.2">
      <c r="A47" s="650"/>
      <c r="B47" s="651"/>
      <c r="C47" s="651"/>
      <c r="D47" s="651"/>
      <c r="E47" s="651"/>
      <c r="F47" s="651"/>
      <c r="G47" s="652"/>
      <c r="H47" s="653"/>
      <c r="I47" s="521"/>
      <c r="J47" s="521"/>
      <c r="K47" s="521"/>
      <c r="L47" s="521"/>
      <c r="M47" s="521"/>
      <c r="N47" s="521"/>
      <c r="O47" s="521"/>
      <c r="P47" s="521"/>
      <c r="Q47" s="521"/>
      <c r="R47" s="521"/>
      <c r="S47" s="521"/>
      <c r="T47" s="521"/>
      <c r="U47" s="521"/>
      <c r="V47" s="521"/>
      <c r="W47" s="521"/>
      <c r="X47" s="521"/>
      <c r="Y47" s="521"/>
      <c r="Z47" s="521"/>
      <c r="AA47" s="521"/>
      <c r="AB47" s="521"/>
      <c r="AC47" s="521"/>
      <c r="AD47" s="524"/>
      <c r="AE47" s="524"/>
      <c r="AF47" s="524"/>
      <c r="AG47" s="524"/>
      <c r="AH47" s="524"/>
      <c r="AI47" s="524"/>
      <c r="AJ47" s="524"/>
      <c r="AK47" s="524"/>
      <c r="AL47" s="524"/>
      <c r="AM47" s="524"/>
      <c r="AN47" s="524"/>
      <c r="AO47" s="524"/>
      <c r="AP47" s="524"/>
      <c r="AQ47" s="524"/>
      <c r="AR47" s="524"/>
      <c r="AS47" s="524"/>
      <c r="AT47" s="524"/>
      <c r="AU47" s="524"/>
      <c r="AV47" s="527"/>
      <c r="AW47" s="527"/>
      <c r="AX47" s="524"/>
      <c r="AY47" s="524"/>
      <c r="AZ47" s="524"/>
      <c r="BA47" s="524"/>
      <c r="BB47" s="524"/>
      <c r="BC47" s="524"/>
      <c r="BD47" s="524"/>
      <c r="BE47" s="524"/>
      <c r="BF47" s="524"/>
      <c r="BG47" s="524"/>
      <c r="BH47" s="524"/>
      <c r="BI47" s="527"/>
      <c r="BJ47" s="527"/>
      <c r="BK47" s="527"/>
    </row>
    <row r="48" spans="1:63" s="528" customFormat="1" ht="9.75" hidden="1" customHeight="1" x14ac:dyDescent="0.2">
      <c r="A48" s="650"/>
      <c r="B48" s="651"/>
      <c r="C48" s="651"/>
      <c r="D48" s="651"/>
      <c r="E48" s="651"/>
      <c r="F48" s="651"/>
      <c r="G48" s="652"/>
      <c r="H48" s="653"/>
      <c r="I48" s="521"/>
      <c r="J48" s="521"/>
      <c r="K48" s="521"/>
      <c r="L48" s="521"/>
      <c r="M48" s="521"/>
      <c r="N48" s="521"/>
      <c r="O48" s="521"/>
      <c r="P48" s="521"/>
      <c r="Q48" s="521"/>
      <c r="R48" s="521"/>
      <c r="S48" s="521"/>
      <c r="T48" s="521"/>
      <c r="U48" s="521"/>
      <c r="V48" s="521"/>
      <c r="W48" s="521"/>
      <c r="X48" s="521"/>
      <c r="Y48" s="521"/>
      <c r="Z48" s="521"/>
      <c r="AA48" s="521"/>
      <c r="AB48" s="521"/>
      <c r="AC48" s="521"/>
      <c r="AD48" s="524"/>
      <c r="AE48" s="524"/>
      <c r="AF48" s="524"/>
      <c r="AG48" s="524"/>
      <c r="AH48" s="524"/>
      <c r="AI48" s="524"/>
      <c r="AJ48" s="524"/>
      <c r="AK48" s="524"/>
      <c r="AL48" s="524"/>
      <c r="AM48" s="524"/>
      <c r="AN48" s="524"/>
      <c r="AO48" s="524"/>
      <c r="AP48" s="524"/>
      <c r="AQ48" s="524"/>
      <c r="AR48" s="524"/>
      <c r="AS48" s="524"/>
      <c r="AT48" s="524"/>
      <c r="AU48" s="524"/>
      <c r="AV48" s="527"/>
      <c r="AW48" s="527"/>
      <c r="AX48" s="524"/>
      <c r="AY48" s="524"/>
      <c r="AZ48" s="524"/>
      <c r="BA48" s="524"/>
      <c r="BB48" s="524"/>
      <c r="BC48" s="524"/>
      <c r="BD48" s="524"/>
      <c r="BE48" s="524"/>
      <c r="BF48" s="524"/>
      <c r="BG48" s="524"/>
      <c r="BH48" s="524"/>
      <c r="BI48" s="527"/>
      <c r="BJ48" s="527"/>
      <c r="BK48" s="527"/>
    </row>
    <row r="49" spans="1:63" s="531" customFormat="1" ht="15.75" hidden="1" x14ac:dyDescent="0.2">
      <c r="A49" s="646">
        <v>3</v>
      </c>
      <c r="B49" s="753" t="s">
        <v>340</v>
      </c>
      <c r="C49" s="753"/>
      <c r="D49" s="753"/>
      <c r="E49" s="753"/>
      <c r="F49" s="654" t="s">
        <v>322</v>
      </c>
      <c r="G49" s="754" t="s">
        <v>323</v>
      </c>
      <c r="H49" s="755"/>
      <c r="I49" s="521"/>
      <c r="J49" s="521"/>
      <c r="K49" s="521"/>
      <c r="L49" s="521"/>
      <c r="M49" s="521"/>
      <c r="N49" s="521"/>
      <c r="O49" s="521"/>
      <c r="P49" s="521"/>
      <c r="Q49" s="521"/>
      <c r="R49" s="521"/>
      <c r="S49" s="521"/>
      <c r="T49" s="521"/>
      <c r="U49" s="521"/>
      <c r="V49" s="521"/>
      <c r="W49" s="521"/>
      <c r="X49" s="521"/>
      <c r="Y49" s="521"/>
      <c r="Z49" s="521"/>
      <c r="AA49" s="521"/>
      <c r="AB49" s="521"/>
      <c r="AC49" s="521"/>
      <c r="AD49" s="526"/>
      <c r="AE49" s="529"/>
      <c r="AF49" s="529"/>
      <c r="AG49" s="525"/>
      <c r="AH49" s="525" t="s">
        <v>258</v>
      </c>
      <c r="AI49" s="525" t="s">
        <v>259</v>
      </c>
      <c r="AJ49" s="525" t="s">
        <v>324</v>
      </c>
      <c r="AK49" s="525" t="s">
        <v>325</v>
      </c>
      <c r="AL49" s="525" t="s">
        <v>326</v>
      </c>
      <c r="AM49" s="525" t="s">
        <v>258</v>
      </c>
      <c r="AN49" s="525" t="s">
        <v>259</v>
      </c>
      <c r="AO49" s="525" t="s">
        <v>324</v>
      </c>
      <c r="AP49" s="525" t="s">
        <v>325</v>
      </c>
      <c r="AQ49" s="525" t="s">
        <v>326</v>
      </c>
      <c r="AR49" s="525" t="s">
        <v>258</v>
      </c>
      <c r="AS49" s="525" t="s">
        <v>259</v>
      </c>
      <c r="AT49" s="526"/>
      <c r="AU49" s="526"/>
      <c r="AV49" s="530"/>
      <c r="AW49" s="530"/>
      <c r="AX49" s="526"/>
      <c r="AY49" s="517"/>
      <c r="AZ49" s="526"/>
      <c r="BA49" s="526"/>
      <c r="BB49" s="526"/>
      <c r="BC49" s="526"/>
      <c r="BD49" s="526"/>
      <c r="BE49" s="526"/>
      <c r="BF49" s="526"/>
      <c r="BG49" s="526"/>
      <c r="BH49" s="526"/>
      <c r="BI49" s="530"/>
      <c r="BJ49" s="530"/>
      <c r="BK49" s="530"/>
    </row>
    <row r="50" spans="1:63" ht="62.25" hidden="1" customHeight="1" x14ac:dyDescent="0.2">
      <c r="A50" s="655">
        <f t="shared" ref="A50:A55" si="8">+A49+0.01</f>
        <v>3.01</v>
      </c>
      <c r="B50" s="532" t="s">
        <v>341</v>
      </c>
      <c r="C50" s="533" t="s">
        <v>328</v>
      </c>
      <c r="D50" s="533" t="s">
        <v>339</v>
      </c>
      <c r="E50" s="534">
        <v>1019</v>
      </c>
      <c r="F50" s="659">
        <v>32835</v>
      </c>
      <c r="G50" s="535">
        <f t="shared" ref="G50:G57" si="9">IF(E50&gt;0,ROUND((F50*E50),0),0)</f>
        <v>33458865</v>
      </c>
      <c r="H50" s="657" t="e">
        <f>IF(G50&gt;0,G50/#REF!,0)</f>
        <v>#REF!</v>
      </c>
      <c r="AD50" s="536"/>
      <c r="AE50" s="524"/>
      <c r="AF50" s="524"/>
      <c r="AG50" s="524"/>
      <c r="AH50" s="524"/>
      <c r="AI50" s="524"/>
      <c r="AJ50" s="524">
        <f t="shared" ref="AJ50:AJ57" si="10">IF(AD50=$AJ$9,E50*F50,0)</f>
        <v>0</v>
      </c>
      <c r="AK50" s="524"/>
      <c r="AL50" s="524"/>
      <c r="AM50" s="524"/>
      <c r="AN50" s="524"/>
      <c r="AO50" s="524">
        <f t="shared" ref="AO50:AO57" si="11">IF(AD50=$AO$9,E50*F50,0)</f>
        <v>0</v>
      </c>
      <c r="AP50" s="524"/>
      <c r="AQ50" s="524"/>
      <c r="AR50" s="524"/>
      <c r="AS50" s="524"/>
      <c r="AT50" s="524"/>
      <c r="AU50" s="524"/>
    </row>
    <row r="51" spans="1:63" hidden="1" x14ac:dyDescent="0.2">
      <c r="A51" s="655">
        <f t="shared" si="8"/>
        <v>3.0199999999999996</v>
      </c>
      <c r="B51" s="532"/>
      <c r="C51" s="533"/>
      <c r="D51" s="533"/>
      <c r="E51" s="534"/>
      <c r="F51" s="537"/>
      <c r="G51" s="535">
        <f t="shared" si="9"/>
        <v>0</v>
      </c>
      <c r="H51" s="657">
        <f>IF(G51&gt;0,G51/#REF!,0)</f>
        <v>0</v>
      </c>
      <c r="AD51" s="536"/>
      <c r="AE51" s="524"/>
      <c r="AF51" s="524"/>
      <c r="AG51" s="524"/>
      <c r="AH51" s="524"/>
      <c r="AI51" s="524"/>
      <c r="AJ51" s="524">
        <f t="shared" si="10"/>
        <v>0</v>
      </c>
      <c r="AK51" s="524"/>
      <c r="AL51" s="524"/>
      <c r="AM51" s="524"/>
      <c r="AN51" s="524"/>
      <c r="AO51" s="524">
        <f t="shared" si="11"/>
        <v>0</v>
      </c>
      <c r="AP51" s="524"/>
      <c r="AQ51" s="524"/>
      <c r="AR51" s="524"/>
      <c r="AS51" s="524"/>
      <c r="AT51" s="524"/>
      <c r="AU51" s="524"/>
    </row>
    <row r="52" spans="1:63" hidden="1" x14ac:dyDescent="0.2">
      <c r="A52" s="655">
        <f t="shared" si="8"/>
        <v>3.0299999999999994</v>
      </c>
      <c r="B52" s="532"/>
      <c r="C52" s="533"/>
      <c r="D52" s="533"/>
      <c r="E52" s="534"/>
      <c r="F52" s="537"/>
      <c r="G52" s="535">
        <f t="shared" si="9"/>
        <v>0</v>
      </c>
      <c r="H52" s="657">
        <f>IF(G52&gt;0,G52/#REF!,0)</f>
        <v>0</v>
      </c>
      <c r="AD52" s="536"/>
      <c r="AE52" s="524"/>
      <c r="AF52" s="524"/>
      <c r="AG52" s="524"/>
      <c r="AH52" s="524"/>
      <c r="AI52" s="524"/>
      <c r="AJ52" s="524">
        <f t="shared" si="10"/>
        <v>0</v>
      </c>
      <c r="AK52" s="524"/>
      <c r="AL52" s="524"/>
      <c r="AM52" s="524"/>
      <c r="AN52" s="524"/>
      <c r="AO52" s="524">
        <f t="shared" si="11"/>
        <v>0</v>
      </c>
      <c r="AP52" s="524"/>
      <c r="AQ52" s="524"/>
      <c r="AR52" s="524"/>
      <c r="AS52" s="524"/>
      <c r="AT52" s="524"/>
      <c r="AU52" s="524"/>
    </row>
    <row r="53" spans="1:63" hidden="1" x14ac:dyDescent="0.2">
      <c r="A53" s="655">
        <f t="shared" si="8"/>
        <v>3.0399999999999991</v>
      </c>
      <c r="B53" s="532"/>
      <c r="C53" s="533"/>
      <c r="D53" s="533"/>
      <c r="E53" s="534"/>
      <c r="F53" s="537"/>
      <c r="G53" s="535">
        <f t="shared" si="9"/>
        <v>0</v>
      </c>
      <c r="H53" s="657">
        <f>IF(G53&gt;0,G53/#REF!,0)</f>
        <v>0</v>
      </c>
      <c r="AD53" s="536"/>
      <c r="AE53" s="524"/>
      <c r="AF53" s="524"/>
      <c r="AG53" s="524"/>
      <c r="AH53" s="524"/>
      <c r="AI53" s="524"/>
      <c r="AJ53" s="524">
        <f t="shared" si="10"/>
        <v>0</v>
      </c>
      <c r="AK53" s="524"/>
      <c r="AL53" s="524"/>
      <c r="AM53" s="524"/>
      <c r="AN53" s="524"/>
      <c r="AO53" s="524">
        <f t="shared" si="11"/>
        <v>0</v>
      </c>
      <c r="AP53" s="524"/>
      <c r="AQ53" s="524"/>
      <c r="AR53" s="524"/>
      <c r="AS53" s="524"/>
      <c r="AT53" s="524"/>
      <c r="AU53" s="524"/>
    </row>
    <row r="54" spans="1:63" hidden="1" x14ac:dyDescent="0.2">
      <c r="A54" s="655">
        <f t="shared" si="8"/>
        <v>3.0499999999999989</v>
      </c>
      <c r="B54" s="532"/>
      <c r="C54" s="533"/>
      <c r="D54" s="533"/>
      <c r="E54" s="534"/>
      <c r="F54" s="537"/>
      <c r="G54" s="535">
        <f t="shared" si="9"/>
        <v>0</v>
      </c>
      <c r="H54" s="657">
        <f>IF(G54&gt;0,G54/#REF!,0)</f>
        <v>0</v>
      </c>
      <c r="AD54" s="536"/>
      <c r="AE54" s="524"/>
      <c r="AF54" s="524"/>
      <c r="AG54" s="524"/>
      <c r="AH54" s="524"/>
      <c r="AI54" s="524"/>
      <c r="AJ54" s="524">
        <f t="shared" si="10"/>
        <v>0</v>
      </c>
      <c r="AK54" s="524"/>
      <c r="AL54" s="524"/>
      <c r="AM54" s="524"/>
      <c r="AN54" s="524"/>
      <c r="AO54" s="524">
        <f t="shared" si="11"/>
        <v>0</v>
      </c>
      <c r="AP54" s="524"/>
      <c r="AQ54" s="524"/>
      <c r="AR54" s="524"/>
      <c r="AS54" s="524"/>
      <c r="AT54" s="524"/>
      <c r="AU54" s="524"/>
    </row>
    <row r="55" spans="1:63" hidden="1" x14ac:dyDescent="0.2">
      <c r="A55" s="655">
        <f t="shared" si="8"/>
        <v>3.0599999999999987</v>
      </c>
      <c r="B55" s="532"/>
      <c r="C55" s="533"/>
      <c r="D55" s="533"/>
      <c r="E55" s="534"/>
      <c r="F55" s="537"/>
      <c r="G55" s="535">
        <f t="shared" si="9"/>
        <v>0</v>
      </c>
      <c r="H55" s="657">
        <f>IF(G55&gt;0,G55/#REF!,0)</f>
        <v>0</v>
      </c>
      <c r="AD55" s="536"/>
      <c r="AE55" s="524"/>
      <c r="AF55" s="524"/>
      <c r="AG55" s="524"/>
      <c r="AH55" s="524"/>
      <c r="AI55" s="524"/>
      <c r="AJ55" s="524">
        <f t="shared" si="10"/>
        <v>0</v>
      </c>
      <c r="AK55" s="524"/>
      <c r="AL55" s="524"/>
      <c r="AM55" s="524"/>
      <c r="AN55" s="524"/>
      <c r="AO55" s="524">
        <f t="shared" si="11"/>
        <v>0</v>
      </c>
      <c r="AP55" s="524"/>
      <c r="AQ55" s="524"/>
      <c r="AR55" s="524"/>
      <c r="AS55" s="524"/>
      <c r="AT55" s="524"/>
      <c r="AU55" s="524"/>
    </row>
    <row r="56" spans="1:63" hidden="1" x14ac:dyDescent="0.2">
      <c r="A56" s="655">
        <f>+A55+0.01</f>
        <v>3.0699999999999985</v>
      </c>
      <c r="B56" s="532"/>
      <c r="C56" s="533"/>
      <c r="D56" s="533"/>
      <c r="E56" s="534"/>
      <c r="F56" s="537"/>
      <c r="G56" s="535">
        <f t="shared" si="9"/>
        <v>0</v>
      </c>
      <c r="H56" s="657">
        <f>IF(G56&gt;0,G56/#REF!,0)</f>
        <v>0</v>
      </c>
      <c r="AD56" s="536"/>
      <c r="AE56" s="524"/>
      <c r="AF56" s="524"/>
      <c r="AG56" s="524"/>
      <c r="AH56" s="524"/>
      <c r="AI56" s="524"/>
      <c r="AJ56" s="524">
        <f t="shared" si="10"/>
        <v>0</v>
      </c>
      <c r="AK56" s="524"/>
      <c r="AL56" s="524"/>
      <c r="AM56" s="524"/>
      <c r="AN56" s="524"/>
      <c r="AO56" s="524">
        <f t="shared" si="11"/>
        <v>0</v>
      </c>
      <c r="AP56" s="524"/>
      <c r="AQ56" s="524"/>
      <c r="AR56" s="524"/>
      <c r="AS56" s="524"/>
      <c r="AT56" s="524"/>
      <c r="AU56" s="524"/>
    </row>
    <row r="57" spans="1:63" hidden="1" x14ac:dyDescent="0.2">
      <c r="A57" s="655">
        <f>+A56+0.01</f>
        <v>3.0799999999999983</v>
      </c>
      <c r="B57" s="532"/>
      <c r="C57" s="533"/>
      <c r="D57" s="533"/>
      <c r="E57" s="534"/>
      <c r="F57" s="537"/>
      <c r="G57" s="535">
        <f t="shared" si="9"/>
        <v>0</v>
      </c>
      <c r="H57" s="657">
        <f>IF(G57&gt;0,G57/#REF!,0)</f>
        <v>0</v>
      </c>
      <c r="AD57" s="536"/>
      <c r="AE57" s="524"/>
      <c r="AF57" s="524"/>
      <c r="AG57" s="524"/>
      <c r="AH57" s="524"/>
      <c r="AI57" s="524"/>
      <c r="AJ57" s="524">
        <f t="shared" si="10"/>
        <v>0</v>
      </c>
      <c r="AK57" s="524"/>
      <c r="AL57" s="524"/>
      <c r="AM57" s="524"/>
      <c r="AN57" s="524"/>
      <c r="AO57" s="524">
        <f t="shared" si="11"/>
        <v>0</v>
      </c>
      <c r="AP57" s="524"/>
      <c r="AQ57" s="524"/>
      <c r="AR57" s="524"/>
      <c r="AS57" s="524"/>
      <c r="AT57" s="524"/>
      <c r="AU57" s="524"/>
    </row>
    <row r="58" spans="1:63" s="528" customFormat="1" ht="14.25" hidden="1" customHeight="1" x14ac:dyDescent="0.2">
      <c r="A58" s="744" t="s">
        <v>289</v>
      </c>
      <c r="B58" s="745"/>
      <c r="C58" s="745"/>
      <c r="D58" s="745"/>
      <c r="E58" s="745"/>
      <c r="F58" s="745"/>
      <c r="G58" s="652">
        <f>SUM(G50:G57)</f>
        <v>33458865</v>
      </c>
      <c r="H58" s="653" t="e">
        <f>IF(G58&gt;0,G58/#REF!,0)</f>
        <v>#REF!</v>
      </c>
      <c r="I58" s="521"/>
      <c r="J58" s="521"/>
      <c r="K58" s="521"/>
      <c r="L58" s="521"/>
      <c r="M58" s="521"/>
      <c r="N58" s="521"/>
      <c r="O58" s="521"/>
      <c r="P58" s="521"/>
      <c r="Q58" s="521"/>
      <c r="R58" s="521"/>
      <c r="S58" s="521"/>
      <c r="T58" s="521"/>
      <c r="U58" s="521"/>
      <c r="V58" s="521"/>
      <c r="W58" s="521"/>
      <c r="X58" s="521"/>
      <c r="Y58" s="521"/>
      <c r="Z58" s="521"/>
      <c r="AA58" s="521"/>
      <c r="AB58" s="521"/>
      <c r="AC58" s="521"/>
      <c r="AD58" s="524"/>
      <c r="AE58" s="524"/>
      <c r="AF58" s="524"/>
      <c r="AG58" s="524"/>
      <c r="AH58" s="524" t="str">
        <f>IF(G49=$AE$9,G61,"")</f>
        <v/>
      </c>
      <c r="AI58" s="524" t="str">
        <f>IF(G49=$AE$9,G62,"")</f>
        <v/>
      </c>
      <c r="AJ58" s="524"/>
      <c r="AK58" s="524" t="str">
        <f>IF(G49=$AJ$9,G59,"")</f>
        <v/>
      </c>
      <c r="AL58" s="524" t="str">
        <f>IF(G49=$AJ$9,G60,"")</f>
        <v/>
      </c>
      <c r="AM58" s="524" t="str">
        <f>IF(G49=$AJ$9,G61,"")</f>
        <v/>
      </c>
      <c r="AN58" s="524" t="str">
        <f>IF(G49=$AJ$9,G62,"")</f>
        <v/>
      </c>
      <c r="AO58" s="524"/>
      <c r="AP58" s="524">
        <f>IF(G49=$AO$9,G59,"")</f>
        <v>0</v>
      </c>
      <c r="AQ58" s="524">
        <f>IF(G49=$AO$9,G60,"")</f>
        <v>7360950</v>
      </c>
      <c r="AR58" s="524">
        <f>IF(G49=$AO$9,G61,"")</f>
        <v>1003766</v>
      </c>
      <c r="AS58" s="524">
        <f>IF(G49=$AO$9,G62,"")</f>
        <v>1672943</v>
      </c>
      <c r="AT58" s="524"/>
      <c r="AU58" s="524"/>
      <c r="AV58" s="527"/>
      <c r="AW58" s="527"/>
      <c r="AX58" s="524"/>
      <c r="AY58" s="517"/>
      <c r="AZ58" s="524"/>
      <c r="BA58" s="524"/>
      <c r="BB58" s="524"/>
      <c r="BC58" s="524"/>
      <c r="BD58" s="524"/>
      <c r="BE58" s="524"/>
      <c r="BF58" s="524"/>
      <c r="BG58" s="524"/>
      <c r="BH58" s="524"/>
      <c r="BI58" s="527"/>
      <c r="BJ58" s="527"/>
      <c r="BK58" s="527"/>
    </row>
    <row r="59" spans="1:63" s="528" customFormat="1" ht="14.25" hidden="1" customHeight="1" x14ac:dyDescent="0.2">
      <c r="A59" s="650"/>
      <c r="B59" s="651"/>
      <c r="C59" s="651"/>
      <c r="D59" s="651"/>
      <c r="E59" s="663" t="s">
        <v>325</v>
      </c>
      <c r="F59" s="664">
        <v>0</v>
      </c>
      <c r="G59" s="652">
        <f>ROUND(+G58*F59,0)</f>
        <v>0</v>
      </c>
      <c r="H59" s="653">
        <f>IF(G59&gt;0,G59/#REF!,0)</f>
        <v>0</v>
      </c>
      <c r="I59" s="521"/>
      <c r="J59" s="521"/>
      <c r="K59" s="521"/>
      <c r="L59" s="521"/>
      <c r="M59" s="521"/>
      <c r="N59" s="521"/>
      <c r="O59" s="521"/>
      <c r="P59" s="521"/>
      <c r="Q59" s="521"/>
      <c r="R59" s="521"/>
      <c r="S59" s="521"/>
      <c r="T59" s="521"/>
      <c r="U59" s="521"/>
      <c r="V59" s="521"/>
      <c r="W59" s="521"/>
      <c r="X59" s="521"/>
      <c r="Y59" s="521"/>
      <c r="Z59" s="521"/>
      <c r="AA59" s="521"/>
      <c r="AB59" s="521"/>
      <c r="AC59" s="521"/>
      <c r="AD59" s="524"/>
      <c r="AE59" s="524"/>
      <c r="AF59" s="524"/>
      <c r="AG59" s="524"/>
      <c r="AH59" s="524"/>
      <c r="AI59" s="524"/>
      <c r="AJ59" s="524"/>
      <c r="AK59" s="524"/>
      <c r="AL59" s="524"/>
      <c r="AM59" s="524"/>
      <c r="AN59" s="524"/>
      <c r="AO59" s="524"/>
      <c r="AP59" s="524"/>
      <c r="AQ59" s="524"/>
      <c r="AR59" s="524"/>
      <c r="AS59" s="524"/>
      <c r="AT59" s="524"/>
      <c r="AU59" s="524"/>
      <c r="AV59" s="527"/>
      <c r="AW59" s="527"/>
      <c r="AX59" s="524"/>
      <c r="AY59" s="517"/>
      <c r="AZ59" s="524"/>
      <c r="BA59" s="524"/>
      <c r="BB59" s="524"/>
      <c r="BC59" s="524"/>
      <c r="BD59" s="524"/>
      <c r="BE59" s="524"/>
      <c r="BF59" s="524"/>
      <c r="BG59" s="524"/>
      <c r="BH59" s="524"/>
      <c r="BI59" s="527"/>
      <c r="BJ59" s="527"/>
      <c r="BK59" s="527"/>
    </row>
    <row r="60" spans="1:63" s="528" customFormat="1" ht="13.5" hidden="1" customHeight="1" x14ac:dyDescent="0.2">
      <c r="A60" s="665"/>
      <c r="B60" s="756" t="s">
        <v>335</v>
      </c>
      <c r="C60" s="756" t="s">
        <v>257</v>
      </c>
      <c r="D60" s="756"/>
      <c r="E60" s="757">
        <f>SUM(F60:F62)</f>
        <v>0.3</v>
      </c>
      <c r="F60" s="664">
        <v>0.22</v>
      </c>
      <c r="G60" s="535">
        <f>ROUND(+F60*G58,0)</f>
        <v>7360950</v>
      </c>
      <c r="H60" s="666" t="e">
        <f>IF(G60&gt;0,G60/#REF!,0)</f>
        <v>#REF!</v>
      </c>
      <c r="I60" s="521"/>
      <c r="J60" s="521"/>
      <c r="K60" s="521"/>
      <c r="L60" s="521"/>
      <c r="M60" s="521"/>
      <c r="N60" s="521"/>
      <c r="O60" s="521"/>
      <c r="P60" s="521"/>
      <c r="Q60" s="521"/>
      <c r="R60" s="521"/>
      <c r="S60" s="521"/>
      <c r="T60" s="521"/>
      <c r="U60" s="521"/>
      <c r="V60" s="521"/>
      <c r="W60" s="521"/>
      <c r="X60" s="521"/>
      <c r="Y60" s="521"/>
      <c r="Z60" s="521"/>
      <c r="AA60" s="521"/>
      <c r="AB60" s="521"/>
      <c r="AC60" s="521"/>
      <c r="AD60" s="538"/>
      <c r="AE60" s="524"/>
      <c r="AF60" s="524"/>
      <c r="AG60" s="524"/>
      <c r="AH60" s="524"/>
      <c r="AI60" s="524"/>
      <c r="AJ60" s="524"/>
      <c r="AK60" s="524"/>
      <c r="AL60" s="524"/>
      <c r="AM60" s="524"/>
      <c r="AN60" s="524"/>
      <c r="AO60" s="524"/>
      <c r="AP60" s="524"/>
      <c r="AQ60" s="524"/>
      <c r="AR60" s="524"/>
      <c r="AS60" s="524"/>
      <c r="AT60" s="524"/>
      <c r="AU60" s="524"/>
      <c r="AV60" s="527"/>
      <c r="AW60" s="527"/>
      <c r="AX60" s="524"/>
      <c r="AY60" s="517"/>
      <c r="AZ60" s="524"/>
      <c r="BA60" s="524"/>
      <c r="BB60" s="524"/>
      <c r="BC60" s="524"/>
      <c r="BD60" s="524"/>
      <c r="BE60" s="524"/>
      <c r="BF60" s="524"/>
      <c r="BG60" s="524"/>
      <c r="BH60" s="524"/>
      <c r="BI60" s="527"/>
      <c r="BJ60" s="527"/>
      <c r="BK60" s="527"/>
    </row>
    <row r="61" spans="1:63" s="528" customFormat="1" ht="13.5" hidden="1" customHeight="1" x14ac:dyDescent="0.2">
      <c r="A61" s="665"/>
      <c r="B61" s="756"/>
      <c r="C61" s="756" t="s">
        <v>258</v>
      </c>
      <c r="D61" s="756"/>
      <c r="E61" s="757"/>
      <c r="F61" s="664">
        <v>0.03</v>
      </c>
      <c r="G61" s="535">
        <f>ROUND(+F61*G58,0)</f>
        <v>1003766</v>
      </c>
      <c r="H61" s="666" t="e">
        <f>IF(G61&gt;0,G61/#REF!,0)</f>
        <v>#REF!</v>
      </c>
      <c r="I61" s="521"/>
      <c r="J61" s="521"/>
      <c r="K61" s="521"/>
      <c r="L61" s="521"/>
      <c r="M61" s="521"/>
      <c r="N61" s="521"/>
      <c r="O61" s="521"/>
      <c r="P61" s="521"/>
      <c r="Q61" s="521"/>
      <c r="R61" s="521"/>
      <c r="S61" s="521"/>
      <c r="T61" s="521"/>
      <c r="U61" s="521"/>
      <c r="V61" s="521"/>
      <c r="W61" s="521"/>
      <c r="X61" s="521"/>
      <c r="Y61" s="521"/>
      <c r="Z61" s="521"/>
      <c r="AA61" s="521"/>
      <c r="AB61" s="521"/>
      <c r="AC61" s="521"/>
      <c r="AD61" s="538"/>
      <c r="AE61" s="524"/>
      <c r="AF61" s="524"/>
      <c r="AG61" s="524"/>
      <c r="AH61" s="524"/>
      <c r="AI61" s="524"/>
      <c r="AJ61" s="524"/>
      <c r="AK61" s="524"/>
      <c r="AL61" s="524"/>
      <c r="AM61" s="524"/>
      <c r="AN61" s="524"/>
      <c r="AO61" s="524"/>
      <c r="AP61" s="524"/>
      <c r="AQ61" s="524"/>
      <c r="AR61" s="524"/>
      <c r="AS61" s="524"/>
      <c r="AT61" s="524"/>
      <c r="AU61" s="524"/>
      <c r="AV61" s="527"/>
      <c r="AW61" s="527"/>
      <c r="AX61" s="524"/>
      <c r="AY61" s="517"/>
      <c r="AZ61" s="524"/>
      <c r="BA61" s="524"/>
      <c r="BB61" s="524"/>
      <c r="BC61" s="524"/>
      <c r="BD61" s="524"/>
      <c r="BE61" s="524"/>
      <c r="BF61" s="524"/>
      <c r="BG61" s="524"/>
      <c r="BH61" s="524"/>
      <c r="BI61" s="527"/>
      <c r="BJ61" s="527"/>
      <c r="BK61" s="527"/>
    </row>
    <row r="62" spans="1:63" s="528" customFormat="1" ht="13.5" hidden="1" customHeight="1" x14ac:dyDescent="0.2">
      <c r="A62" s="665"/>
      <c r="B62" s="756"/>
      <c r="C62" s="756" t="s">
        <v>336</v>
      </c>
      <c r="D62" s="756"/>
      <c r="E62" s="757"/>
      <c r="F62" s="664">
        <v>0.05</v>
      </c>
      <c r="G62" s="535">
        <f>ROUND(+F62*G58,0)</f>
        <v>1672943</v>
      </c>
      <c r="H62" s="666" t="e">
        <f>IF(G62&gt;0,G62/#REF!,0)</f>
        <v>#REF!</v>
      </c>
      <c r="I62" s="521"/>
      <c r="J62" s="521"/>
      <c r="K62" s="521"/>
      <c r="L62" s="521"/>
      <c r="M62" s="521"/>
      <c r="N62" s="521"/>
      <c r="O62" s="521"/>
      <c r="P62" s="521"/>
      <c r="Q62" s="521"/>
      <c r="R62" s="521"/>
      <c r="S62" s="521"/>
      <c r="T62" s="521"/>
      <c r="U62" s="521"/>
      <c r="V62" s="521"/>
      <c r="W62" s="521"/>
      <c r="X62" s="521"/>
      <c r="Y62" s="521"/>
      <c r="Z62" s="521"/>
      <c r="AA62" s="521"/>
      <c r="AB62" s="521"/>
      <c r="AC62" s="521"/>
      <c r="AD62" s="538"/>
      <c r="AE62" s="524"/>
      <c r="AF62" s="524"/>
      <c r="AG62" s="524"/>
      <c r="AH62" s="524"/>
      <c r="AI62" s="524"/>
      <c r="AJ62" s="524"/>
      <c r="AK62" s="524"/>
      <c r="AL62" s="524"/>
      <c r="AM62" s="524"/>
      <c r="AN62" s="524"/>
      <c r="AO62" s="524"/>
      <c r="AP62" s="524"/>
      <c r="AQ62" s="524"/>
      <c r="AR62" s="524"/>
      <c r="AS62" s="524"/>
      <c r="AT62" s="524"/>
      <c r="AU62" s="524"/>
      <c r="AV62" s="527"/>
      <c r="AW62" s="527"/>
      <c r="AX62" s="524"/>
      <c r="AY62" s="517"/>
      <c r="AZ62" s="524"/>
      <c r="BA62" s="524"/>
      <c r="BB62" s="524"/>
      <c r="BC62" s="524"/>
      <c r="BD62" s="524"/>
      <c r="BE62" s="524"/>
      <c r="BF62" s="524"/>
      <c r="BG62" s="524"/>
      <c r="BH62" s="524"/>
      <c r="BI62" s="527"/>
      <c r="BJ62" s="527"/>
      <c r="BK62" s="527"/>
    </row>
    <row r="63" spans="1:63" s="528" customFormat="1" ht="20.25" hidden="1" customHeight="1" thickBot="1" x14ac:dyDescent="0.25">
      <c r="A63" s="744" t="str">
        <f>CONCATENATE("TOTAL ",B49)</f>
        <v>TOTAL Afirmado - Rasante vía</v>
      </c>
      <c r="B63" s="745"/>
      <c r="C63" s="745"/>
      <c r="D63" s="745"/>
      <c r="E63" s="745"/>
      <c r="F63" s="745"/>
      <c r="G63" s="652">
        <f>SUM(G58:G62)</f>
        <v>43496524</v>
      </c>
      <c r="H63" s="666" t="e">
        <f>IF(G63&gt;0,G63/#REF!,0)</f>
        <v>#REF!</v>
      </c>
      <c r="I63" s="521"/>
      <c r="J63" s="521"/>
      <c r="K63" s="521"/>
      <c r="L63" s="521"/>
      <c r="M63" s="521"/>
      <c r="N63" s="521"/>
      <c r="O63" s="521"/>
      <c r="P63" s="521"/>
      <c r="Q63" s="521"/>
      <c r="R63" s="521"/>
      <c r="S63" s="521"/>
      <c r="T63" s="521"/>
      <c r="U63" s="521"/>
      <c r="V63" s="521"/>
      <c r="W63" s="521"/>
      <c r="X63" s="521"/>
      <c r="Y63" s="521"/>
      <c r="Z63" s="521"/>
      <c r="AA63" s="521"/>
      <c r="AB63" s="521"/>
      <c r="AC63" s="521"/>
      <c r="AD63" s="538"/>
      <c r="AE63" s="524"/>
      <c r="AF63" s="524"/>
      <c r="AG63" s="524"/>
      <c r="AH63" s="524"/>
      <c r="AI63" s="524"/>
      <c r="AJ63" s="524"/>
      <c r="AK63" s="524"/>
      <c r="AL63" s="524"/>
      <c r="AM63" s="524"/>
      <c r="AN63" s="524"/>
      <c r="AO63" s="524"/>
      <c r="AP63" s="524"/>
      <c r="AQ63" s="524"/>
      <c r="AR63" s="524"/>
      <c r="AS63" s="524"/>
      <c r="AT63" s="524"/>
      <c r="AU63" s="524"/>
      <c r="AV63" s="527"/>
      <c r="AW63" s="527"/>
      <c r="AX63" s="524"/>
      <c r="AY63" s="517"/>
      <c r="AZ63" s="524"/>
      <c r="BA63" s="524"/>
      <c r="BB63" s="524"/>
      <c r="BC63" s="524"/>
      <c r="BD63" s="524"/>
      <c r="BE63" s="524"/>
      <c r="BF63" s="524"/>
      <c r="BG63" s="524"/>
      <c r="BH63" s="524"/>
      <c r="BI63" s="527"/>
      <c r="BJ63" s="527"/>
      <c r="BK63" s="527"/>
    </row>
    <row r="64" spans="1:63" ht="10.5" hidden="1" customHeight="1" thickTop="1" x14ac:dyDescent="0.2">
      <c r="A64" s="667"/>
      <c r="B64" s="668"/>
      <c r="C64" s="668"/>
      <c r="D64" s="668"/>
      <c r="E64" s="668"/>
      <c r="F64" s="668"/>
      <c r="G64" s="644"/>
      <c r="H64" s="645"/>
      <c r="AE64" s="524"/>
      <c r="AF64" s="524"/>
      <c r="AG64" s="524"/>
      <c r="AH64" s="524"/>
      <c r="AI64" s="524"/>
      <c r="AJ64" s="524"/>
      <c r="AK64" s="524"/>
      <c r="AL64" s="524"/>
      <c r="AM64" s="524"/>
      <c r="AN64" s="524"/>
      <c r="AO64" s="524"/>
      <c r="AP64" s="524"/>
      <c r="AQ64" s="524"/>
      <c r="AR64" s="524"/>
      <c r="AS64" s="524"/>
      <c r="AT64" s="524"/>
      <c r="AU64" s="524"/>
    </row>
    <row r="65" spans="1:63" s="531" customFormat="1" ht="15.75" hidden="1" outlineLevel="1" x14ac:dyDescent="0.2">
      <c r="A65" s="646">
        <v>4</v>
      </c>
      <c r="B65" s="753" t="s">
        <v>342</v>
      </c>
      <c r="C65" s="753"/>
      <c r="D65" s="753"/>
      <c r="E65" s="753"/>
      <c r="F65" s="654" t="s">
        <v>322</v>
      </c>
      <c r="G65" s="754" t="s">
        <v>323</v>
      </c>
      <c r="H65" s="755"/>
      <c r="I65" s="521"/>
      <c r="J65" s="521"/>
      <c r="K65" s="521"/>
      <c r="L65" s="521"/>
      <c r="M65" s="521"/>
      <c r="N65" s="521"/>
      <c r="O65" s="521"/>
      <c r="P65" s="521"/>
      <c r="Q65" s="521"/>
      <c r="R65" s="521"/>
      <c r="S65" s="521"/>
      <c r="T65" s="521"/>
      <c r="U65" s="521"/>
      <c r="V65" s="521"/>
      <c r="W65" s="521"/>
      <c r="X65" s="521"/>
      <c r="Y65" s="521"/>
      <c r="Z65" s="521"/>
      <c r="AA65" s="521"/>
      <c r="AB65" s="521"/>
      <c r="AC65" s="521"/>
      <c r="AD65" s="526"/>
      <c r="AE65" s="529"/>
      <c r="AF65" s="529"/>
      <c r="AG65" s="525"/>
      <c r="AH65" s="525" t="s">
        <v>258</v>
      </c>
      <c r="AI65" s="525" t="s">
        <v>259</v>
      </c>
      <c r="AJ65" s="525" t="s">
        <v>324</v>
      </c>
      <c r="AK65" s="525" t="s">
        <v>325</v>
      </c>
      <c r="AL65" s="525" t="s">
        <v>326</v>
      </c>
      <c r="AM65" s="525" t="s">
        <v>258</v>
      </c>
      <c r="AN65" s="525" t="s">
        <v>259</v>
      </c>
      <c r="AO65" s="525" t="s">
        <v>324</v>
      </c>
      <c r="AP65" s="525" t="s">
        <v>325</v>
      </c>
      <c r="AQ65" s="525" t="s">
        <v>326</v>
      </c>
      <c r="AR65" s="525" t="s">
        <v>258</v>
      </c>
      <c r="AS65" s="525" t="s">
        <v>259</v>
      </c>
      <c r="AT65" s="526"/>
      <c r="AU65" s="526"/>
      <c r="AV65" s="530"/>
      <c r="AW65" s="530"/>
      <c r="AX65" s="526"/>
      <c r="AY65" s="517"/>
      <c r="AZ65" s="526"/>
      <c r="BA65" s="526"/>
      <c r="BB65" s="526"/>
      <c r="BC65" s="526"/>
      <c r="BD65" s="526"/>
      <c r="BE65" s="526"/>
      <c r="BF65" s="526"/>
      <c r="BG65" s="526"/>
      <c r="BH65" s="526"/>
      <c r="BI65" s="530"/>
      <c r="BJ65" s="530"/>
      <c r="BK65" s="530"/>
    </row>
    <row r="66" spans="1:63" ht="42.75" hidden="1" customHeight="1" outlineLevel="1" x14ac:dyDescent="0.2">
      <c r="A66" s="655"/>
      <c r="B66" s="532"/>
      <c r="C66" s="533"/>
      <c r="D66" s="533"/>
      <c r="E66" s="534"/>
      <c r="F66" s="659"/>
      <c r="G66" s="535">
        <f>IF(E66&gt;0,ROUND((F66*E66),0),0)</f>
        <v>0</v>
      </c>
      <c r="H66" s="657">
        <f>IF(G66&gt;0,G66/#REF!,0)</f>
        <v>0</v>
      </c>
      <c r="AD66" s="536"/>
      <c r="AE66" s="524"/>
      <c r="AF66" s="524"/>
      <c r="AG66" s="524"/>
      <c r="AH66" s="524"/>
      <c r="AI66" s="524"/>
      <c r="AJ66" s="524">
        <f>IF(AD66=$AJ$9,E66*F66,0)</f>
        <v>0</v>
      </c>
      <c r="AK66" s="524"/>
      <c r="AL66" s="524"/>
      <c r="AM66" s="524"/>
      <c r="AN66" s="524"/>
      <c r="AO66" s="524">
        <f>IF(AD66=$AO$9,E66*F66,0)</f>
        <v>0</v>
      </c>
      <c r="AP66" s="524"/>
      <c r="AQ66" s="524"/>
      <c r="AR66" s="524"/>
      <c r="AS66" s="524"/>
      <c r="AT66" s="524"/>
      <c r="AU66" s="524"/>
    </row>
    <row r="67" spans="1:63" ht="58.5" hidden="1" customHeight="1" outlineLevel="1" x14ac:dyDescent="0.2">
      <c r="A67" s="655">
        <f>+A65+0.01</f>
        <v>4.01</v>
      </c>
      <c r="B67" s="532" t="s">
        <v>341</v>
      </c>
      <c r="C67" s="533" t="s">
        <v>328</v>
      </c>
      <c r="D67" s="533" t="s">
        <v>339</v>
      </c>
      <c r="E67" s="534">
        <v>2345</v>
      </c>
      <c r="F67" s="659">
        <v>32835</v>
      </c>
      <c r="G67" s="535">
        <f>IF(E67&gt;0,ROUND((F67*E67),0),0)</f>
        <v>76998075</v>
      </c>
      <c r="H67" s="657" t="e">
        <f>IF(G67&gt;0,G67/#REF!,0)</f>
        <v>#REF!</v>
      </c>
      <c r="AD67" s="536"/>
      <c r="AE67" s="524"/>
      <c r="AF67" s="524"/>
      <c r="AG67" s="524"/>
      <c r="AH67" s="524"/>
      <c r="AI67" s="524"/>
      <c r="AJ67" s="524">
        <f>IF(AD67=$AJ$9,E67*F67,0)</f>
        <v>0</v>
      </c>
      <c r="AK67" s="524"/>
      <c r="AL67" s="524"/>
      <c r="AM67" s="524"/>
      <c r="AN67" s="524"/>
      <c r="AO67" s="524">
        <f>IF(AD67=$AO$9,E67*F67,0)</f>
        <v>0</v>
      </c>
      <c r="AP67" s="524"/>
      <c r="AQ67" s="524"/>
      <c r="AR67" s="524"/>
      <c r="AS67" s="524"/>
      <c r="AT67" s="524"/>
      <c r="AU67" s="524"/>
    </row>
    <row r="68" spans="1:63" ht="35.25" hidden="1" customHeight="1" outlineLevel="1" x14ac:dyDescent="0.2">
      <c r="A68" s="655"/>
      <c r="B68" s="532"/>
      <c r="C68" s="533"/>
      <c r="D68" s="533"/>
      <c r="E68" s="534"/>
      <c r="F68" s="537"/>
      <c r="G68" s="535">
        <f>IF(E68&gt;0,ROUND((F68*E68),0),0)</f>
        <v>0</v>
      </c>
      <c r="H68" s="657">
        <f>IF(G68&gt;0,G68/#REF!,0)</f>
        <v>0</v>
      </c>
      <c r="AD68" s="536"/>
      <c r="AE68" s="524"/>
      <c r="AF68" s="524"/>
      <c r="AG68" s="524"/>
      <c r="AH68" s="524"/>
      <c r="AI68" s="524"/>
      <c r="AJ68" s="524">
        <f>IF(AD68=$AJ$9,E68*F68,0)</f>
        <v>0</v>
      </c>
      <c r="AK68" s="524"/>
      <c r="AL68" s="524"/>
      <c r="AM68" s="524"/>
      <c r="AN68" s="524"/>
      <c r="AO68" s="524">
        <f>IF(AD68=$AO$9,E68*F68,0)</f>
        <v>0</v>
      </c>
      <c r="AP68" s="524"/>
      <c r="AQ68" s="524"/>
      <c r="AR68" s="524"/>
      <c r="AS68" s="524"/>
      <c r="AT68" s="524"/>
      <c r="AU68" s="524"/>
    </row>
    <row r="69" spans="1:63" hidden="1" outlineLevel="1" x14ac:dyDescent="0.2">
      <c r="A69" s="655"/>
      <c r="B69" s="532"/>
      <c r="C69" s="533"/>
      <c r="D69" s="533"/>
      <c r="E69" s="534"/>
      <c r="F69" s="537"/>
      <c r="G69" s="535">
        <f>IF(E69&gt;0,ROUND((F69*E69),0),0)</f>
        <v>0</v>
      </c>
      <c r="H69" s="657">
        <f>IF(G69&gt;0,G69/#REF!,0)</f>
        <v>0</v>
      </c>
      <c r="AD69" s="536"/>
      <c r="AE69" s="524"/>
      <c r="AF69" s="524"/>
      <c r="AG69" s="524"/>
      <c r="AH69" s="524"/>
      <c r="AI69" s="524"/>
      <c r="AJ69" s="524">
        <f>IF(AD69=$AJ$9,E69*F69,0)</f>
        <v>0</v>
      </c>
      <c r="AK69" s="524"/>
      <c r="AL69" s="524"/>
      <c r="AM69" s="524"/>
      <c r="AN69" s="524"/>
      <c r="AO69" s="524">
        <f>IF(AD69=$AO$9,E69*F69,0)</f>
        <v>0</v>
      </c>
      <c r="AP69" s="524"/>
      <c r="AQ69" s="524"/>
      <c r="AR69" s="524"/>
      <c r="AS69" s="524"/>
      <c r="AT69" s="524"/>
      <c r="AU69" s="524"/>
    </row>
    <row r="70" spans="1:63" s="528" customFormat="1" ht="14.25" hidden="1" customHeight="1" outlineLevel="1" x14ac:dyDescent="0.2">
      <c r="A70" s="744" t="s">
        <v>289</v>
      </c>
      <c r="B70" s="745"/>
      <c r="C70" s="745"/>
      <c r="D70" s="745"/>
      <c r="E70" s="745"/>
      <c r="F70" s="745"/>
      <c r="G70" s="652">
        <f>SUM(G66:G69)</f>
        <v>76998075</v>
      </c>
      <c r="H70" s="653" t="e">
        <f>IF(G70&gt;0,G70/#REF!,0)</f>
        <v>#REF!</v>
      </c>
      <c r="I70" s="521"/>
      <c r="J70" s="521"/>
      <c r="K70" s="521"/>
      <c r="L70" s="521"/>
      <c r="M70" s="521"/>
      <c r="N70" s="521"/>
      <c r="O70" s="521"/>
      <c r="P70" s="521"/>
      <c r="Q70" s="521"/>
      <c r="R70" s="521"/>
      <c r="S70" s="521"/>
      <c r="T70" s="521"/>
      <c r="U70" s="521"/>
      <c r="V70" s="521"/>
      <c r="W70" s="521"/>
      <c r="X70" s="521"/>
      <c r="Y70" s="521"/>
      <c r="Z70" s="521"/>
      <c r="AA70" s="521"/>
      <c r="AB70" s="521"/>
      <c r="AC70" s="521"/>
      <c r="AD70" s="524"/>
      <c r="AE70" s="524"/>
      <c r="AF70" s="524"/>
      <c r="AG70" s="524"/>
      <c r="AH70" s="524" t="str">
        <f>IF(G65=$AE$9,G73,"")</f>
        <v/>
      </c>
      <c r="AI70" s="524" t="str">
        <f>IF(G65=$AE$9,G74,"")</f>
        <v/>
      </c>
      <c r="AJ70" s="524"/>
      <c r="AK70" s="524" t="str">
        <f>IF(G65=$AJ$9,G71,"")</f>
        <v/>
      </c>
      <c r="AL70" s="524" t="str">
        <f>IF(G65=$AJ$9,G72,"")</f>
        <v/>
      </c>
      <c r="AM70" s="524" t="str">
        <f>IF(G65=$AJ$9,G73,"")</f>
        <v/>
      </c>
      <c r="AN70" s="524" t="str">
        <f>IF(G65=$AJ$9,G74,"")</f>
        <v/>
      </c>
      <c r="AO70" s="524"/>
      <c r="AP70" s="524">
        <f>IF(G65=$AO$9,G71,"")</f>
        <v>0</v>
      </c>
      <c r="AQ70" s="524">
        <f>IF(G65=$AO$9,G72,"")</f>
        <v>16939577</v>
      </c>
      <c r="AR70" s="524">
        <f>IF(G65=$AO$9,G73,"")</f>
        <v>2309942</v>
      </c>
      <c r="AS70" s="524">
        <f>IF(G65=$AO$9,G74,"")</f>
        <v>3849904</v>
      </c>
      <c r="AT70" s="524"/>
      <c r="AU70" s="524"/>
      <c r="AV70" s="527"/>
      <c r="AW70" s="527"/>
      <c r="AX70" s="524"/>
      <c r="AY70" s="517"/>
      <c r="AZ70" s="524"/>
      <c r="BA70" s="524"/>
      <c r="BB70" s="524"/>
      <c r="BC70" s="524"/>
      <c r="BD70" s="524"/>
      <c r="BE70" s="524"/>
      <c r="BF70" s="524"/>
      <c r="BG70" s="524"/>
      <c r="BH70" s="524"/>
      <c r="BI70" s="527"/>
      <c r="BJ70" s="527"/>
      <c r="BK70" s="527"/>
    </row>
    <row r="71" spans="1:63" s="528" customFormat="1" ht="14.25" hidden="1" customHeight="1" outlineLevel="1" x14ac:dyDescent="0.2">
      <c r="A71" s="650"/>
      <c r="B71" s="651"/>
      <c r="C71" s="651"/>
      <c r="D71" s="651"/>
      <c r="E71" s="663" t="s">
        <v>325</v>
      </c>
      <c r="F71" s="664">
        <v>0</v>
      </c>
      <c r="G71" s="652">
        <f>ROUND(+G70*F71,0)</f>
        <v>0</v>
      </c>
      <c r="H71" s="653">
        <f>IF(G71&gt;0,G71/#REF!,0)</f>
        <v>0</v>
      </c>
      <c r="I71" s="521"/>
      <c r="J71" s="521"/>
      <c r="K71" s="521"/>
      <c r="L71" s="521"/>
      <c r="M71" s="521"/>
      <c r="N71" s="521"/>
      <c r="O71" s="521"/>
      <c r="P71" s="521"/>
      <c r="Q71" s="521"/>
      <c r="R71" s="521"/>
      <c r="S71" s="521"/>
      <c r="T71" s="521"/>
      <c r="U71" s="521"/>
      <c r="V71" s="521"/>
      <c r="W71" s="521"/>
      <c r="X71" s="521"/>
      <c r="Y71" s="521"/>
      <c r="Z71" s="521"/>
      <c r="AA71" s="521"/>
      <c r="AB71" s="521"/>
      <c r="AC71" s="521"/>
      <c r="AD71" s="524"/>
      <c r="AE71" s="524"/>
      <c r="AF71" s="524"/>
      <c r="AG71" s="524"/>
      <c r="AH71" s="524"/>
      <c r="AI71" s="524"/>
      <c r="AJ71" s="524"/>
      <c r="AK71" s="524"/>
      <c r="AL71" s="524"/>
      <c r="AM71" s="524"/>
      <c r="AN71" s="524"/>
      <c r="AO71" s="524"/>
      <c r="AP71" s="524"/>
      <c r="AQ71" s="524"/>
      <c r="AR71" s="524"/>
      <c r="AS71" s="524"/>
      <c r="AT71" s="524"/>
      <c r="AU71" s="524"/>
      <c r="AV71" s="527"/>
      <c r="AW71" s="527"/>
      <c r="AX71" s="524"/>
      <c r="AY71" s="517"/>
      <c r="AZ71" s="524"/>
      <c r="BA71" s="524"/>
      <c r="BB71" s="524"/>
      <c r="BC71" s="524"/>
      <c r="BD71" s="524"/>
      <c r="BE71" s="524"/>
      <c r="BF71" s="524"/>
      <c r="BG71" s="524"/>
      <c r="BH71" s="524"/>
      <c r="BI71" s="527"/>
      <c r="BJ71" s="527"/>
      <c r="BK71" s="527"/>
    </row>
    <row r="72" spans="1:63" s="528" customFormat="1" ht="12" hidden="1" customHeight="1" outlineLevel="1" x14ac:dyDescent="0.2">
      <c r="A72" s="665"/>
      <c r="B72" s="756" t="s">
        <v>335</v>
      </c>
      <c r="C72" s="756" t="s">
        <v>257</v>
      </c>
      <c r="D72" s="756"/>
      <c r="E72" s="757">
        <f>SUM(F72:F74)</f>
        <v>0.3</v>
      </c>
      <c r="F72" s="664">
        <v>0.22</v>
      </c>
      <c r="G72" s="535">
        <f>ROUND(+F72*G70,0)</f>
        <v>16939577</v>
      </c>
      <c r="H72" s="666" t="e">
        <f>IF(G72&gt;0,G72/#REF!,0)</f>
        <v>#REF!</v>
      </c>
      <c r="I72" s="521"/>
      <c r="J72" s="521"/>
      <c r="K72" s="521"/>
      <c r="L72" s="521"/>
      <c r="M72" s="521"/>
      <c r="N72" s="521"/>
      <c r="O72" s="521"/>
      <c r="P72" s="521"/>
      <c r="Q72" s="521"/>
      <c r="R72" s="521"/>
      <c r="S72" s="521"/>
      <c r="T72" s="521"/>
      <c r="U72" s="521"/>
      <c r="V72" s="521"/>
      <c r="W72" s="521"/>
      <c r="X72" s="521"/>
      <c r="Y72" s="521"/>
      <c r="Z72" s="521"/>
      <c r="AA72" s="521"/>
      <c r="AB72" s="521"/>
      <c r="AC72" s="521"/>
      <c r="AD72" s="538"/>
      <c r="AE72" s="524"/>
      <c r="AF72" s="524"/>
      <c r="AG72" s="524"/>
      <c r="AH72" s="524"/>
      <c r="AI72" s="524"/>
      <c r="AJ72" s="524"/>
      <c r="AK72" s="524"/>
      <c r="AL72" s="524"/>
      <c r="AM72" s="524"/>
      <c r="AN72" s="524"/>
      <c r="AO72" s="524"/>
      <c r="AP72" s="524"/>
      <c r="AQ72" s="524"/>
      <c r="AR72" s="524"/>
      <c r="AS72" s="524"/>
      <c r="AT72" s="524"/>
      <c r="AU72" s="524"/>
      <c r="AV72" s="527"/>
      <c r="AW72" s="527"/>
      <c r="AX72" s="524"/>
      <c r="AY72" s="517"/>
      <c r="AZ72" s="524"/>
      <c r="BA72" s="524"/>
      <c r="BB72" s="524"/>
      <c r="BC72" s="524"/>
      <c r="BD72" s="524"/>
      <c r="BE72" s="524"/>
      <c r="BF72" s="524"/>
      <c r="BG72" s="524"/>
      <c r="BH72" s="524"/>
      <c r="BI72" s="527"/>
      <c r="BJ72" s="527"/>
      <c r="BK72" s="527"/>
    </row>
    <row r="73" spans="1:63" s="528" customFormat="1" ht="12" hidden="1" customHeight="1" outlineLevel="1" x14ac:dyDescent="0.2">
      <c r="A73" s="665"/>
      <c r="B73" s="756"/>
      <c r="C73" s="756" t="s">
        <v>258</v>
      </c>
      <c r="D73" s="756"/>
      <c r="E73" s="757"/>
      <c r="F73" s="664">
        <v>0.03</v>
      </c>
      <c r="G73" s="535">
        <f>ROUND(+F73*G70,0)</f>
        <v>2309942</v>
      </c>
      <c r="H73" s="666" t="e">
        <f>IF(G73&gt;0,G73/#REF!,0)</f>
        <v>#REF!</v>
      </c>
      <c r="I73" s="521"/>
      <c r="J73" s="521"/>
      <c r="K73" s="521"/>
      <c r="L73" s="521"/>
      <c r="M73" s="521"/>
      <c r="N73" s="521"/>
      <c r="O73" s="521"/>
      <c r="P73" s="521"/>
      <c r="Q73" s="521"/>
      <c r="R73" s="521"/>
      <c r="S73" s="521"/>
      <c r="T73" s="521"/>
      <c r="U73" s="521"/>
      <c r="V73" s="521"/>
      <c r="W73" s="521"/>
      <c r="X73" s="521"/>
      <c r="Y73" s="521"/>
      <c r="Z73" s="521"/>
      <c r="AA73" s="521"/>
      <c r="AB73" s="521"/>
      <c r="AC73" s="521"/>
      <c r="AD73" s="538"/>
      <c r="AE73" s="524"/>
      <c r="AF73" s="524"/>
      <c r="AG73" s="524"/>
      <c r="AH73" s="524"/>
      <c r="AI73" s="524"/>
      <c r="AJ73" s="524"/>
      <c r="AK73" s="524"/>
      <c r="AL73" s="524"/>
      <c r="AM73" s="524"/>
      <c r="AN73" s="524"/>
      <c r="AO73" s="524"/>
      <c r="AP73" s="524"/>
      <c r="AQ73" s="524"/>
      <c r="AR73" s="524"/>
      <c r="AS73" s="524"/>
      <c r="AT73" s="524"/>
      <c r="AU73" s="524"/>
      <c r="AV73" s="527"/>
      <c r="AW73" s="527"/>
      <c r="AX73" s="524"/>
      <c r="AY73" s="517"/>
      <c r="AZ73" s="524"/>
      <c r="BA73" s="524"/>
      <c r="BB73" s="524"/>
      <c r="BC73" s="524"/>
      <c r="BD73" s="524"/>
      <c r="BE73" s="524"/>
      <c r="BF73" s="524"/>
      <c r="BG73" s="524"/>
      <c r="BH73" s="524"/>
      <c r="BI73" s="527"/>
      <c r="BJ73" s="527"/>
      <c r="BK73" s="527"/>
    </row>
    <row r="74" spans="1:63" s="528" customFormat="1" ht="12" hidden="1" customHeight="1" outlineLevel="1" x14ac:dyDescent="0.2">
      <c r="A74" s="665"/>
      <c r="B74" s="756"/>
      <c r="C74" s="756" t="s">
        <v>336</v>
      </c>
      <c r="D74" s="756"/>
      <c r="E74" s="757"/>
      <c r="F74" s="664">
        <v>0.05</v>
      </c>
      <c r="G74" s="535">
        <f>ROUND(+F74*G70,0)</f>
        <v>3849904</v>
      </c>
      <c r="H74" s="666" t="e">
        <f>IF(G74&gt;0,G74/#REF!,0)</f>
        <v>#REF!</v>
      </c>
      <c r="I74" s="521"/>
      <c r="J74" s="521"/>
      <c r="K74" s="521"/>
      <c r="L74" s="521"/>
      <c r="M74" s="521"/>
      <c r="N74" s="521"/>
      <c r="O74" s="521"/>
      <c r="P74" s="521"/>
      <c r="Q74" s="521"/>
      <c r="R74" s="521"/>
      <c r="S74" s="521"/>
      <c r="T74" s="521"/>
      <c r="U74" s="521"/>
      <c r="V74" s="521"/>
      <c r="W74" s="521"/>
      <c r="X74" s="521"/>
      <c r="Y74" s="521"/>
      <c r="Z74" s="521"/>
      <c r="AA74" s="521"/>
      <c r="AB74" s="521"/>
      <c r="AC74" s="521"/>
      <c r="AD74" s="538"/>
      <c r="AE74" s="524"/>
      <c r="AF74" s="524"/>
      <c r="AG74" s="524"/>
      <c r="AH74" s="524"/>
      <c r="AI74" s="524"/>
      <c r="AJ74" s="524"/>
      <c r="AK74" s="524"/>
      <c r="AL74" s="524"/>
      <c r="AM74" s="524"/>
      <c r="AN74" s="524"/>
      <c r="AO74" s="524"/>
      <c r="AP74" s="524"/>
      <c r="AQ74" s="524"/>
      <c r="AR74" s="524"/>
      <c r="AS74" s="524"/>
      <c r="AT74" s="524"/>
      <c r="AU74" s="524"/>
      <c r="AV74" s="527"/>
      <c r="AW74" s="527"/>
      <c r="AX74" s="524"/>
      <c r="AY74" s="517"/>
      <c r="AZ74" s="524"/>
      <c r="BA74" s="524"/>
      <c r="BB74" s="524"/>
      <c r="BC74" s="524"/>
      <c r="BD74" s="524"/>
      <c r="BE74" s="524"/>
      <c r="BF74" s="524"/>
      <c r="BG74" s="524"/>
      <c r="BH74" s="524"/>
      <c r="BI74" s="527"/>
      <c r="BJ74" s="527"/>
      <c r="BK74" s="527"/>
    </row>
    <row r="75" spans="1:63" s="528" customFormat="1" ht="20.25" hidden="1" customHeight="1" outlineLevel="1" thickBot="1" x14ac:dyDescent="0.25">
      <c r="A75" s="744" t="str">
        <f>CONCATENATE("TOTAL ",B65)</f>
        <v>TOTAL Pavimentacion - Afirmado estructura de paviemnto</v>
      </c>
      <c r="B75" s="745"/>
      <c r="C75" s="745"/>
      <c r="D75" s="745"/>
      <c r="E75" s="745"/>
      <c r="F75" s="745"/>
      <c r="G75" s="652">
        <f>SUM(G70:G74)</f>
        <v>100097498</v>
      </c>
      <c r="H75" s="666" t="e">
        <f>IF(G75&gt;0,G75/#REF!,0)</f>
        <v>#REF!</v>
      </c>
      <c r="I75" s="521"/>
      <c r="J75" s="521"/>
      <c r="K75" s="521"/>
      <c r="L75" s="521"/>
      <c r="M75" s="521"/>
      <c r="N75" s="521"/>
      <c r="O75" s="521"/>
      <c r="P75" s="521"/>
      <c r="Q75" s="521"/>
      <c r="R75" s="521"/>
      <c r="S75" s="521"/>
      <c r="T75" s="521"/>
      <c r="U75" s="521"/>
      <c r="V75" s="521"/>
      <c r="W75" s="521"/>
      <c r="X75" s="521"/>
      <c r="Y75" s="521"/>
      <c r="Z75" s="521"/>
      <c r="AA75" s="521"/>
      <c r="AB75" s="521"/>
      <c r="AC75" s="521"/>
      <c r="AD75" s="538"/>
      <c r="AE75" s="524"/>
      <c r="AF75" s="524"/>
      <c r="AG75" s="524"/>
      <c r="AH75" s="524"/>
      <c r="AI75" s="524"/>
      <c r="AJ75" s="524"/>
      <c r="AK75" s="524"/>
      <c r="AL75" s="524"/>
      <c r="AM75" s="524"/>
      <c r="AN75" s="524"/>
      <c r="AO75" s="524"/>
      <c r="AP75" s="524"/>
      <c r="AQ75" s="524"/>
      <c r="AR75" s="524"/>
      <c r="AS75" s="524"/>
      <c r="AT75" s="524"/>
      <c r="AU75" s="524"/>
      <c r="AV75" s="527"/>
      <c r="AW75" s="527"/>
      <c r="AX75" s="524"/>
      <c r="AY75" s="517"/>
      <c r="AZ75" s="524"/>
      <c r="BA75" s="524"/>
      <c r="BB75" s="524"/>
      <c r="BC75" s="524"/>
      <c r="BD75" s="524"/>
      <c r="BE75" s="524"/>
      <c r="BF75" s="524"/>
      <c r="BG75" s="524"/>
      <c r="BH75" s="524"/>
      <c r="BI75" s="527"/>
      <c r="BJ75" s="527"/>
      <c r="BK75" s="527"/>
    </row>
    <row r="76" spans="1:63" ht="10.5" hidden="1" customHeight="1" outlineLevel="1" thickTop="1" x14ac:dyDescent="0.2">
      <c r="A76" s="667"/>
      <c r="B76" s="668"/>
      <c r="C76" s="668"/>
      <c r="D76" s="668"/>
      <c r="E76" s="668"/>
      <c r="F76" s="668"/>
      <c r="G76" s="644"/>
      <c r="H76" s="645"/>
      <c r="AE76" s="524"/>
      <c r="AF76" s="524"/>
      <c r="AG76" s="524"/>
      <c r="AH76" s="524"/>
      <c r="AI76" s="524"/>
      <c r="AJ76" s="524"/>
      <c r="AK76" s="524"/>
      <c r="AL76" s="524"/>
      <c r="AM76" s="524"/>
      <c r="AN76" s="524"/>
      <c r="AO76" s="524"/>
      <c r="AP76" s="524"/>
      <c r="AQ76" s="524"/>
      <c r="AR76" s="524"/>
      <c r="AS76" s="524"/>
      <c r="AT76" s="524"/>
      <c r="AU76" s="524"/>
    </row>
    <row r="77" spans="1:63" s="531" customFormat="1" ht="15.75" hidden="1" outlineLevel="1" x14ac:dyDescent="0.2">
      <c r="A77" s="646">
        <v>5</v>
      </c>
      <c r="B77" s="753" t="s">
        <v>343</v>
      </c>
      <c r="C77" s="753"/>
      <c r="D77" s="753"/>
      <c r="E77" s="753"/>
      <c r="F77" s="654" t="s">
        <v>322</v>
      </c>
      <c r="G77" s="754" t="s">
        <v>323</v>
      </c>
      <c r="H77" s="755"/>
      <c r="I77" s="521"/>
      <c r="J77" s="521"/>
      <c r="K77" s="521"/>
      <c r="L77" s="521"/>
      <c r="M77" s="521"/>
      <c r="N77" s="521"/>
      <c r="O77" s="521"/>
      <c r="P77" s="521"/>
      <c r="Q77" s="521"/>
      <c r="R77" s="521"/>
      <c r="S77" s="521"/>
      <c r="T77" s="521"/>
      <c r="U77" s="521"/>
      <c r="V77" s="521"/>
      <c r="W77" s="521"/>
      <c r="X77" s="521"/>
      <c r="Y77" s="521"/>
      <c r="Z77" s="521"/>
      <c r="AA77" s="521"/>
      <c r="AB77" s="521"/>
      <c r="AC77" s="521"/>
      <c r="AD77" s="526"/>
      <c r="AE77" s="529"/>
      <c r="AF77" s="529"/>
      <c r="AG77" s="525"/>
      <c r="AH77" s="525" t="s">
        <v>258</v>
      </c>
      <c r="AI77" s="525" t="s">
        <v>259</v>
      </c>
      <c r="AJ77" s="525" t="s">
        <v>324</v>
      </c>
      <c r="AK77" s="525" t="s">
        <v>325</v>
      </c>
      <c r="AL77" s="525" t="s">
        <v>326</v>
      </c>
      <c r="AM77" s="525" t="s">
        <v>258</v>
      </c>
      <c r="AN77" s="525" t="s">
        <v>259</v>
      </c>
      <c r="AO77" s="525" t="s">
        <v>324</v>
      </c>
      <c r="AP77" s="525" t="s">
        <v>325</v>
      </c>
      <c r="AQ77" s="525" t="s">
        <v>326</v>
      </c>
      <c r="AR77" s="525" t="s">
        <v>258</v>
      </c>
      <c r="AS77" s="525" t="s">
        <v>259</v>
      </c>
      <c r="AT77" s="526"/>
      <c r="AU77" s="526"/>
      <c r="AV77" s="530"/>
      <c r="AW77" s="530"/>
      <c r="AX77" s="526"/>
      <c r="AY77" s="517"/>
      <c r="AZ77" s="526"/>
      <c r="BA77" s="526"/>
      <c r="BB77" s="526"/>
      <c r="BC77" s="526"/>
      <c r="BD77" s="526"/>
      <c r="BE77" s="526"/>
      <c r="BF77" s="526"/>
      <c r="BG77" s="526"/>
      <c r="BH77" s="526"/>
      <c r="BI77" s="530"/>
      <c r="BJ77" s="530"/>
      <c r="BK77" s="530"/>
    </row>
    <row r="78" spans="1:63" ht="24.75" hidden="1" customHeight="1" outlineLevel="1" x14ac:dyDescent="0.2">
      <c r="A78" s="655">
        <v>5.01</v>
      </c>
      <c r="B78" s="532" t="s">
        <v>344</v>
      </c>
      <c r="C78" s="533" t="s">
        <v>328</v>
      </c>
      <c r="D78" s="533" t="s">
        <v>339</v>
      </c>
      <c r="E78" s="656">
        <v>752</v>
      </c>
      <c r="F78" s="659">
        <f>214500*1.1</f>
        <v>235950.00000000003</v>
      </c>
      <c r="G78" s="535">
        <f>IF(E78&gt;0,ROUND((F78*E78),0),0)</f>
        <v>177434400</v>
      </c>
      <c r="H78" s="657" t="e">
        <f>IF(G78&gt;0,G78/#REF!,0)</f>
        <v>#REF!</v>
      </c>
      <c r="AD78" s="536"/>
      <c r="AE78" s="524"/>
      <c r="AF78" s="524"/>
      <c r="AG78" s="524"/>
      <c r="AH78" s="524"/>
      <c r="AI78" s="524"/>
      <c r="AJ78" s="524">
        <f>IF(AD78=$AJ$9,E78*F78,0)</f>
        <v>0</v>
      </c>
      <c r="AK78" s="524"/>
      <c r="AL78" s="524"/>
      <c r="AM78" s="524"/>
      <c r="AN78" s="524"/>
      <c r="AO78" s="524">
        <f>IF(AD78=$AO$9,E78*F78,0)</f>
        <v>0</v>
      </c>
      <c r="AP78" s="524"/>
      <c r="AQ78" s="524"/>
      <c r="AR78" s="524"/>
      <c r="AS78" s="524"/>
      <c r="AT78" s="524"/>
      <c r="AU78" s="524"/>
    </row>
    <row r="79" spans="1:63" ht="55.5" hidden="1" customHeight="1" outlineLevel="1" x14ac:dyDescent="0.2">
      <c r="A79" s="655">
        <f>+A78+0.01</f>
        <v>5.0199999999999996</v>
      </c>
      <c r="B79" s="532" t="s">
        <v>345</v>
      </c>
      <c r="C79" s="533" t="s">
        <v>328</v>
      </c>
      <c r="D79" s="533" t="s">
        <v>339</v>
      </c>
      <c r="E79" s="656">
        <v>518</v>
      </c>
      <c r="F79" s="659">
        <f>409022*1.1</f>
        <v>449924.2</v>
      </c>
      <c r="G79" s="535">
        <f>IF(E79&gt;0,ROUND((F79*E79),0),0)</f>
        <v>233060736</v>
      </c>
      <c r="H79" s="657" t="e">
        <f>IF(G79&gt;0,G79/#REF!,0)</f>
        <v>#REF!</v>
      </c>
      <c r="AD79" s="536"/>
      <c r="AE79" s="524"/>
      <c r="AF79" s="524"/>
      <c r="AG79" s="524"/>
      <c r="AH79" s="524"/>
      <c r="AI79" s="524"/>
      <c r="AJ79" s="524">
        <f>IF(AD79=$AJ$9,E79*F79,0)</f>
        <v>0</v>
      </c>
      <c r="AK79" s="524"/>
      <c r="AL79" s="524"/>
      <c r="AM79" s="524"/>
      <c r="AN79" s="524"/>
      <c r="AO79" s="524">
        <f>IF(AD79=$AO$9,E79*F79,0)</f>
        <v>0</v>
      </c>
      <c r="AP79" s="524"/>
      <c r="AQ79" s="524"/>
      <c r="AR79" s="524"/>
      <c r="AS79" s="524"/>
      <c r="AT79" s="524"/>
      <c r="AU79" s="524"/>
    </row>
    <row r="80" spans="1:63" ht="48" hidden="1" customHeight="1" outlineLevel="1" x14ac:dyDescent="0.2">
      <c r="A80" s="655">
        <f>+A79+0.01</f>
        <v>5.0299999999999994</v>
      </c>
      <c r="B80" s="532" t="s">
        <v>346</v>
      </c>
      <c r="C80" s="533" t="s">
        <v>328</v>
      </c>
      <c r="D80" s="533" t="s">
        <v>339</v>
      </c>
      <c r="E80" s="659">
        <v>39780</v>
      </c>
      <c r="F80" s="659">
        <f>2956*1.1</f>
        <v>3251.6000000000004</v>
      </c>
      <c r="G80" s="535">
        <f>IF(E80&gt;0,ROUND((F80*E80),0),0)</f>
        <v>129348648</v>
      </c>
      <c r="H80" s="657" t="e">
        <f>IF(G80&gt;0,G80/#REF!,0)</f>
        <v>#REF!</v>
      </c>
      <c r="AD80" s="536"/>
      <c r="AE80" s="524"/>
      <c r="AF80" s="524"/>
      <c r="AG80" s="524"/>
      <c r="AH80" s="524"/>
      <c r="AI80" s="524"/>
      <c r="AJ80" s="524">
        <f>IF(AD80=$AJ$9,E80*F80,0)</f>
        <v>0</v>
      </c>
      <c r="AK80" s="524"/>
      <c r="AL80" s="524"/>
      <c r="AM80" s="524"/>
      <c r="AN80" s="524"/>
      <c r="AO80" s="524">
        <f>IF(AD80=$AO$9,E80*F80,0)</f>
        <v>0</v>
      </c>
      <c r="AP80" s="524"/>
      <c r="AQ80" s="524"/>
      <c r="AR80" s="524"/>
      <c r="AS80" s="524"/>
      <c r="AT80" s="524"/>
      <c r="AU80" s="524"/>
    </row>
    <row r="81" spans="1:63" ht="31.5" hidden="1" customHeight="1" outlineLevel="1" x14ac:dyDescent="0.2">
      <c r="A81" s="655">
        <f>+A79+0.01</f>
        <v>5.0299999999999994</v>
      </c>
      <c r="B81" s="532" t="s">
        <v>347</v>
      </c>
      <c r="C81" s="533" t="s">
        <v>328</v>
      </c>
      <c r="D81" s="533" t="s">
        <v>339</v>
      </c>
      <c r="E81" s="659">
        <v>520</v>
      </c>
      <c r="F81" s="659">
        <f>377346*1.1</f>
        <v>415080.60000000003</v>
      </c>
      <c r="G81" s="535">
        <f>IF(E81&gt;0,ROUND((F81*E81),0),0)</f>
        <v>215841912</v>
      </c>
      <c r="H81" s="657" t="e">
        <f>IF(G81&gt;0,G81/#REF!,0)</f>
        <v>#REF!</v>
      </c>
      <c r="AD81" s="536"/>
      <c r="AE81" s="524"/>
      <c r="AF81" s="524"/>
      <c r="AG81" s="524"/>
      <c r="AH81" s="524"/>
      <c r="AI81" s="524"/>
      <c r="AJ81" s="524">
        <f>IF(AD81=$AJ$9,E81*F81,0)</f>
        <v>0</v>
      </c>
      <c r="AK81" s="524"/>
      <c r="AL81" s="524"/>
      <c r="AM81" s="524"/>
      <c r="AN81" s="524"/>
      <c r="AO81" s="524">
        <f>IF(AD81=$AO$9,E81*F81,0)</f>
        <v>0</v>
      </c>
      <c r="AP81" s="524"/>
      <c r="AQ81" s="524"/>
      <c r="AR81" s="524"/>
      <c r="AS81" s="524"/>
      <c r="AT81" s="524"/>
      <c r="AU81" s="524"/>
    </row>
    <row r="82" spans="1:63" s="528" customFormat="1" ht="14.25" hidden="1" customHeight="1" outlineLevel="1" x14ac:dyDescent="0.2">
      <c r="A82" s="744" t="s">
        <v>289</v>
      </c>
      <c r="B82" s="745"/>
      <c r="C82" s="745"/>
      <c r="D82" s="745"/>
      <c r="E82" s="745"/>
      <c r="F82" s="745"/>
      <c r="G82" s="652">
        <f>SUM(G78:G81)</f>
        <v>755685696</v>
      </c>
      <c r="H82" s="653" t="e">
        <f>IF(G82&gt;0,G82/#REF!,0)</f>
        <v>#REF!</v>
      </c>
      <c r="I82" s="521"/>
      <c r="J82" s="521"/>
      <c r="K82" s="521"/>
      <c r="L82" s="521"/>
      <c r="M82" s="521"/>
      <c r="N82" s="521"/>
      <c r="O82" s="521"/>
      <c r="P82" s="521"/>
      <c r="Q82" s="521"/>
      <c r="R82" s="521"/>
      <c r="S82" s="521"/>
      <c r="T82" s="521"/>
      <c r="U82" s="521"/>
      <c r="V82" s="521"/>
      <c r="W82" s="521"/>
      <c r="X82" s="521"/>
      <c r="Y82" s="521"/>
      <c r="Z82" s="521"/>
      <c r="AA82" s="521"/>
      <c r="AB82" s="521"/>
      <c r="AC82" s="521"/>
      <c r="AD82" s="524"/>
      <c r="AE82" s="524"/>
      <c r="AF82" s="524"/>
      <c r="AG82" s="524"/>
      <c r="AH82" s="524" t="str">
        <f>IF(G77=$AE$9,G85,"")</f>
        <v/>
      </c>
      <c r="AI82" s="524" t="str">
        <f>IF(G77=$AE$9,G86,"")</f>
        <v/>
      </c>
      <c r="AJ82" s="524"/>
      <c r="AK82" s="524" t="str">
        <f>IF(G77=$AJ$9,G83,"")</f>
        <v/>
      </c>
      <c r="AL82" s="524" t="str">
        <f>IF(G77=$AJ$9,G84,"")</f>
        <v/>
      </c>
      <c r="AM82" s="524" t="str">
        <f>IF(G77=$AJ$9,G85,"")</f>
        <v/>
      </c>
      <c r="AN82" s="524" t="str">
        <f>IF(G77=$AJ$9,G86,"")</f>
        <v/>
      </c>
      <c r="AO82" s="524"/>
      <c r="AP82" s="524">
        <f>IF(G77=$AO$9,G83,"")</f>
        <v>0</v>
      </c>
      <c r="AQ82" s="524">
        <f>IF(G77=$AO$9,G84,"")</f>
        <v>166250853</v>
      </c>
      <c r="AR82" s="524">
        <f>IF(G77=$AO$9,G85,"")</f>
        <v>22670571</v>
      </c>
      <c r="AS82" s="524">
        <f>IF(G77=$AO$9,G86,"")</f>
        <v>37784285</v>
      </c>
      <c r="AT82" s="524"/>
      <c r="AU82" s="524"/>
      <c r="AV82" s="527"/>
      <c r="AW82" s="527"/>
      <c r="AX82" s="524"/>
      <c r="AY82" s="517"/>
      <c r="AZ82" s="524"/>
      <c r="BA82" s="524"/>
      <c r="BB82" s="524"/>
      <c r="BC82" s="524"/>
      <c r="BD82" s="524"/>
      <c r="BE82" s="524"/>
      <c r="BF82" s="524"/>
      <c r="BG82" s="524"/>
      <c r="BH82" s="524"/>
      <c r="BI82" s="527"/>
      <c r="BJ82" s="527"/>
      <c r="BK82" s="527"/>
    </row>
    <row r="83" spans="1:63" s="528" customFormat="1" ht="14.25" hidden="1" customHeight="1" outlineLevel="1" x14ac:dyDescent="0.2">
      <c r="A83" s="650"/>
      <c r="B83" s="651"/>
      <c r="C83" s="651"/>
      <c r="D83" s="651"/>
      <c r="E83" s="663" t="s">
        <v>325</v>
      </c>
      <c r="F83" s="664">
        <v>0</v>
      </c>
      <c r="G83" s="652">
        <f>ROUND(+G82*F83,0)</f>
        <v>0</v>
      </c>
      <c r="H83" s="653">
        <f>IF(G83&gt;0,G83/#REF!,0)</f>
        <v>0</v>
      </c>
      <c r="I83" s="521"/>
      <c r="J83" s="521"/>
      <c r="K83" s="521"/>
      <c r="L83" s="521"/>
      <c r="M83" s="521"/>
      <c r="N83" s="521"/>
      <c r="O83" s="521"/>
      <c r="P83" s="521"/>
      <c r="Q83" s="521"/>
      <c r="R83" s="521"/>
      <c r="S83" s="521"/>
      <c r="T83" s="521"/>
      <c r="U83" s="521"/>
      <c r="V83" s="521"/>
      <c r="W83" s="521"/>
      <c r="X83" s="521"/>
      <c r="Y83" s="521"/>
      <c r="Z83" s="521"/>
      <c r="AA83" s="521"/>
      <c r="AB83" s="521"/>
      <c r="AC83" s="521"/>
      <c r="AD83" s="524"/>
      <c r="AE83" s="524"/>
      <c r="AF83" s="524"/>
      <c r="AG83" s="524"/>
      <c r="AH83" s="524"/>
      <c r="AI83" s="524"/>
      <c r="AJ83" s="524"/>
      <c r="AK83" s="524"/>
      <c r="AL83" s="524"/>
      <c r="AM83" s="524"/>
      <c r="AN83" s="524"/>
      <c r="AO83" s="524"/>
      <c r="AP83" s="524"/>
      <c r="AQ83" s="524"/>
      <c r="AR83" s="524"/>
      <c r="AS83" s="524"/>
      <c r="AT83" s="524"/>
      <c r="AU83" s="524"/>
      <c r="AV83" s="527"/>
      <c r="AW83" s="527"/>
      <c r="AX83" s="524"/>
      <c r="AY83" s="517"/>
      <c r="AZ83" s="524"/>
      <c r="BA83" s="524"/>
      <c r="BB83" s="524"/>
      <c r="BC83" s="524"/>
      <c r="BD83" s="524"/>
      <c r="BE83" s="524"/>
      <c r="BF83" s="524"/>
      <c r="BG83" s="524"/>
      <c r="BH83" s="524"/>
      <c r="BI83" s="527"/>
      <c r="BJ83" s="527"/>
      <c r="BK83" s="527"/>
    </row>
    <row r="84" spans="1:63" s="528" customFormat="1" ht="12" hidden="1" customHeight="1" outlineLevel="1" x14ac:dyDescent="0.2">
      <c r="A84" s="665"/>
      <c r="B84" s="756" t="s">
        <v>335</v>
      </c>
      <c r="C84" s="756" t="s">
        <v>257</v>
      </c>
      <c r="D84" s="756"/>
      <c r="E84" s="757">
        <f>SUM(F84:F86)</f>
        <v>0.3</v>
      </c>
      <c r="F84" s="664">
        <v>0.22</v>
      </c>
      <c r="G84" s="535">
        <f>ROUND(+F84*G82,0)</f>
        <v>166250853</v>
      </c>
      <c r="H84" s="666" t="e">
        <f>IF(G84&gt;0,G84/#REF!,0)</f>
        <v>#REF!</v>
      </c>
      <c r="I84" s="521"/>
      <c r="J84" s="521"/>
      <c r="K84" s="521"/>
      <c r="L84" s="521"/>
      <c r="M84" s="521"/>
      <c r="N84" s="521"/>
      <c r="O84" s="521"/>
      <c r="P84" s="521"/>
      <c r="Q84" s="521"/>
      <c r="R84" s="521"/>
      <c r="S84" s="521"/>
      <c r="T84" s="521"/>
      <c r="U84" s="521"/>
      <c r="V84" s="521"/>
      <c r="W84" s="521"/>
      <c r="X84" s="521"/>
      <c r="Y84" s="521"/>
      <c r="Z84" s="521"/>
      <c r="AA84" s="521"/>
      <c r="AB84" s="521"/>
      <c r="AC84" s="521"/>
      <c r="AD84" s="538"/>
      <c r="AE84" s="524"/>
      <c r="AF84" s="524"/>
      <c r="AG84" s="524"/>
      <c r="AH84" s="524"/>
      <c r="AI84" s="524"/>
      <c r="AJ84" s="524"/>
      <c r="AK84" s="524"/>
      <c r="AL84" s="524"/>
      <c r="AM84" s="524"/>
      <c r="AN84" s="524"/>
      <c r="AO84" s="524"/>
      <c r="AP84" s="524"/>
      <c r="AQ84" s="524"/>
      <c r="AR84" s="524"/>
      <c r="AS84" s="524"/>
      <c r="AT84" s="524"/>
      <c r="AU84" s="524"/>
      <c r="AV84" s="527"/>
      <c r="AW84" s="527"/>
      <c r="AX84" s="524"/>
      <c r="AY84" s="517"/>
      <c r="AZ84" s="524"/>
      <c r="BA84" s="524"/>
      <c r="BB84" s="524"/>
      <c r="BC84" s="524"/>
      <c r="BD84" s="524"/>
      <c r="BE84" s="524"/>
      <c r="BF84" s="524"/>
      <c r="BG84" s="524"/>
      <c r="BH84" s="524"/>
      <c r="BI84" s="527"/>
      <c r="BJ84" s="527"/>
      <c r="BK84" s="527"/>
    </row>
    <row r="85" spans="1:63" s="528" customFormat="1" ht="12" hidden="1" customHeight="1" outlineLevel="1" x14ac:dyDescent="0.2">
      <c r="A85" s="665"/>
      <c r="B85" s="756"/>
      <c r="C85" s="756" t="s">
        <v>258</v>
      </c>
      <c r="D85" s="756"/>
      <c r="E85" s="757"/>
      <c r="F85" s="664">
        <v>0.03</v>
      </c>
      <c r="G85" s="535">
        <f>ROUND(+F85*G82,0)</f>
        <v>22670571</v>
      </c>
      <c r="H85" s="666" t="e">
        <f>IF(G85&gt;0,G85/#REF!,0)</f>
        <v>#REF!</v>
      </c>
      <c r="I85" s="521"/>
      <c r="J85" s="521"/>
      <c r="K85" s="521"/>
      <c r="L85" s="521"/>
      <c r="M85" s="521"/>
      <c r="N85" s="521"/>
      <c r="O85" s="521"/>
      <c r="P85" s="521"/>
      <c r="Q85" s="521"/>
      <c r="R85" s="521"/>
      <c r="S85" s="521"/>
      <c r="T85" s="521"/>
      <c r="U85" s="521"/>
      <c r="V85" s="521"/>
      <c r="W85" s="521"/>
      <c r="X85" s="521"/>
      <c r="Y85" s="521"/>
      <c r="Z85" s="521"/>
      <c r="AA85" s="521"/>
      <c r="AB85" s="521"/>
      <c r="AC85" s="521"/>
      <c r="AD85" s="538"/>
      <c r="AE85" s="524"/>
      <c r="AF85" s="524"/>
      <c r="AG85" s="524"/>
      <c r="AH85" s="524"/>
      <c r="AI85" s="524"/>
      <c r="AJ85" s="524"/>
      <c r="AK85" s="524"/>
      <c r="AL85" s="524"/>
      <c r="AM85" s="524"/>
      <c r="AN85" s="524"/>
      <c r="AO85" s="524"/>
      <c r="AP85" s="524"/>
      <c r="AQ85" s="524"/>
      <c r="AR85" s="524"/>
      <c r="AS85" s="524"/>
      <c r="AT85" s="524"/>
      <c r="AU85" s="524"/>
      <c r="AV85" s="527"/>
      <c r="AW85" s="527"/>
      <c r="AX85" s="524"/>
      <c r="AY85" s="517"/>
      <c r="AZ85" s="524"/>
      <c r="BA85" s="524"/>
      <c r="BB85" s="524"/>
      <c r="BC85" s="524"/>
      <c r="BD85" s="524"/>
      <c r="BE85" s="524"/>
      <c r="BF85" s="524"/>
      <c r="BG85" s="524"/>
      <c r="BH85" s="524"/>
      <c r="BI85" s="527"/>
      <c r="BJ85" s="527"/>
      <c r="BK85" s="527"/>
    </row>
    <row r="86" spans="1:63" s="528" customFormat="1" ht="12" hidden="1" customHeight="1" outlineLevel="1" x14ac:dyDescent="0.2">
      <c r="A86" s="665"/>
      <c r="B86" s="756"/>
      <c r="C86" s="756" t="s">
        <v>336</v>
      </c>
      <c r="D86" s="756"/>
      <c r="E86" s="757"/>
      <c r="F86" s="664">
        <v>0.05</v>
      </c>
      <c r="G86" s="535">
        <f>ROUND(+F86*G82,0)</f>
        <v>37784285</v>
      </c>
      <c r="H86" s="666" t="e">
        <f>IF(G86&gt;0,G86/#REF!,0)</f>
        <v>#REF!</v>
      </c>
      <c r="I86" s="521"/>
      <c r="J86" s="521"/>
      <c r="K86" s="521"/>
      <c r="L86" s="521"/>
      <c r="M86" s="521"/>
      <c r="N86" s="521"/>
      <c r="O86" s="521"/>
      <c r="P86" s="521"/>
      <c r="Q86" s="521"/>
      <c r="R86" s="521"/>
      <c r="S86" s="521"/>
      <c r="T86" s="521"/>
      <c r="U86" s="521"/>
      <c r="V86" s="521"/>
      <c r="W86" s="521"/>
      <c r="X86" s="521"/>
      <c r="Y86" s="521"/>
      <c r="Z86" s="521"/>
      <c r="AA86" s="521"/>
      <c r="AB86" s="521"/>
      <c r="AC86" s="521"/>
      <c r="AD86" s="538"/>
      <c r="AE86" s="524"/>
      <c r="AF86" s="524"/>
      <c r="AG86" s="524"/>
      <c r="AH86" s="524"/>
      <c r="AI86" s="524"/>
      <c r="AJ86" s="524"/>
      <c r="AK86" s="524"/>
      <c r="AL86" s="524"/>
      <c r="AM86" s="524"/>
      <c r="AN86" s="524"/>
      <c r="AO86" s="524"/>
      <c r="AP86" s="524"/>
      <c r="AQ86" s="524"/>
      <c r="AR86" s="524"/>
      <c r="AS86" s="524"/>
      <c r="AT86" s="524"/>
      <c r="AU86" s="524"/>
      <c r="AV86" s="527"/>
      <c r="AW86" s="527"/>
      <c r="AX86" s="524"/>
      <c r="AY86" s="517"/>
      <c r="AZ86" s="524"/>
      <c r="BA86" s="524"/>
      <c r="BB86" s="524"/>
      <c r="BC86" s="524"/>
      <c r="BD86" s="524"/>
      <c r="BE86" s="524"/>
      <c r="BF86" s="524"/>
      <c r="BG86" s="524"/>
      <c r="BH86" s="524"/>
      <c r="BI86" s="527"/>
      <c r="BJ86" s="527"/>
      <c r="BK86" s="527"/>
    </row>
    <row r="87" spans="1:63" s="528" customFormat="1" ht="20.25" hidden="1" customHeight="1" outlineLevel="1" thickBot="1" x14ac:dyDescent="0.25">
      <c r="A87" s="744" t="str">
        <f>CONCATENATE("TOTAL ",B77)</f>
        <v>TOTAL  Pavimentación - Pavimento Placa huella</v>
      </c>
      <c r="B87" s="745"/>
      <c r="C87" s="745"/>
      <c r="D87" s="745"/>
      <c r="E87" s="745"/>
      <c r="F87" s="745"/>
      <c r="G87" s="652">
        <f>SUM(G82:G86)</f>
        <v>982391405</v>
      </c>
      <c r="H87" s="666" t="e">
        <f>IF(G87&gt;0,G87/#REF!,0)</f>
        <v>#REF!</v>
      </c>
      <c r="I87" s="521"/>
      <c r="J87" s="521"/>
      <c r="K87" s="521"/>
      <c r="L87" s="521"/>
      <c r="M87" s="521"/>
      <c r="N87" s="521"/>
      <c r="O87" s="521"/>
      <c r="P87" s="521"/>
      <c r="Q87" s="521"/>
      <c r="R87" s="521"/>
      <c r="S87" s="521"/>
      <c r="T87" s="521"/>
      <c r="U87" s="521"/>
      <c r="V87" s="521"/>
      <c r="W87" s="521"/>
      <c r="X87" s="521"/>
      <c r="Y87" s="521"/>
      <c r="Z87" s="521"/>
      <c r="AA87" s="521"/>
      <c r="AB87" s="521"/>
      <c r="AC87" s="521"/>
      <c r="AD87" s="538"/>
      <c r="AE87" s="524"/>
      <c r="AF87" s="524"/>
      <c r="AG87" s="524"/>
      <c r="AH87" s="524"/>
      <c r="AI87" s="524"/>
      <c r="AJ87" s="524"/>
      <c r="AK87" s="524"/>
      <c r="AL87" s="524"/>
      <c r="AM87" s="524"/>
      <c r="AN87" s="524"/>
      <c r="AO87" s="524"/>
      <c r="AP87" s="524"/>
      <c r="AQ87" s="524"/>
      <c r="AR87" s="524"/>
      <c r="AS87" s="524"/>
      <c r="AT87" s="524"/>
      <c r="AU87" s="524"/>
      <c r="AV87" s="527"/>
      <c r="AW87" s="527"/>
      <c r="AX87" s="524"/>
      <c r="AY87" s="517"/>
      <c r="AZ87" s="524"/>
      <c r="BA87" s="524"/>
      <c r="BB87" s="524"/>
      <c r="BC87" s="524"/>
      <c r="BD87" s="524"/>
      <c r="BE87" s="524"/>
      <c r="BF87" s="524"/>
      <c r="BG87" s="524"/>
      <c r="BH87" s="524"/>
      <c r="BI87" s="527"/>
      <c r="BJ87" s="527"/>
      <c r="BK87" s="527"/>
    </row>
    <row r="88" spans="1:63" ht="10.5" hidden="1" customHeight="1" outlineLevel="1" thickTop="1" x14ac:dyDescent="0.2">
      <c r="A88" s="667"/>
      <c r="B88" s="668"/>
      <c r="C88" s="668"/>
      <c r="D88" s="668"/>
      <c r="E88" s="668"/>
      <c r="F88" s="668"/>
      <c r="G88" s="644"/>
      <c r="H88" s="645"/>
      <c r="AE88" s="524"/>
      <c r="AF88" s="524"/>
      <c r="AG88" s="524"/>
      <c r="AH88" s="524"/>
      <c r="AI88" s="524"/>
      <c r="AJ88" s="524"/>
      <c r="AK88" s="524"/>
      <c r="AL88" s="524"/>
      <c r="AM88" s="524"/>
      <c r="AN88" s="524"/>
      <c r="AO88" s="524"/>
      <c r="AP88" s="524"/>
      <c r="AQ88" s="524"/>
      <c r="AR88" s="524"/>
      <c r="AS88" s="524"/>
      <c r="AT88" s="524"/>
      <c r="AU88" s="524"/>
    </row>
    <row r="89" spans="1:63" ht="15.75" hidden="1" outlineLevel="1" x14ac:dyDescent="0.2">
      <c r="A89" s="646">
        <v>6</v>
      </c>
      <c r="B89" s="753" t="s">
        <v>348</v>
      </c>
      <c r="C89" s="753"/>
      <c r="D89" s="753"/>
      <c r="E89" s="753"/>
      <c r="F89" s="654" t="s">
        <v>322</v>
      </c>
      <c r="G89" s="754" t="s">
        <v>323</v>
      </c>
      <c r="H89" s="755"/>
      <c r="AD89" s="526"/>
      <c r="AE89" s="529"/>
      <c r="AF89" s="529"/>
      <c r="AG89" s="525"/>
      <c r="AH89" s="525" t="s">
        <v>258</v>
      </c>
      <c r="AI89" s="525" t="s">
        <v>259</v>
      </c>
      <c r="AJ89" s="525" t="s">
        <v>324</v>
      </c>
      <c r="AK89" s="525" t="s">
        <v>325</v>
      </c>
      <c r="AL89" s="525" t="s">
        <v>326</v>
      </c>
      <c r="AM89" s="525" t="s">
        <v>258</v>
      </c>
      <c r="AN89" s="525" t="s">
        <v>259</v>
      </c>
      <c r="AO89" s="525" t="s">
        <v>324</v>
      </c>
      <c r="AP89" s="525" t="s">
        <v>325</v>
      </c>
      <c r="AQ89" s="525" t="s">
        <v>326</v>
      </c>
      <c r="AR89" s="525" t="s">
        <v>258</v>
      </c>
      <c r="AS89" s="525" t="s">
        <v>259</v>
      </c>
      <c r="AT89" s="524"/>
      <c r="AU89" s="524"/>
    </row>
    <row r="90" spans="1:63" ht="15.75" hidden="1" customHeight="1" outlineLevel="1" x14ac:dyDescent="0.2">
      <c r="A90" s="655">
        <f t="shared" ref="A90:A100" si="12">+A89+0.01</f>
        <v>6.01</v>
      </c>
      <c r="B90" s="532" t="s">
        <v>349</v>
      </c>
      <c r="C90" s="533" t="s">
        <v>328</v>
      </c>
      <c r="D90" s="533" t="s">
        <v>339</v>
      </c>
      <c r="E90" s="534">
        <v>215</v>
      </c>
      <c r="F90" s="659">
        <v>8717</v>
      </c>
      <c r="G90" s="535">
        <f t="shared" ref="G90:G100" si="13">IF(E90&gt;0,ROUND((F90*E90),0),0)</f>
        <v>1874155</v>
      </c>
      <c r="H90" s="657" t="e">
        <f>IF(G90&gt;0,G90/#REF!,0)</f>
        <v>#REF!</v>
      </c>
      <c r="AD90" s="536"/>
      <c r="AE90" s="524"/>
      <c r="AF90" s="524"/>
      <c r="AG90" s="524"/>
      <c r="AH90" s="524"/>
      <c r="AI90" s="524"/>
      <c r="AJ90" s="524">
        <f t="shared" ref="AJ90:AJ100" si="14">IF(AD90=$AJ$9,E90*F90,0)</f>
        <v>0</v>
      </c>
      <c r="AK90" s="524"/>
      <c r="AL90" s="524"/>
      <c r="AM90" s="524"/>
      <c r="AN90" s="524"/>
      <c r="AO90" s="524">
        <f t="shared" ref="AO90:AO100" si="15">IF(AD90=$AO$9,E90*F90,0)</f>
        <v>0</v>
      </c>
      <c r="AP90" s="524"/>
      <c r="AQ90" s="524"/>
      <c r="AR90" s="524"/>
      <c r="AS90" s="524"/>
      <c r="AT90" s="524"/>
      <c r="AU90" s="524"/>
    </row>
    <row r="91" spans="1:63" ht="25.5" hidden="1" outlineLevel="1" x14ac:dyDescent="0.2">
      <c r="A91" s="655">
        <f t="shared" si="12"/>
        <v>6.02</v>
      </c>
      <c r="B91" s="532" t="s">
        <v>350</v>
      </c>
      <c r="C91" s="533" t="s">
        <v>328</v>
      </c>
      <c r="D91" s="533" t="s">
        <v>339</v>
      </c>
      <c r="E91" s="534">
        <v>3867</v>
      </c>
      <c r="F91" s="659">
        <v>2273</v>
      </c>
      <c r="G91" s="535">
        <f t="shared" si="13"/>
        <v>8789691</v>
      </c>
      <c r="H91" s="657" t="e">
        <f>IF(G91&gt;0,G91/#REF!,0)</f>
        <v>#REF!</v>
      </c>
      <c r="AD91" s="536"/>
      <c r="AE91" s="524"/>
      <c r="AF91" s="524"/>
      <c r="AG91" s="524"/>
      <c r="AH91" s="524"/>
      <c r="AI91" s="524"/>
      <c r="AJ91" s="524">
        <f t="shared" si="14"/>
        <v>0</v>
      </c>
      <c r="AK91" s="524"/>
      <c r="AL91" s="524"/>
      <c r="AM91" s="524"/>
      <c r="AN91" s="524"/>
      <c r="AO91" s="524">
        <f t="shared" si="15"/>
        <v>0</v>
      </c>
      <c r="AP91" s="524"/>
      <c r="AQ91" s="524"/>
      <c r="AR91" s="524"/>
      <c r="AS91" s="524"/>
      <c r="AT91" s="524"/>
      <c r="AU91" s="524"/>
    </row>
    <row r="92" spans="1:63" ht="54.75" hidden="1" customHeight="1" outlineLevel="1" x14ac:dyDescent="0.2">
      <c r="A92" s="655">
        <f t="shared" si="12"/>
        <v>6.0299999999999994</v>
      </c>
      <c r="B92" s="532" t="s">
        <v>351</v>
      </c>
      <c r="C92" s="533" t="s">
        <v>328</v>
      </c>
      <c r="D92" s="533" t="s">
        <v>352</v>
      </c>
      <c r="E92" s="534">
        <v>39</v>
      </c>
      <c r="F92" s="659">
        <f>154859+(154859*10%)</f>
        <v>170344.9</v>
      </c>
      <c r="G92" s="535">
        <f t="shared" si="13"/>
        <v>6643451</v>
      </c>
      <c r="H92" s="657" t="e">
        <f>IF(G92&gt;0,G92/#REF!,0)</f>
        <v>#REF!</v>
      </c>
      <c r="AD92" s="536"/>
      <c r="AE92" s="524"/>
      <c r="AF92" s="524"/>
      <c r="AG92" s="524"/>
      <c r="AH92" s="524"/>
      <c r="AI92" s="524"/>
      <c r="AJ92" s="524">
        <f t="shared" si="14"/>
        <v>0</v>
      </c>
      <c r="AK92" s="524"/>
      <c r="AL92" s="524"/>
      <c r="AM92" s="524"/>
      <c r="AN92" s="524"/>
      <c r="AO92" s="524">
        <f t="shared" si="15"/>
        <v>0</v>
      </c>
      <c r="AP92" s="524"/>
      <c r="AQ92" s="524"/>
      <c r="AR92" s="524"/>
      <c r="AS92" s="524"/>
      <c r="AT92" s="524"/>
      <c r="AU92" s="524"/>
    </row>
    <row r="93" spans="1:63" ht="39.75" hidden="1" customHeight="1" outlineLevel="1" x14ac:dyDescent="0.2">
      <c r="A93" s="655">
        <f t="shared" si="12"/>
        <v>6.0399999999999991</v>
      </c>
      <c r="B93" s="532" t="s">
        <v>353</v>
      </c>
      <c r="C93" s="533" t="s">
        <v>328</v>
      </c>
      <c r="D93" s="533" t="s">
        <v>354</v>
      </c>
      <c r="E93" s="534">
        <v>384</v>
      </c>
      <c r="F93" s="659">
        <f>6198+(6198*10%)</f>
        <v>6817.8</v>
      </c>
      <c r="G93" s="535">
        <f t="shared" si="13"/>
        <v>2618035</v>
      </c>
      <c r="H93" s="657" t="e">
        <f>IF(G93&gt;0,G93/#REF!,0)</f>
        <v>#REF!</v>
      </c>
      <c r="AD93" s="536"/>
      <c r="AE93" s="524"/>
      <c r="AF93" s="524"/>
      <c r="AG93" s="524"/>
      <c r="AH93" s="524"/>
      <c r="AI93" s="524"/>
      <c r="AJ93" s="524">
        <f t="shared" si="14"/>
        <v>0</v>
      </c>
      <c r="AK93" s="524"/>
      <c r="AL93" s="524"/>
      <c r="AM93" s="524"/>
      <c r="AN93" s="524"/>
      <c r="AO93" s="524">
        <f t="shared" si="15"/>
        <v>0</v>
      </c>
      <c r="AP93" s="524"/>
      <c r="AQ93" s="524"/>
      <c r="AR93" s="524"/>
      <c r="AS93" s="524"/>
      <c r="AT93" s="524"/>
      <c r="AU93" s="524"/>
    </row>
    <row r="94" spans="1:63" hidden="1" outlineLevel="1" x14ac:dyDescent="0.2">
      <c r="A94" s="655">
        <f t="shared" si="12"/>
        <v>6.0499999999999989</v>
      </c>
      <c r="B94" s="532" t="s">
        <v>355</v>
      </c>
      <c r="C94" s="533" t="s">
        <v>328</v>
      </c>
      <c r="D94" s="533" t="s">
        <v>352</v>
      </c>
      <c r="E94" s="534">
        <v>65</v>
      </c>
      <c r="F94" s="659">
        <f>24326+(24326*10%)</f>
        <v>26758.6</v>
      </c>
      <c r="G94" s="535">
        <f t="shared" si="13"/>
        <v>1739309</v>
      </c>
      <c r="H94" s="657" t="e">
        <f>IF(G94&gt;0,G94/#REF!,0)</f>
        <v>#REF!</v>
      </c>
      <c r="AD94" s="536"/>
      <c r="AE94" s="524"/>
      <c r="AF94" s="524"/>
      <c r="AG94" s="524"/>
      <c r="AH94" s="524"/>
      <c r="AI94" s="524"/>
      <c r="AJ94" s="524">
        <f t="shared" si="14"/>
        <v>0</v>
      </c>
      <c r="AK94" s="524"/>
      <c r="AL94" s="524"/>
      <c r="AM94" s="524"/>
      <c r="AN94" s="524"/>
      <c r="AO94" s="524">
        <f t="shared" si="15"/>
        <v>0</v>
      </c>
      <c r="AP94" s="524"/>
      <c r="AQ94" s="524"/>
      <c r="AR94" s="524"/>
      <c r="AS94" s="524"/>
      <c r="AT94" s="524"/>
      <c r="AU94" s="524"/>
    </row>
    <row r="95" spans="1:63" ht="38.25" hidden="1" outlineLevel="1" x14ac:dyDescent="0.2">
      <c r="A95" s="655">
        <f t="shared" si="12"/>
        <v>6.0599999999999987</v>
      </c>
      <c r="B95" s="532" t="s">
        <v>356</v>
      </c>
      <c r="C95" s="533" t="s">
        <v>328</v>
      </c>
      <c r="D95" s="533" t="s">
        <v>339</v>
      </c>
      <c r="E95" s="534">
        <v>430</v>
      </c>
      <c r="F95" s="659">
        <f>134508+(134508*10%)</f>
        <v>147958.79999999999</v>
      </c>
      <c r="G95" s="535">
        <f t="shared" si="13"/>
        <v>63622284</v>
      </c>
      <c r="H95" s="657" t="e">
        <f>IF(G95&gt;0,G95/#REF!,0)</f>
        <v>#REF!</v>
      </c>
      <c r="AD95" s="536"/>
      <c r="AE95" s="524"/>
      <c r="AF95" s="524"/>
      <c r="AG95" s="524"/>
      <c r="AH95" s="524"/>
      <c r="AI95" s="524"/>
      <c r="AJ95" s="524">
        <f t="shared" si="14"/>
        <v>0</v>
      </c>
      <c r="AK95" s="524"/>
      <c r="AL95" s="524"/>
      <c r="AM95" s="524"/>
      <c r="AN95" s="524"/>
      <c r="AO95" s="524">
        <f t="shared" si="15"/>
        <v>0</v>
      </c>
      <c r="AP95" s="524"/>
      <c r="AQ95" s="524"/>
      <c r="AR95" s="524"/>
      <c r="AS95" s="524"/>
      <c r="AT95" s="524"/>
      <c r="AU95" s="524"/>
    </row>
    <row r="96" spans="1:63" ht="30.75" hidden="1" customHeight="1" outlineLevel="1" x14ac:dyDescent="0.2">
      <c r="A96" s="655">
        <f t="shared" si="12"/>
        <v>6.0699999999999985</v>
      </c>
      <c r="B96" s="532"/>
      <c r="C96" s="533"/>
      <c r="D96" s="533"/>
      <c r="E96" s="534"/>
      <c r="F96" s="659"/>
      <c r="G96" s="535">
        <f t="shared" si="13"/>
        <v>0</v>
      </c>
      <c r="H96" s="657">
        <f>IF(G96&gt;0,G96/#REF!,0)</f>
        <v>0</v>
      </c>
      <c r="AD96" s="536"/>
      <c r="AE96" s="524"/>
      <c r="AF96" s="524"/>
      <c r="AG96" s="524"/>
      <c r="AH96" s="524"/>
      <c r="AI96" s="524"/>
      <c r="AJ96" s="524">
        <f t="shared" si="14"/>
        <v>0</v>
      </c>
      <c r="AK96" s="524"/>
      <c r="AL96" s="524"/>
      <c r="AM96" s="524"/>
      <c r="AN96" s="524"/>
      <c r="AO96" s="524">
        <f t="shared" si="15"/>
        <v>0</v>
      </c>
      <c r="AP96" s="524"/>
      <c r="AQ96" s="524"/>
      <c r="AR96" s="524"/>
      <c r="AS96" s="524"/>
      <c r="AT96" s="524"/>
      <c r="AU96" s="524"/>
    </row>
    <row r="97" spans="1:63" hidden="1" outlineLevel="1" x14ac:dyDescent="0.2">
      <c r="A97" s="655">
        <f t="shared" si="12"/>
        <v>6.0799999999999983</v>
      </c>
      <c r="B97" s="532"/>
      <c r="C97" s="533"/>
      <c r="D97" s="533"/>
      <c r="E97" s="534"/>
      <c r="F97" s="659"/>
      <c r="G97" s="535">
        <f t="shared" si="13"/>
        <v>0</v>
      </c>
      <c r="H97" s="657">
        <f>IF(G97&gt;0,G97/#REF!,0)</f>
        <v>0</v>
      </c>
      <c r="AD97" s="536"/>
      <c r="AE97" s="524"/>
      <c r="AF97" s="524"/>
      <c r="AG97" s="524"/>
      <c r="AH97" s="524"/>
      <c r="AI97" s="524"/>
      <c r="AJ97" s="524">
        <f t="shared" si="14"/>
        <v>0</v>
      </c>
      <c r="AK97" s="524"/>
      <c r="AL97" s="524"/>
      <c r="AM97" s="524"/>
      <c r="AN97" s="524"/>
      <c r="AO97" s="524">
        <f t="shared" si="15"/>
        <v>0</v>
      </c>
      <c r="AP97" s="524"/>
      <c r="AQ97" s="524"/>
      <c r="AR97" s="524"/>
      <c r="AS97" s="524"/>
      <c r="AT97" s="524"/>
      <c r="AU97" s="524"/>
    </row>
    <row r="98" spans="1:63" hidden="1" outlineLevel="1" x14ac:dyDescent="0.2">
      <c r="A98" s="655">
        <f t="shared" si="12"/>
        <v>6.0899999999999981</v>
      </c>
      <c r="B98" s="532"/>
      <c r="C98" s="533"/>
      <c r="D98" s="533"/>
      <c r="E98" s="534"/>
      <c r="F98" s="659"/>
      <c r="G98" s="535">
        <f t="shared" si="13"/>
        <v>0</v>
      </c>
      <c r="H98" s="657">
        <f>IF(G98&gt;0,G98/#REF!,0)</f>
        <v>0</v>
      </c>
      <c r="AD98" s="536"/>
      <c r="AE98" s="524"/>
      <c r="AF98" s="524"/>
      <c r="AG98" s="524"/>
      <c r="AH98" s="524"/>
      <c r="AI98" s="524"/>
      <c r="AJ98" s="524">
        <f t="shared" si="14"/>
        <v>0</v>
      </c>
      <c r="AK98" s="524"/>
      <c r="AL98" s="524"/>
      <c r="AM98" s="524"/>
      <c r="AN98" s="524"/>
      <c r="AO98" s="524">
        <f t="shared" si="15"/>
        <v>0</v>
      </c>
      <c r="AP98" s="524"/>
      <c r="AQ98" s="524"/>
      <c r="AR98" s="524"/>
      <c r="AS98" s="524"/>
      <c r="AT98" s="524"/>
      <c r="AU98" s="524"/>
    </row>
    <row r="99" spans="1:63" hidden="1" outlineLevel="1" x14ac:dyDescent="0.2">
      <c r="A99" s="655">
        <f t="shared" si="12"/>
        <v>6.0999999999999979</v>
      </c>
      <c r="B99" s="532"/>
      <c r="C99" s="533"/>
      <c r="D99" s="533"/>
      <c r="E99" s="534"/>
      <c r="F99" s="659"/>
      <c r="G99" s="535">
        <f t="shared" si="13"/>
        <v>0</v>
      </c>
      <c r="H99" s="657">
        <f>IF(G99&gt;0,G99/#REF!,0)</f>
        <v>0</v>
      </c>
      <c r="AD99" s="536"/>
      <c r="AE99" s="524"/>
      <c r="AF99" s="524"/>
      <c r="AG99" s="524"/>
      <c r="AH99" s="524"/>
      <c r="AI99" s="524"/>
      <c r="AJ99" s="524">
        <f t="shared" si="14"/>
        <v>0</v>
      </c>
      <c r="AK99" s="524"/>
      <c r="AL99" s="524"/>
      <c r="AM99" s="524"/>
      <c r="AN99" s="524"/>
      <c r="AO99" s="524">
        <f t="shared" si="15"/>
        <v>0</v>
      </c>
      <c r="AP99" s="524"/>
      <c r="AQ99" s="524"/>
      <c r="AR99" s="524"/>
      <c r="AS99" s="524"/>
      <c r="AT99" s="524"/>
      <c r="AU99" s="524"/>
    </row>
    <row r="100" spans="1:63" hidden="1" outlineLevel="1" x14ac:dyDescent="0.2">
      <c r="A100" s="655">
        <f t="shared" si="12"/>
        <v>6.1099999999999977</v>
      </c>
      <c r="B100" s="532"/>
      <c r="C100" s="533"/>
      <c r="D100" s="533"/>
      <c r="E100" s="534"/>
      <c r="F100" s="659"/>
      <c r="G100" s="535">
        <f t="shared" si="13"/>
        <v>0</v>
      </c>
      <c r="H100" s="657">
        <f>IF(G100&gt;0,G100/#REF!,0)</f>
        <v>0</v>
      </c>
      <c r="AD100" s="536"/>
      <c r="AE100" s="524"/>
      <c r="AF100" s="524"/>
      <c r="AG100" s="524"/>
      <c r="AH100" s="524"/>
      <c r="AI100" s="524"/>
      <c r="AJ100" s="524">
        <f t="shared" si="14"/>
        <v>0</v>
      </c>
      <c r="AK100" s="524"/>
      <c r="AL100" s="524"/>
      <c r="AM100" s="524"/>
      <c r="AN100" s="524"/>
      <c r="AO100" s="524">
        <f t="shared" si="15"/>
        <v>0</v>
      </c>
      <c r="AP100" s="524" t="str">
        <f>IF(G97=$AO$9,G101,"")</f>
        <v/>
      </c>
      <c r="AQ100" s="524" t="str">
        <f>IF(G97=$AO$9,G102,"")</f>
        <v/>
      </c>
      <c r="AR100" s="524" t="str">
        <f>IF(G97=$AO$9,G103,"")</f>
        <v/>
      </c>
      <c r="AS100" s="524" t="str">
        <f>IF(G97=$AO$9,G104,"")</f>
        <v/>
      </c>
      <c r="AT100" s="524"/>
      <c r="AU100" s="524"/>
    </row>
    <row r="101" spans="1:63" ht="10.5" hidden="1" customHeight="1" outlineLevel="1" x14ac:dyDescent="0.2">
      <c r="A101" s="744" t="s">
        <v>289</v>
      </c>
      <c r="B101" s="745"/>
      <c r="C101" s="745"/>
      <c r="D101" s="745"/>
      <c r="E101" s="745"/>
      <c r="F101" s="745"/>
      <c r="G101" s="652">
        <f>SUM(G90:G100)</f>
        <v>85286925</v>
      </c>
      <c r="H101" s="653" t="e">
        <f>IF(G101&gt;0,G101/#REF!,0)</f>
        <v>#REF!</v>
      </c>
      <c r="AD101" s="536"/>
      <c r="AE101" s="524"/>
      <c r="AF101" s="524"/>
      <c r="AG101" s="524"/>
      <c r="AH101" s="524"/>
      <c r="AI101" s="524"/>
      <c r="AJ101" s="524"/>
      <c r="AK101" s="524"/>
      <c r="AL101" s="524"/>
      <c r="AM101" s="524"/>
      <c r="AN101" s="524"/>
      <c r="AO101" s="524"/>
      <c r="AP101" s="524" t="str">
        <f>IF(G98=$AO$9,G102,"")</f>
        <v/>
      </c>
      <c r="AQ101" s="524" t="str">
        <f>IF(G98=$AO$9,G103,"")</f>
        <v/>
      </c>
      <c r="AR101" s="524" t="str">
        <f>IF(G98=$AO$9,G104,"")</f>
        <v/>
      </c>
      <c r="AS101" s="524" t="str">
        <f>IF(G98=$AO$9,G105,"")</f>
        <v/>
      </c>
      <c r="AT101" s="524"/>
      <c r="AU101" s="524"/>
    </row>
    <row r="102" spans="1:63" hidden="1" outlineLevel="1" x14ac:dyDescent="0.2">
      <c r="A102" s="650"/>
      <c r="B102" s="651"/>
      <c r="C102" s="651"/>
      <c r="D102" s="651"/>
      <c r="E102" s="663" t="s">
        <v>325</v>
      </c>
      <c r="F102" s="664">
        <v>0</v>
      </c>
      <c r="G102" s="652">
        <f>ROUND(+G101*F102,0)</f>
        <v>0</v>
      </c>
      <c r="H102" s="653">
        <f>IF(G102&gt;0,G102/#REF!,0)</f>
        <v>0</v>
      </c>
      <c r="AD102" s="536"/>
      <c r="AE102" s="524"/>
      <c r="AF102" s="524"/>
      <c r="AG102" s="524"/>
      <c r="AH102" s="524"/>
      <c r="AI102" s="524"/>
      <c r="AJ102" s="524"/>
      <c r="AK102" s="524"/>
      <c r="AL102" s="524"/>
      <c r="AM102" s="524"/>
      <c r="AN102" s="524"/>
      <c r="AO102" s="524"/>
      <c r="AP102" s="524" t="str">
        <f>IF(G99=$AO$9,G103,"")</f>
        <v/>
      </c>
      <c r="AQ102" s="524">
        <f>G103</f>
        <v>18763124</v>
      </c>
      <c r="AR102" s="524">
        <f>G104</f>
        <v>2558608</v>
      </c>
      <c r="AS102" s="524">
        <f>G105</f>
        <v>4264346</v>
      </c>
      <c r="AT102" s="524"/>
      <c r="AU102" s="524"/>
    </row>
    <row r="103" spans="1:63" hidden="1" outlineLevel="1" x14ac:dyDescent="0.2">
      <c r="A103" s="665"/>
      <c r="B103" s="756" t="s">
        <v>335</v>
      </c>
      <c r="C103" s="756" t="s">
        <v>257</v>
      </c>
      <c r="D103" s="756"/>
      <c r="E103" s="757">
        <f>SUM(F103:F105)</f>
        <v>0.3</v>
      </c>
      <c r="F103" s="664">
        <v>0.22</v>
      </c>
      <c r="G103" s="535">
        <f>ROUND(+F103*G101,0)</f>
        <v>18763124</v>
      </c>
      <c r="H103" s="666" t="e">
        <f>IF(G103&gt;0,G103/#REF!,0)</f>
        <v>#REF!</v>
      </c>
      <c r="AD103" s="536"/>
      <c r="AE103" s="524"/>
      <c r="AF103" s="524"/>
      <c r="AG103" s="524"/>
      <c r="AH103" s="524"/>
      <c r="AI103" s="524"/>
      <c r="AJ103" s="524"/>
      <c r="AK103" s="524"/>
      <c r="AL103" s="524"/>
      <c r="AM103" s="524"/>
      <c r="AN103" s="524"/>
      <c r="AO103" s="524"/>
      <c r="AP103" s="524"/>
      <c r="AQ103" s="524"/>
      <c r="AR103" s="524"/>
      <c r="AS103" s="524"/>
      <c r="AT103" s="524"/>
      <c r="AU103" s="524"/>
    </row>
    <row r="104" spans="1:63" hidden="1" outlineLevel="1" x14ac:dyDescent="0.2">
      <c r="A104" s="665"/>
      <c r="B104" s="756"/>
      <c r="C104" s="756" t="s">
        <v>258</v>
      </c>
      <c r="D104" s="756"/>
      <c r="E104" s="757"/>
      <c r="F104" s="664">
        <v>0.03</v>
      </c>
      <c r="G104" s="535">
        <f>ROUND(+F104*G101,0)</f>
        <v>2558608</v>
      </c>
      <c r="H104" s="666" t="e">
        <f>IF(G104&gt;0,G104/#REF!,0)</f>
        <v>#REF!</v>
      </c>
      <c r="AD104" s="536"/>
      <c r="AE104" s="524"/>
      <c r="AF104" s="524"/>
      <c r="AG104" s="524"/>
      <c r="AH104" s="524"/>
      <c r="AI104" s="524"/>
      <c r="AJ104" s="524"/>
      <c r="AK104" s="524"/>
      <c r="AL104" s="524"/>
      <c r="AM104" s="524"/>
      <c r="AN104" s="524"/>
      <c r="AO104" s="524"/>
      <c r="AP104" s="524"/>
      <c r="AQ104" s="524"/>
      <c r="AR104" s="524"/>
      <c r="AS104" s="524"/>
      <c r="AT104" s="524"/>
      <c r="AU104" s="524"/>
    </row>
    <row r="105" spans="1:63" hidden="1" outlineLevel="1" x14ac:dyDescent="0.2">
      <c r="A105" s="665"/>
      <c r="B105" s="756"/>
      <c r="C105" s="756" t="s">
        <v>336</v>
      </c>
      <c r="D105" s="756"/>
      <c r="E105" s="757"/>
      <c r="F105" s="664">
        <v>0.05</v>
      </c>
      <c r="G105" s="535">
        <f>ROUND(+F105*G101,0)</f>
        <v>4264346</v>
      </c>
      <c r="H105" s="666" t="e">
        <f>IF(G105&gt;0,G105/#REF!,0)</f>
        <v>#REF!</v>
      </c>
      <c r="AD105" s="536"/>
      <c r="AE105" s="524"/>
      <c r="AF105" s="524"/>
      <c r="AG105" s="524"/>
      <c r="AH105" s="524"/>
      <c r="AI105" s="524"/>
      <c r="AJ105" s="524"/>
      <c r="AK105" s="524"/>
      <c r="AL105" s="524"/>
      <c r="AM105" s="524"/>
      <c r="AN105" s="524"/>
      <c r="AO105" s="524"/>
      <c r="AP105" s="524"/>
      <c r="AQ105" s="524"/>
      <c r="AR105" s="524"/>
      <c r="AS105" s="524"/>
      <c r="AT105" s="524"/>
      <c r="AU105" s="524"/>
    </row>
    <row r="106" spans="1:63" hidden="1" outlineLevel="1" x14ac:dyDescent="0.2">
      <c r="A106" s="744" t="str">
        <f>CONCATENATE("TOTAL ",B89)</f>
        <v>TOTAL Obras de Contención</v>
      </c>
      <c r="B106" s="745"/>
      <c r="C106" s="745"/>
      <c r="D106" s="745"/>
      <c r="E106" s="745"/>
      <c r="F106" s="745"/>
      <c r="G106" s="652">
        <f>SUM(G101:G105)</f>
        <v>110873003</v>
      </c>
      <c r="H106" s="666" t="e">
        <f>IF(G106&gt;0,G106/#REF!,0)</f>
        <v>#REF!</v>
      </c>
      <c r="AE106" s="524"/>
      <c r="AF106" s="524"/>
      <c r="AG106" s="524"/>
      <c r="AH106" s="524"/>
      <c r="AI106" s="524"/>
      <c r="AJ106" s="524"/>
      <c r="AK106" s="524"/>
      <c r="AL106" s="524"/>
      <c r="AM106" s="524"/>
      <c r="AN106" s="524"/>
      <c r="AO106" s="524"/>
      <c r="AP106" s="524"/>
      <c r="AQ106" s="524"/>
      <c r="AR106" s="524"/>
      <c r="AS106" s="524"/>
      <c r="AT106" s="524"/>
      <c r="AU106" s="524"/>
    </row>
    <row r="107" spans="1:63" ht="10.5" hidden="1" customHeight="1" outlineLevel="1" thickTop="1" x14ac:dyDescent="0.2">
      <c r="A107" s="667"/>
      <c r="B107" s="668"/>
      <c r="C107" s="668"/>
      <c r="D107" s="668"/>
      <c r="E107" s="668"/>
      <c r="F107" s="668"/>
      <c r="G107" s="644"/>
      <c r="H107" s="645"/>
      <c r="AE107" s="524"/>
      <c r="AF107" s="524"/>
      <c r="AG107" s="524"/>
      <c r="AH107" s="524"/>
      <c r="AI107" s="524"/>
      <c r="AJ107" s="524"/>
      <c r="AK107" s="524"/>
      <c r="AL107" s="524"/>
      <c r="AM107" s="524"/>
      <c r="AN107" s="524"/>
      <c r="AO107" s="524"/>
      <c r="AP107" s="524"/>
      <c r="AQ107" s="524"/>
      <c r="AR107" s="524"/>
      <c r="AS107" s="524"/>
      <c r="AT107" s="524"/>
      <c r="AU107" s="524"/>
    </row>
    <row r="108" spans="1:63" s="531" customFormat="1" ht="27" hidden="1" customHeight="1" outlineLevel="1" x14ac:dyDescent="0.2">
      <c r="A108" s="646">
        <v>7</v>
      </c>
      <c r="B108" s="753" t="s">
        <v>357</v>
      </c>
      <c r="C108" s="753"/>
      <c r="D108" s="753"/>
      <c r="E108" s="753"/>
      <c r="F108" s="654" t="s">
        <v>322</v>
      </c>
      <c r="G108" s="754" t="s">
        <v>323</v>
      </c>
      <c r="H108" s="755"/>
      <c r="I108" s="521"/>
      <c r="J108" s="521"/>
      <c r="K108" s="521"/>
      <c r="L108" s="521"/>
      <c r="M108" s="521"/>
      <c r="N108" s="521"/>
      <c r="O108" s="521"/>
      <c r="P108" s="521"/>
      <c r="Q108" s="521"/>
      <c r="R108" s="521"/>
      <c r="S108" s="521"/>
      <c r="T108" s="521"/>
      <c r="U108" s="521"/>
      <c r="V108" s="521"/>
      <c r="W108" s="521"/>
      <c r="X108" s="521"/>
      <c r="Y108" s="521"/>
      <c r="Z108" s="521"/>
      <c r="AA108" s="521"/>
      <c r="AB108" s="521"/>
      <c r="AC108" s="521"/>
      <c r="AD108" s="526"/>
      <c r="AE108" s="529"/>
      <c r="AF108" s="529"/>
      <c r="AG108" s="525"/>
      <c r="AH108" s="525" t="s">
        <v>258</v>
      </c>
      <c r="AI108" s="525" t="s">
        <v>259</v>
      </c>
      <c r="AJ108" s="525" t="s">
        <v>324</v>
      </c>
      <c r="AK108" s="525" t="s">
        <v>325</v>
      </c>
      <c r="AL108" s="525" t="s">
        <v>326</v>
      </c>
      <c r="AM108" s="525" t="s">
        <v>258</v>
      </c>
      <c r="AN108" s="525" t="s">
        <v>259</v>
      </c>
      <c r="AO108" s="525" t="s">
        <v>324</v>
      </c>
      <c r="AP108" s="525" t="s">
        <v>325</v>
      </c>
      <c r="AQ108" s="525" t="s">
        <v>326</v>
      </c>
      <c r="AR108" s="525" t="s">
        <v>258</v>
      </c>
      <c r="AS108" s="525" t="s">
        <v>259</v>
      </c>
      <c r="AT108" s="526"/>
      <c r="AU108" s="526"/>
      <c r="AV108" s="530"/>
      <c r="AW108" s="530"/>
      <c r="AX108" s="526"/>
      <c r="AY108" s="517"/>
      <c r="AZ108" s="526"/>
      <c r="BA108" s="526"/>
      <c r="BB108" s="526"/>
      <c r="BC108" s="526"/>
      <c r="BD108" s="526"/>
      <c r="BE108" s="526"/>
      <c r="BF108" s="526"/>
      <c r="BG108" s="526"/>
      <c r="BH108" s="526"/>
      <c r="BI108" s="530"/>
      <c r="BJ108" s="530"/>
      <c r="BK108" s="530"/>
    </row>
    <row r="109" spans="1:63" ht="31.5" hidden="1" customHeight="1" outlineLevel="1" x14ac:dyDescent="0.2">
      <c r="A109" s="655">
        <f>+A108+0.01</f>
        <v>7.01</v>
      </c>
      <c r="B109" s="532" t="s">
        <v>358</v>
      </c>
      <c r="C109" s="533" t="s">
        <v>328</v>
      </c>
      <c r="D109" s="533" t="s">
        <v>333</v>
      </c>
      <c r="E109" s="662">
        <v>15</v>
      </c>
      <c r="F109" s="659">
        <f>225000+(225000*10%)</f>
        <v>247500</v>
      </c>
      <c r="G109" s="535">
        <f t="shared" ref="G109:G120" si="16">IF(E109&gt;0,ROUND((F109*E109),0),0)</f>
        <v>3712500</v>
      </c>
      <c r="H109" s="657" t="e">
        <f>IF(G109&gt;0,G109/#REF!,0)</f>
        <v>#REF!</v>
      </c>
      <c r="AD109" s="536"/>
      <c r="AE109" s="524"/>
      <c r="AF109" s="524"/>
      <c r="AG109" s="524"/>
      <c r="AH109" s="524"/>
      <c r="AI109" s="524"/>
      <c r="AJ109" s="524">
        <f t="shared" ref="AJ109:AJ120" si="17">IF(AD109=$AJ$9,E109*F109,0)</f>
        <v>0</v>
      </c>
      <c r="AK109" s="524"/>
      <c r="AL109" s="524"/>
      <c r="AM109" s="524"/>
      <c r="AN109" s="524"/>
      <c r="AO109" s="524">
        <f t="shared" ref="AO109:AO120" si="18">IF(AD109=$AO$9,E109*F109,0)</f>
        <v>0</v>
      </c>
      <c r="AP109" s="524"/>
      <c r="AQ109" s="524"/>
      <c r="AR109" s="524"/>
      <c r="AS109" s="524"/>
      <c r="AT109" s="524"/>
      <c r="AU109" s="524"/>
    </row>
    <row r="110" spans="1:63" ht="30" hidden="1" customHeight="1" outlineLevel="1" x14ac:dyDescent="0.2">
      <c r="A110" s="655">
        <f>+A109+0.01</f>
        <v>7.02</v>
      </c>
      <c r="B110" s="532" t="s">
        <v>359</v>
      </c>
      <c r="C110" s="533" t="s">
        <v>328</v>
      </c>
      <c r="D110" s="533" t="s">
        <v>333</v>
      </c>
      <c r="E110" s="662">
        <v>15</v>
      </c>
      <c r="F110" s="659">
        <f>225000+(225000*10%)</f>
        <v>247500</v>
      </c>
      <c r="G110" s="535">
        <f t="shared" si="16"/>
        <v>3712500</v>
      </c>
      <c r="H110" s="657" t="e">
        <f>IF(G110&gt;0,G110/#REF!,0)</f>
        <v>#REF!</v>
      </c>
      <c r="AD110" s="536"/>
      <c r="AE110" s="524"/>
      <c r="AF110" s="524"/>
      <c r="AG110" s="524"/>
      <c r="AH110" s="524"/>
      <c r="AI110" s="524"/>
      <c r="AJ110" s="524">
        <f t="shared" si="17"/>
        <v>0</v>
      </c>
      <c r="AK110" s="524"/>
      <c r="AL110" s="524"/>
      <c r="AM110" s="524"/>
      <c r="AN110" s="524"/>
      <c r="AO110" s="524">
        <f t="shared" si="18"/>
        <v>0</v>
      </c>
      <c r="AP110" s="524"/>
      <c r="AQ110" s="524"/>
      <c r="AR110" s="524"/>
      <c r="AS110" s="524"/>
      <c r="AT110" s="524"/>
      <c r="AU110" s="524"/>
    </row>
    <row r="111" spans="1:63" ht="38.25" hidden="1" customHeight="1" outlineLevel="1" x14ac:dyDescent="0.2">
      <c r="A111" s="655">
        <f>+A110+0.01</f>
        <v>7.0299999999999994</v>
      </c>
      <c r="B111" s="532" t="s">
        <v>360</v>
      </c>
      <c r="C111" s="533" t="s">
        <v>328</v>
      </c>
      <c r="D111" s="533" t="s">
        <v>333</v>
      </c>
      <c r="E111" s="662">
        <v>4</v>
      </c>
      <c r="F111" s="659">
        <f>385000+(385000*10%)</f>
        <v>423500</v>
      </c>
      <c r="G111" s="535">
        <f t="shared" si="16"/>
        <v>1694000</v>
      </c>
      <c r="H111" s="657" t="e">
        <f>IF(G111&gt;0,G111/#REF!,0)</f>
        <v>#REF!</v>
      </c>
      <c r="AD111" s="536"/>
      <c r="AE111" s="524"/>
      <c r="AF111" s="524"/>
      <c r="AG111" s="524"/>
      <c r="AH111" s="524"/>
      <c r="AI111" s="524"/>
      <c r="AJ111" s="524">
        <f t="shared" si="17"/>
        <v>0</v>
      </c>
      <c r="AK111" s="524"/>
      <c r="AL111" s="524"/>
      <c r="AM111" s="524"/>
      <c r="AN111" s="524"/>
      <c r="AO111" s="524">
        <f t="shared" si="18"/>
        <v>0</v>
      </c>
      <c r="AP111" s="524"/>
      <c r="AQ111" s="524"/>
      <c r="AR111" s="524"/>
      <c r="AS111" s="524"/>
      <c r="AT111" s="524"/>
      <c r="AU111" s="524"/>
    </row>
    <row r="112" spans="1:63" ht="34.5" hidden="1" customHeight="1" outlineLevel="1" x14ac:dyDescent="0.2">
      <c r="A112" s="655">
        <f>+A111+0.01</f>
        <v>7.0399999999999991</v>
      </c>
      <c r="B112" s="532" t="s">
        <v>361</v>
      </c>
      <c r="C112" s="533" t="s">
        <v>328</v>
      </c>
      <c r="D112" s="533" t="s">
        <v>333</v>
      </c>
      <c r="E112" s="662">
        <v>120</v>
      </c>
      <c r="F112" s="659">
        <f>174000+(174000*10%)</f>
        <v>191400</v>
      </c>
      <c r="G112" s="535">
        <f t="shared" si="16"/>
        <v>22968000</v>
      </c>
      <c r="H112" s="657" t="e">
        <f>IF(G112&gt;0,G112/#REF!,0)</f>
        <v>#REF!</v>
      </c>
      <c r="AD112" s="536"/>
      <c r="AE112" s="524"/>
      <c r="AF112" s="524"/>
      <c r="AG112" s="524"/>
      <c r="AH112" s="524"/>
      <c r="AI112" s="524"/>
      <c r="AJ112" s="524">
        <f t="shared" si="17"/>
        <v>0</v>
      </c>
      <c r="AK112" s="524"/>
      <c r="AL112" s="524"/>
      <c r="AM112" s="524"/>
      <c r="AN112" s="524"/>
      <c r="AO112" s="524">
        <f t="shared" si="18"/>
        <v>0</v>
      </c>
      <c r="AP112" s="524"/>
      <c r="AQ112" s="524"/>
      <c r="AR112" s="524"/>
      <c r="AS112" s="524"/>
      <c r="AT112" s="524"/>
      <c r="AU112" s="524"/>
    </row>
    <row r="113" spans="1:63" ht="72.75" hidden="1" customHeight="1" outlineLevel="1" x14ac:dyDescent="0.2">
      <c r="A113" s="655">
        <f>+A112+0.01</f>
        <v>7.0499999999999989</v>
      </c>
      <c r="B113" s="532" t="s">
        <v>362</v>
      </c>
      <c r="C113" s="533" t="s">
        <v>328</v>
      </c>
      <c r="D113" s="533" t="s">
        <v>352</v>
      </c>
      <c r="E113" s="662">
        <v>100</v>
      </c>
      <c r="F113" s="659">
        <f>141017+(141017*10%)</f>
        <v>155118.70000000001</v>
      </c>
      <c r="G113" s="535">
        <f t="shared" si="16"/>
        <v>15511870</v>
      </c>
      <c r="H113" s="657" t="e">
        <f>IF(G113&gt;0,G113/#REF!,0)</f>
        <v>#REF!</v>
      </c>
      <c r="AD113" s="536"/>
      <c r="AE113" s="524"/>
      <c r="AF113" s="524"/>
      <c r="AG113" s="524"/>
      <c r="AH113" s="524"/>
      <c r="AI113" s="524"/>
      <c r="AJ113" s="524">
        <f t="shared" si="17"/>
        <v>0</v>
      </c>
      <c r="AK113" s="524"/>
      <c r="AL113" s="524"/>
      <c r="AM113" s="524"/>
      <c r="AN113" s="524"/>
      <c r="AO113" s="524">
        <f t="shared" si="18"/>
        <v>0</v>
      </c>
      <c r="AP113" s="524"/>
      <c r="AQ113" s="524"/>
      <c r="AR113" s="524"/>
      <c r="AS113" s="524"/>
      <c r="AT113" s="524"/>
      <c r="AU113" s="524"/>
    </row>
    <row r="114" spans="1:63" ht="28.5" hidden="1" customHeight="1" outlineLevel="1" x14ac:dyDescent="0.2">
      <c r="A114" s="655"/>
      <c r="B114" s="532"/>
      <c r="C114" s="533"/>
      <c r="D114" s="533"/>
      <c r="E114" s="662">
        <v>0</v>
      </c>
      <c r="F114" s="659"/>
      <c r="G114" s="535">
        <f t="shared" si="16"/>
        <v>0</v>
      </c>
      <c r="H114" s="657">
        <f>IF(G114&gt;0,G114/#REF!,0)</f>
        <v>0</v>
      </c>
      <c r="AD114" s="536"/>
      <c r="AE114" s="524"/>
      <c r="AF114" s="524"/>
      <c r="AG114" s="524"/>
      <c r="AH114" s="524"/>
      <c r="AI114" s="524"/>
      <c r="AJ114" s="524">
        <f t="shared" si="17"/>
        <v>0</v>
      </c>
      <c r="AK114" s="524"/>
      <c r="AL114" s="524"/>
      <c r="AM114" s="524"/>
      <c r="AN114" s="524"/>
      <c r="AO114" s="524">
        <f t="shared" si="18"/>
        <v>0</v>
      </c>
      <c r="AP114" s="524"/>
      <c r="AQ114" s="524"/>
      <c r="AR114" s="524"/>
      <c r="AS114" s="524"/>
      <c r="AT114" s="524"/>
      <c r="AU114" s="524"/>
    </row>
    <row r="115" spans="1:63" ht="28.5" hidden="1" customHeight="1" outlineLevel="1" x14ac:dyDescent="0.2">
      <c r="A115" s="655"/>
      <c r="B115" s="532"/>
      <c r="C115" s="533"/>
      <c r="D115" s="533"/>
      <c r="E115" s="662"/>
      <c r="F115" s="659"/>
      <c r="G115" s="535">
        <f t="shared" si="16"/>
        <v>0</v>
      </c>
      <c r="H115" s="657">
        <f>IF(G115&gt;0,G115/#REF!,0)</f>
        <v>0</v>
      </c>
      <c r="AD115" s="536"/>
      <c r="AE115" s="524"/>
      <c r="AF115" s="524"/>
      <c r="AG115" s="524"/>
      <c r="AH115" s="524"/>
      <c r="AI115" s="524"/>
      <c r="AJ115" s="524">
        <f t="shared" si="17"/>
        <v>0</v>
      </c>
      <c r="AK115" s="524"/>
      <c r="AL115" s="524"/>
      <c r="AM115" s="524"/>
      <c r="AN115" s="524"/>
      <c r="AO115" s="524">
        <f t="shared" si="18"/>
        <v>0</v>
      </c>
      <c r="AP115" s="524"/>
      <c r="AQ115" s="524"/>
      <c r="AR115" s="524"/>
      <c r="AS115" s="524"/>
      <c r="AT115" s="524"/>
      <c r="AU115" s="524"/>
    </row>
    <row r="116" spans="1:63" ht="28.5" hidden="1" customHeight="1" outlineLevel="1" x14ac:dyDescent="0.2">
      <c r="A116" s="655"/>
      <c r="B116" s="532"/>
      <c r="C116" s="533"/>
      <c r="D116" s="533"/>
      <c r="E116" s="662"/>
      <c r="F116" s="659"/>
      <c r="G116" s="535">
        <f t="shared" si="16"/>
        <v>0</v>
      </c>
      <c r="H116" s="657">
        <f>IF(G116&gt;0,G116/#REF!,0)</f>
        <v>0</v>
      </c>
      <c r="AD116" s="536"/>
      <c r="AE116" s="524"/>
      <c r="AF116" s="524"/>
      <c r="AG116" s="524"/>
      <c r="AH116" s="524"/>
      <c r="AI116" s="524"/>
      <c r="AJ116" s="524">
        <f t="shared" si="17"/>
        <v>0</v>
      </c>
      <c r="AK116" s="524"/>
      <c r="AL116" s="524"/>
      <c r="AM116" s="524"/>
      <c r="AN116" s="524"/>
      <c r="AO116" s="524">
        <f t="shared" si="18"/>
        <v>0</v>
      </c>
      <c r="AP116" s="524"/>
      <c r="AQ116" s="524"/>
      <c r="AR116" s="524"/>
      <c r="AS116" s="524"/>
      <c r="AT116" s="524"/>
      <c r="AU116" s="524"/>
    </row>
    <row r="117" spans="1:63" ht="69.75" hidden="1" customHeight="1" outlineLevel="1" x14ac:dyDescent="0.2">
      <c r="A117" s="655"/>
      <c r="B117" s="532"/>
      <c r="C117" s="533"/>
      <c r="D117" s="533"/>
      <c r="E117" s="662"/>
      <c r="F117" s="659"/>
      <c r="G117" s="535">
        <f t="shared" si="16"/>
        <v>0</v>
      </c>
      <c r="H117" s="657">
        <f>IF(G117&gt;0,G117/#REF!,0)</f>
        <v>0</v>
      </c>
      <c r="AD117" s="536"/>
      <c r="AE117" s="524"/>
      <c r="AF117" s="524"/>
      <c r="AG117" s="524"/>
      <c r="AH117" s="524"/>
      <c r="AI117" s="524"/>
      <c r="AJ117" s="524">
        <f t="shared" si="17"/>
        <v>0</v>
      </c>
      <c r="AK117" s="524"/>
      <c r="AL117" s="524"/>
      <c r="AM117" s="524"/>
      <c r="AN117" s="524"/>
      <c r="AO117" s="524">
        <f t="shared" si="18"/>
        <v>0</v>
      </c>
      <c r="AP117" s="524"/>
      <c r="AQ117" s="524"/>
      <c r="AR117" s="524"/>
      <c r="AS117" s="524"/>
      <c r="AT117" s="524"/>
      <c r="AU117" s="524"/>
    </row>
    <row r="118" spans="1:63" ht="29.25" hidden="1" customHeight="1" outlineLevel="1" x14ac:dyDescent="0.2">
      <c r="A118" s="655"/>
      <c r="B118" s="532"/>
      <c r="C118" s="533"/>
      <c r="D118" s="533"/>
      <c r="E118" s="662"/>
      <c r="F118" s="659"/>
      <c r="G118" s="535">
        <f t="shared" si="16"/>
        <v>0</v>
      </c>
      <c r="H118" s="657">
        <f>IF(G118&gt;0,G118/#REF!,0)</f>
        <v>0</v>
      </c>
      <c r="AD118" s="536"/>
      <c r="AE118" s="524"/>
      <c r="AF118" s="524"/>
      <c r="AG118" s="524"/>
      <c r="AH118" s="524"/>
      <c r="AI118" s="524"/>
      <c r="AJ118" s="524">
        <f t="shared" si="17"/>
        <v>0</v>
      </c>
      <c r="AK118" s="524"/>
      <c r="AL118" s="524"/>
      <c r="AM118" s="524"/>
      <c r="AN118" s="524"/>
      <c r="AO118" s="524">
        <f t="shared" si="18"/>
        <v>0</v>
      </c>
      <c r="AP118" s="524"/>
      <c r="AQ118" s="524"/>
      <c r="AR118" s="524"/>
      <c r="AS118" s="524"/>
      <c r="AT118" s="524"/>
      <c r="AU118" s="524"/>
    </row>
    <row r="119" spans="1:63" ht="31.5" hidden="1" customHeight="1" outlineLevel="1" x14ac:dyDescent="0.2">
      <c r="A119" s="655">
        <f>+A118+0.01</f>
        <v>0.01</v>
      </c>
      <c r="B119" s="532"/>
      <c r="C119" s="533"/>
      <c r="D119" s="533"/>
      <c r="E119" s="662"/>
      <c r="F119" s="659"/>
      <c r="G119" s="535">
        <f t="shared" si="16"/>
        <v>0</v>
      </c>
      <c r="H119" s="657">
        <f>IF(G119&gt;0,G119/#REF!,0)</f>
        <v>0</v>
      </c>
      <c r="AD119" s="536"/>
      <c r="AE119" s="524"/>
      <c r="AF119" s="524"/>
      <c r="AG119" s="524"/>
      <c r="AH119" s="524"/>
      <c r="AI119" s="524"/>
      <c r="AJ119" s="524">
        <f t="shared" si="17"/>
        <v>0</v>
      </c>
      <c r="AK119" s="524"/>
      <c r="AL119" s="524"/>
      <c r="AM119" s="524"/>
      <c r="AN119" s="524"/>
      <c r="AO119" s="524">
        <f t="shared" si="18"/>
        <v>0</v>
      </c>
      <c r="AP119" s="524"/>
      <c r="AQ119" s="524"/>
      <c r="AR119" s="524"/>
      <c r="AS119" s="524"/>
      <c r="AT119" s="524"/>
      <c r="AU119" s="524"/>
    </row>
    <row r="120" spans="1:63" ht="30" hidden="1" customHeight="1" outlineLevel="1" x14ac:dyDescent="0.2">
      <c r="A120" s="655">
        <f>+A119+0.01</f>
        <v>0.02</v>
      </c>
      <c r="B120" s="532"/>
      <c r="C120" s="533"/>
      <c r="D120" s="533"/>
      <c r="E120" s="662"/>
      <c r="F120" s="659"/>
      <c r="G120" s="535">
        <f t="shared" si="16"/>
        <v>0</v>
      </c>
      <c r="H120" s="657">
        <f>IF(G120&gt;0,G120/#REF!,0)</f>
        <v>0</v>
      </c>
      <c r="AD120" s="536"/>
      <c r="AE120" s="524"/>
      <c r="AF120" s="524"/>
      <c r="AG120" s="524"/>
      <c r="AH120" s="524"/>
      <c r="AI120" s="524"/>
      <c r="AJ120" s="524">
        <f t="shared" si="17"/>
        <v>0</v>
      </c>
      <c r="AK120" s="524"/>
      <c r="AL120" s="524"/>
      <c r="AM120" s="524"/>
      <c r="AN120" s="524"/>
      <c r="AO120" s="524">
        <f t="shared" si="18"/>
        <v>0</v>
      </c>
      <c r="AP120" s="524"/>
      <c r="AQ120" s="524"/>
      <c r="AR120" s="524"/>
      <c r="AS120" s="524"/>
      <c r="AT120" s="524"/>
      <c r="AU120" s="524"/>
    </row>
    <row r="121" spans="1:63" s="528" customFormat="1" ht="14.25" hidden="1" customHeight="1" outlineLevel="1" x14ac:dyDescent="0.2">
      <c r="A121" s="744" t="s">
        <v>289</v>
      </c>
      <c r="B121" s="745"/>
      <c r="C121" s="745"/>
      <c r="D121" s="745"/>
      <c r="E121" s="745"/>
      <c r="F121" s="745"/>
      <c r="G121" s="652">
        <f>SUM(G109:G120)</f>
        <v>47598870</v>
      </c>
      <c r="H121" s="653" t="e">
        <f>IF(G121&gt;0,G121/#REF!,0)</f>
        <v>#REF!</v>
      </c>
      <c r="I121" s="521"/>
      <c r="J121" s="521"/>
      <c r="K121" s="521"/>
      <c r="L121" s="521"/>
      <c r="M121" s="521"/>
      <c r="N121" s="521"/>
      <c r="O121" s="521"/>
      <c r="P121" s="521"/>
      <c r="Q121" s="521"/>
      <c r="R121" s="521"/>
      <c r="S121" s="521"/>
      <c r="T121" s="521"/>
      <c r="U121" s="521"/>
      <c r="V121" s="521"/>
      <c r="W121" s="521"/>
      <c r="X121" s="521"/>
      <c r="Y121" s="521"/>
      <c r="Z121" s="521"/>
      <c r="AA121" s="521"/>
      <c r="AB121" s="521"/>
      <c r="AC121" s="521"/>
      <c r="AD121" s="524"/>
      <c r="AE121" s="524"/>
      <c r="AF121" s="524"/>
      <c r="AG121" s="524"/>
      <c r="AH121" s="524" t="str">
        <f>IF(G108=$AE$9,G124,"")</f>
        <v/>
      </c>
      <c r="AI121" s="524" t="str">
        <f>IF(G108=$AE$9,G125,"")</f>
        <v/>
      </c>
      <c r="AJ121" s="524"/>
      <c r="AK121" s="524" t="str">
        <f>IF(G108=$AJ$9,G122,"")</f>
        <v/>
      </c>
      <c r="AL121" s="524" t="str">
        <f>IF(G108=$AJ$9,G123,"")</f>
        <v/>
      </c>
      <c r="AM121" s="524" t="str">
        <f>IF(G108=$AJ$9,G124,"")</f>
        <v/>
      </c>
      <c r="AN121" s="524" t="str">
        <f>IF(G108=$AJ$9,G125,"")</f>
        <v/>
      </c>
      <c r="AO121" s="524"/>
      <c r="AP121" s="524">
        <f>IF(G108=$AO$9,G122,"")</f>
        <v>0</v>
      </c>
      <c r="AQ121" s="524">
        <f>IF(G108=$AO$9,G123,"")</f>
        <v>10471751</v>
      </c>
      <c r="AR121" s="524">
        <f>IF(G108=$AO$9,G124,"")</f>
        <v>1427966</v>
      </c>
      <c r="AS121" s="524">
        <f>IF(G108=$AO$9,G125,"")</f>
        <v>2379944</v>
      </c>
      <c r="AT121" s="524"/>
      <c r="AU121" s="524"/>
      <c r="AV121" s="527"/>
      <c r="AW121" s="527"/>
      <c r="AX121" s="524"/>
      <c r="AY121" s="517"/>
      <c r="AZ121" s="524"/>
      <c r="BA121" s="524"/>
      <c r="BB121" s="524"/>
      <c r="BC121" s="524"/>
      <c r="BD121" s="524"/>
      <c r="BE121" s="524"/>
      <c r="BF121" s="524"/>
      <c r="BG121" s="524"/>
      <c r="BH121" s="524"/>
      <c r="BI121" s="527"/>
      <c r="BJ121" s="527"/>
      <c r="BK121" s="527"/>
    </row>
    <row r="122" spans="1:63" s="528" customFormat="1" ht="14.25" hidden="1" customHeight="1" outlineLevel="1" x14ac:dyDescent="0.2">
      <c r="A122" s="650"/>
      <c r="B122" s="651"/>
      <c r="C122" s="651"/>
      <c r="D122" s="651"/>
      <c r="E122" s="663" t="s">
        <v>325</v>
      </c>
      <c r="F122" s="664">
        <v>0</v>
      </c>
      <c r="G122" s="652">
        <f>ROUND(+G121*F122,0)</f>
        <v>0</v>
      </c>
      <c r="H122" s="653">
        <f>IF(G122&gt;0,G122/#REF!,0)</f>
        <v>0</v>
      </c>
      <c r="I122" s="521"/>
      <c r="J122" s="521"/>
      <c r="K122" s="521"/>
      <c r="L122" s="521"/>
      <c r="M122" s="521"/>
      <c r="N122" s="521"/>
      <c r="O122" s="521"/>
      <c r="P122" s="521"/>
      <c r="Q122" s="521"/>
      <c r="R122" s="521"/>
      <c r="S122" s="521"/>
      <c r="T122" s="521"/>
      <c r="U122" s="521"/>
      <c r="V122" s="521"/>
      <c r="W122" s="521"/>
      <c r="X122" s="521"/>
      <c r="Y122" s="521"/>
      <c r="Z122" s="521"/>
      <c r="AA122" s="521"/>
      <c r="AB122" s="521"/>
      <c r="AC122" s="521"/>
      <c r="AD122" s="524"/>
      <c r="AE122" s="524"/>
      <c r="AF122" s="524"/>
      <c r="AG122" s="524"/>
      <c r="AH122" s="524"/>
      <c r="AI122" s="524"/>
      <c r="AJ122" s="524"/>
      <c r="AK122" s="524"/>
      <c r="AL122" s="524"/>
      <c r="AM122" s="524"/>
      <c r="AN122" s="524"/>
      <c r="AO122" s="524"/>
      <c r="AP122" s="524"/>
      <c r="AQ122" s="524"/>
      <c r="AR122" s="524"/>
      <c r="AS122" s="524"/>
      <c r="AT122" s="524"/>
      <c r="AU122" s="524"/>
      <c r="AV122" s="527"/>
      <c r="AW122" s="527"/>
      <c r="AX122" s="524"/>
      <c r="AY122" s="517"/>
      <c r="AZ122" s="524"/>
      <c r="BA122" s="524"/>
      <c r="BB122" s="524"/>
      <c r="BC122" s="524"/>
      <c r="BD122" s="524"/>
      <c r="BE122" s="524"/>
      <c r="BF122" s="524"/>
      <c r="BG122" s="524"/>
      <c r="BH122" s="524"/>
      <c r="BI122" s="527"/>
      <c r="BJ122" s="527"/>
      <c r="BK122" s="527"/>
    </row>
    <row r="123" spans="1:63" s="528" customFormat="1" ht="12" hidden="1" customHeight="1" outlineLevel="1" x14ac:dyDescent="0.2">
      <c r="A123" s="665"/>
      <c r="B123" s="756" t="s">
        <v>335</v>
      </c>
      <c r="C123" s="756" t="s">
        <v>257</v>
      </c>
      <c r="D123" s="756"/>
      <c r="E123" s="757">
        <f>SUM(F123:F125)</f>
        <v>0.3</v>
      </c>
      <c r="F123" s="664">
        <v>0.22</v>
      </c>
      <c r="G123" s="535">
        <f>ROUND(+F123*G121,0)</f>
        <v>10471751</v>
      </c>
      <c r="H123" s="666" t="e">
        <f>IF(G123&gt;0,G123/#REF!,0)</f>
        <v>#REF!</v>
      </c>
      <c r="I123" s="521"/>
      <c r="J123" s="521"/>
      <c r="K123" s="521"/>
      <c r="L123" s="521"/>
      <c r="M123" s="521"/>
      <c r="N123" s="521"/>
      <c r="O123" s="521"/>
      <c r="P123" s="521"/>
      <c r="Q123" s="521"/>
      <c r="R123" s="521"/>
      <c r="S123" s="521"/>
      <c r="T123" s="521"/>
      <c r="U123" s="521"/>
      <c r="V123" s="521"/>
      <c r="W123" s="521"/>
      <c r="X123" s="521"/>
      <c r="Y123" s="521"/>
      <c r="Z123" s="521"/>
      <c r="AA123" s="521"/>
      <c r="AB123" s="521"/>
      <c r="AC123" s="521"/>
      <c r="AD123" s="538"/>
      <c r="AE123" s="524"/>
      <c r="AF123" s="524"/>
      <c r="AG123" s="524"/>
      <c r="AH123" s="524"/>
      <c r="AI123" s="524"/>
      <c r="AJ123" s="524"/>
      <c r="AK123" s="524"/>
      <c r="AL123" s="524"/>
      <c r="AM123" s="524"/>
      <c r="AN123" s="524"/>
      <c r="AO123" s="524"/>
      <c r="AP123" s="524"/>
      <c r="AQ123" s="524"/>
      <c r="AR123" s="524"/>
      <c r="AS123" s="524"/>
      <c r="AT123" s="524"/>
      <c r="AU123" s="524"/>
      <c r="AV123" s="527"/>
      <c r="AW123" s="527"/>
      <c r="AX123" s="524"/>
      <c r="AY123" s="517"/>
      <c r="AZ123" s="524"/>
      <c r="BA123" s="524"/>
      <c r="BB123" s="524"/>
      <c r="BC123" s="524"/>
      <c r="BD123" s="524"/>
      <c r="BE123" s="524"/>
      <c r="BF123" s="524"/>
      <c r="BG123" s="524"/>
      <c r="BH123" s="524"/>
      <c r="BI123" s="527"/>
      <c r="BJ123" s="527"/>
      <c r="BK123" s="527"/>
    </row>
    <row r="124" spans="1:63" s="528" customFormat="1" ht="12" hidden="1" customHeight="1" outlineLevel="1" x14ac:dyDescent="0.2">
      <c r="A124" s="665"/>
      <c r="B124" s="756"/>
      <c r="C124" s="756" t="s">
        <v>258</v>
      </c>
      <c r="D124" s="756"/>
      <c r="E124" s="757"/>
      <c r="F124" s="664">
        <v>0.03</v>
      </c>
      <c r="G124" s="535">
        <f>ROUND(+F124*G121,0)</f>
        <v>1427966</v>
      </c>
      <c r="H124" s="666" t="e">
        <f>IF(G124&gt;0,G124/#REF!,0)</f>
        <v>#REF!</v>
      </c>
      <c r="I124" s="521"/>
      <c r="J124" s="521"/>
      <c r="K124" s="521"/>
      <c r="L124" s="521"/>
      <c r="M124" s="521"/>
      <c r="N124" s="521"/>
      <c r="O124" s="521"/>
      <c r="P124" s="521"/>
      <c r="Q124" s="521"/>
      <c r="R124" s="521"/>
      <c r="S124" s="521"/>
      <c r="T124" s="521"/>
      <c r="U124" s="521"/>
      <c r="V124" s="521"/>
      <c r="W124" s="521"/>
      <c r="X124" s="521"/>
      <c r="Y124" s="521"/>
      <c r="Z124" s="521"/>
      <c r="AA124" s="521"/>
      <c r="AB124" s="521"/>
      <c r="AC124" s="521"/>
      <c r="AD124" s="538"/>
      <c r="AE124" s="524"/>
      <c r="AF124" s="524"/>
      <c r="AG124" s="524"/>
      <c r="AH124" s="524"/>
      <c r="AI124" s="524"/>
      <c r="AJ124" s="524"/>
      <c r="AK124" s="524"/>
      <c r="AL124" s="524"/>
      <c r="AM124" s="524"/>
      <c r="AN124" s="524"/>
      <c r="AO124" s="524"/>
      <c r="AP124" s="524"/>
      <c r="AQ124" s="524"/>
      <c r="AR124" s="524"/>
      <c r="AS124" s="524"/>
      <c r="AT124" s="524"/>
      <c r="AU124" s="524"/>
      <c r="AV124" s="527"/>
      <c r="AW124" s="527"/>
      <c r="AX124" s="524"/>
      <c r="AY124" s="517"/>
      <c r="AZ124" s="524"/>
      <c r="BA124" s="524"/>
      <c r="BB124" s="524"/>
      <c r="BC124" s="524"/>
      <c r="BD124" s="524"/>
      <c r="BE124" s="524"/>
      <c r="BF124" s="524"/>
      <c r="BG124" s="524"/>
      <c r="BH124" s="524"/>
      <c r="BI124" s="527"/>
      <c r="BJ124" s="527"/>
      <c r="BK124" s="527"/>
    </row>
    <row r="125" spans="1:63" s="528" customFormat="1" ht="12" hidden="1" customHeight="1" outlineLevel="1" x14ac:dyDescent="0.2">
      <c r="A125" s="665"/>
      <c r="B125" s="756"/>
      <c r="C125" s="756" t="s">
        <v>336</v>
      </c>
      <c r="D125" s="756"/>
      <c r="E125" s="757"/>
      <c r="F125" s="664">
        <v>0.05</v>
      </c>
      <c r="G125" s="535">
        <f>ROUND(+F125*G121,0)</f>
        <v>2379944</v>
      </c>
      <c r="H125" s="666" t="e">
        <f>IF(G125&gt;0,G125/#REF!,0)</f>
        <v>#REF!</v>
      </c>
      <c r="I125" s="521"/>
      <c r="J125" s="521"/>
      <c r="K125" s="521"/>
      <c r="L125" s="521"/>
      <c r="M125" s="521"/>
      <c r="N125" s="521"/>
      <c r="O125" s="521"/>
      <c r="P125" s="521"/>
      <c r="Q125" s="521"/>
      <c r="R125" s="521"/>
      <c r="S125" s="521"/>
      <c r="T125" s="521"/>
      <c r="U125" s="521"/>
      <c r="V125" s="521"/>
      <c r="W125" s="521"/>
      <c r="X125" s="521"/>
      <c r="Y125" s="521"/>
      <c r="Z125" s="521"/>
      <c r="AA125" s="521"/>
      <c r="AB125" s="521"/>
      <c r="AC125" s="521"/>
      <c r="AD125" s="538"/>
      <c r="AE125" s="524"/>
      <c r="AF125" s="524"/>
      <c r="AG125" s="524"/>
      <c r="AH125" s="524"/>
      <c r="AI125" s="524"/>
      <c r="AJ125" s="524"/>
      <c r="AK125" s="524"/>
      <c r="AL125" s="524"/>
      <c r="AM125" s="524"/>
      <c r="AN125" s="524"/>
      <c r="AO125" s="524"/>
      <c r="AP125" s="524"/>
      <c r="AQ125" s="524"/>
      <c r="AR125" s="524"/>
      <c r="AS125" s="524"/>
      <c r="AT125" s="524"/>
      <c r="AU125" s="524"/>
      <c r="AV125" s="527"/>
      <c r="AW125" s="527"/>
      <c r="AX125" s="524"/>
      <c r="AY125" s="517"/>
      <c r="AZ125" s="524"/>
      <c r="BA125" s="524"/>
      <c r="BB125" s="524"/>
      <c r="BC125" s="524"/>
      <c r="BD125" s="524"/>
      <c r="BE125" s="524"/>
      <c r="BF125" s="524"/>
      <c r="BG125" s="524"/>
      <c r="BH125" s="524"/>
      <c r="BI125" s="527"/>
      <c r="BJ125" s="527"/>
      <c r="BK125" s="527"/>
    </row>
    <row r="126" spans="1:63" s="528" customFormat="1" ht="20.25" hidden="1" customHeight="1" outlineLevel="1" thickBot="1" x14ac:dyDescent="0.25">
      <c r="A126" s="744" t="str">
        <f>CONCATENATE("TOTAL ",B108)</f>
        <v xml:space="preserve">TOTAL Señalizacion y demarcacion - </v>
      </c>
      <c r="B126" s="745"/>
      <c r="C126" s="745"/>
      <c r="D126" s="745"/>
      <c r="E126" s="745"/>
      <c r="F126" s="745"/>
      <c r="G126" s="652">
        <f>SUM(G121:G125)</f>
        <v>61878531</v>
      </c>
      <c r="H126" s="666" t="e">
        <f>IF(G126&gt;0,G126/#REF!,0)</f>
        <v>#REF!</v>
      </c>
      <c r="I126" s="521"/>
      <c r="J126" s="521"/>
      <c r="K126" s="521"/>
      <c r="L126" s="521"/>
      <c r="M126" s="521"/>
      <c r="N126" s="521"/>
      <c r="O126" s="521"/>
      <c r="P126" s="521"/>
      <c r="Q126" s="521"/>
      <c r="R126" s="521"/>
      <c r="S126" s="521"/>
      <c r="T126" s="521"/>
      <c r="U126" s="521"/>
      <c r="V126" s="521"/>
      <c r="W126" s="521"/>
      <c r="X126" s="521"/>
      <c r="Y126" s="521"/>
      <c r="Z126" s="521"/>
      <c r="AA126" s="521"/>
      <c r="AB126" s="521"/>
      <c r="AC126" s="521"/>
      <c r="AD126" s="538"/>
      <c r="AE126" s="524"/>
      <c r="AF126" s="524"/>
      <c r="AG126" s="524"/>
      <c r="AH126" s="524"/>
      <c r="AI126" s="524"/>
      <c r="AJ126" s="524"/>
      <c r="AK126" s="524"/>
      <c r="AL126" s="524"/>
      <c r="AM126" s="524"/>
      <c r="AN126" s="524"/>
      <c r="AO126" s="524"/>
      <c r="AP126" s="524"/>
      <c r="AQ126" s="524"/>
      <c r="AR126" s="524"/>
      <c r="AS126" s="524"/>
      <c r="AT126" s="524"/>
      <c r="AU126" s="524"/>
      <c r="AV126" s="527"/>
      <c r="AW126" s="527"/>
      <c r="AX126" s="524"/>
      <c r="AY126" s="517"/>
      <c r="AZ126" s="524"/>
      <c r="BA126" s="524"/>
      <c r="BB126" s="524"/>
      <c r="BC126" s="524"/>
      <c r="BD126" s="524"/>
      <c r="BE126" s="524"/>
      <c r="BF126" s="524"/>
      <c r="BG126" s="524"/>
      <c r="BH126" s="524"/>
      <c r="BI126" s="527"/>
      <c r="BJ126" s="527"/>
      <c r="BK126" s="527"/>
    </row>
    <row r="127" spans="1:63" ht="10.5" hidden="1" customHeight="1" outlineLevel="1" thickTop="1" x14ac:dyDescent="0.2">
      <c r="A127" s="667"/>
      <c r="B127" s="668"/>
      <c r="C127" s="668"/>
      <c r="D127" s="668"/>
      <c r="E127" s="668"/>
      <c r="F127" s="668"/>
      <c r="G127" s="644"/>
      <c r="H127" s="645"/>
      <c r="AE127" s="524"/>
      <c r="AF127" s="524"/>
      <c r="AG127" s="524"/>
      <c r="AH127" s="524"/>
      <c r="AI127" s="524"/>
      <c r="AJ127" s="524"/>
      <c r="AK127" s="524"/>
      <c r="AL127" s="524"/>
      <c r="AM127" s="524"/>
      <c r="AN127" s="524"/>
      <c r="AO127" s="524"/>
      <c r="AP127" s="524"/>
      <c r="AQ127" s="524"/>
      <c r="AR127" s="524"/>
      <c r="AS127" s="524"/>
      <c r="AT127" s="524"/>
      <c r="AU127" s="524"/>
    </row>
    <row r="128" spans="1:63" s="531" customFormat="1" ht="27" hidden="1" customHeight="1" outlineLevel="1" x14ac:dyDescent="0.2">
      <c r="A128" s="646">
        <v>8</v>
      </c>
      <c r="B128" s="753" t="s">
        <v>363</v>
      </c>
      <c r="C128" s="753"/>
      <c r="D128" s="753"/>
      <c r="E128" s="753"/>
      <c r="F128" s="654" t="s">
        <v>322</v>
      </c>
      <c r="G128" s="754" t="s">
        <v>323</v>
      </c>
      <c r="H128" s="755"/>
      <c r="I128" s="521"/>
      <c r="J128" s="521"/>
      <c r="K128" s="521"/>
      <c r="L128" s="521"/>
      <c r="M128" s="521"/>
      <c r="N128" s="521"/>
      <c r="O128" s="521"/>
      <c r="P128" s="521"/>
      <c r="Q128" s="521"/>
      <c r="R128" s="521"/>
      <c r="S128" s="521"/>
      <c r="T128" s="521"/>
      <c r="U128" s="521"/>
      <c r="V128" s="521"/>
      <c r="W128" s="521"/>
      <c r="X128" s="521"/>
      <c r="Y128" s="521"/>
      <c r="Z128" s="521"/>
      <c r="AA128" s="521"/>
      <c r="AB128" s="521"/>
      <c r="AC128" s="521"/>
      <c r="AD128" s="526"/>
      <c r="AE128" s="529"/>
      <c r="AF128" s="529"/>
      <c r="AG128" s="525"/>
      <c r="AH128" s="525" t="s">
        <v>258</v>
      </c>
      <c r="AI128" s="525" t="s">
        <v>259</v>
      </c>
      <c r="AJ128" s="525" t="s">
        <v>324</v>
      </c>
      <c r="AK128" s="525" t="s">
        <v>325</v>
      </c>
      <c r="AL128" s="525" t="s">
        <v>326</v>
      </c>
      <c r="AM128" s="525" t="s">
        <v>258</v>
      </c>
      <c r="AN128" s="525" t="s">
        <v>259</v>
      </c>
      <c r="AO128" s="525" t="s">
        <v>324</v>
      </c>
      <c r="AP128" s="525" t="s">
        <v>325</v>
      </c>
      <c r="AQ128" s="525" t="s">
        <v>326</v>
      </c>
      <c r="AR128" s="525" t="s">
        <v>258</v>
      </c>
      <c r="AS128" s="525" t="s">
        <v>259</v>
      </c>
      <c r="AT128" s="526"/>
      <c r="AU128" s="526"/>
      <c r="AV128" s="530"/>
      <c r="AW128" s="530"/>
      <c r="AX128" s="526"/>
      <c r="AY128" s="517"/>
      <c r="AZ128" s="526"/>
      <c r="BA128" s="526"/>
      <c r="BB128" s="526"/>
      <c r="BC128" s="526"/>
      <c r="BD128" s="526"/>
      <c r="BE128" s="526"/>
      <c r="BF128" s="526"/>
      <c r="BG128" s="526"/>
      <c r="BH128" s="526"/>
      <c r="BI128" s="530"/>
      <c r="BJ128" s="530"/>
      <c r="BK128" s="530"/>
    </row>
    <row r="129" spans="1:63" ht="25.5" hidden="1" outlineLevel="1" x14ac:dyDescent="0.2">
      <c r="A129" s="655">
        <f>+A128+0.01</f>
        <v>8.01</v>
      </c>
      <c r="B129" s="532" t="s">
        <v>364</v>
      </c>
      <c r="C129" s="533" t="s">
        <v>328</v>
      </c>
      <c r="D129" s="533" t="s">
        <v>339</v>
      </c>
      <c r="E129" s="659">
        <v>100</v>
      </c>
      <c r="F129" s="659">
        <v>59432</v>
      </c>
      <c r="G129" s="535">
        <f>IF(E129&gt;0,ROUND((F129*E129),0),0)</f>
        <v>5943200</v>
      </c>
      <c r="H129" s="657" t="e">
        <f>IF(G129&gt;0,G129/#REF!,0)</f>
        <v>#REF!</v>
      </c>
      <c r="AD129" s="536"/>
      <c r="AE129" s="524"/>
      <c r="AF129" s="524"/>
      <c r="AG129" s="524"/>
      <c r="AH129" s="524"/>
      <c r="AI129" s="524"/>
      <c r="AJ129" s="524">
        <f>IF(AD129=$AJ$9,E129*F129,0)</f>
        <v>0</v>
      </c>
      <c r="AK129" s="524"/>
      <c r="AL129" s="524"/>
      <c r="AM129" s="524"/>
      <c r="AN129" s="524"/>
      <c r="AO129" s="524">
        <f>IF(AD129=$AO$9,E129*F129,0)</f>
        <v>0</v>
      </c>
      <c r="AP129" s="524"/>
      <c r="AQ129" s="524"/>
      <c r="AR129" s="524"/>
      <c r="AS129" s="524"/>
      <c r="AT129" s="524"/>
      <c r="AU129" s="524"/>
    </row>
    <row r="130" spans="1:63" ht="42.75" hidden="1" customHeight="1" outlineLevel="1" x14ac:dyDescent="0.2">
      <c r="A130" s="655">
        <f>+A129+0.01</f>
        <v>8.02</v>
      </c>
      <c r="B130" s="532" t="s">
        <v>365</v>
      </c>
      <c r="C130" s="533" t="s">
        <v>328</v>
      </c>
      <c r="D130" s="533" t="s">
        <v>339</v>
      </c>
      <c r="E130" s="659">
        <v>100</v>
      </c>
      <c r="F130" s="659">
        <v>74028</v>
      </c>
      <c r="G130" s="535">
        <f>IF(E130&gt;0,ROUND((F130*E130),0),0)</f>
        <v>7402800</v>
      </c>
      <c r="H130" s="657" t="e">
        <f>IF(G130&gt;0,G130/#REF!,0)</f>
        <v>#REF!</v>
      </c>
      <c r="AD130" s="536"/>
      <c r="AE130" s="524"/>
      <c r="AF130" s="524"/>
      <c r="AG130" s="524"/>
      <c r="AH130" s="524"/>
      <c r="AI130" s="524"/>
      <c r="AJ130" s="524">
        <f>IF(AD130=$AJ$9,E130*F130,0)</f>
        <v>0</v>
      </c>
      <c r="AK130" s="524"/>
      <c r="AL130" s="524"/>
      <c r="AM130" s="524"/>
      <c r="AN130" s="524"/>
      <c r="AO130" s="524">
        <f>IF(AD130=$AO$9,E130*F130,0)</f>
        <v>0</v>
      </c>
      <c r="AP130" s="524"/>
      <c r="AQ130" s="524"/>
      <c r="AR130" s="524"/>
      <c r="AS130" s="524"/>
      <c r="AT130" s="524"/>
      <c r="AU130" s="524"/>
    </row>
    <row r="131" spans="1:63" ht="42.75" hidden="1" customHeight="1" outlineLevel="1" x14ac:dyDescent="0.2">
      <c r="A131" s="655">
        <f>+A130+0.01</f>
        <v>8.0299999999999994</v>
      </c>
      <c r="B131" s="532" t="s">
        <v>366</v>
      </c>
      <c r="C131" s="533" t="s">
        <v>328</v>
      </c>
      <c r="D131" s="533" t="s">
        <v>354</v>
      </c>
      <c r="E131" s="659">
        <v>1000</v>
      </c>
      <c r="F131" s="659">
        <v>1303</v>
      </c>
      <c r="G131" s="535">
        <f>IF(E131&gt;0,ROUND((F131*E131),0),0)</f>
        <v>1303000</v>
      </c>
      <c r="H131" s="657" t="e">
        <f>IF(G131&gt;0,G131/#REF!,0)</f>
        <v>#REF!</v>
      </c>
      <c r="AD131" s="536"/>
      <c r="AE131" s="524"/>
      <c r="AF131" s="524"/>
      <c r="AG131" s="524"/>
      <c r="AH131" s="524"/>
      <c r="AI131" s="524"/>
      <c r="AJ131" s="524">
        <f>IF(AD131=$AJ$9,E131*F131,0)</f>
        <v>0</v>
      </c>
      <c r="AK131" s="524"/>
      <c r="AL131" s="524"/>
      <c r="AM131" s="524"/>
      <c r="AN131" s="524"/>
      <c r="AO131" s="524">
        <f>IF(AD131=$AO$9,E131*F131,0)</f>
        <v>0</v>
      </c>
      <c r="AP131" s="524"/>
      <c r="AQ131" s="524"/>
      <c r="AR131" s="524"/>
      <c r="AS131" s="524"/>
      <c r="AT131" s="524"/>
      <c r="AU131" s="524"/>
    </row>
    <row r="132" spans="1:63" ht="42.75" hidden="1" customHeight="1" outlineLevel="1" x14ac:dyDescent="0.2">
      <c r="A132" s="655">
        <f>+A131+0.01</f>
        <v>8.0399999999999991</v>
      </c>
      <c r="B132" s="532" t="s">
        <v>367</v>
      </c>
      <c r="C132" s="533" t="s">
        <v>328</v>
      </c>
      <c r="D132" s="533" t="s">
        <v>354</v>
      </c>
      <c r="E132" s="659">
        <v>1000</v>
      </c>
      <c r="F132" s="659">
        <v>2026</v>
      </c>
      <c r="G132" s="535">
        <f>IF(E132&gt;0,ROUND((F132*E132),0),0)</f>
        <v>2026000</v>
      </c>
      <c r="H132" s="657" t="e">
        <f>IF(G132&gt;0,G132/#REF!,0)</f>
        <v>#REF!</v>
      </c>
      <c r="AD132" s="536"/>
      <c r="AE132" s="524"/>
      <c r="AF132" s="524"/>
      <c r="AG132" s="524"/>
      <c r="AH132" s="524"/>
      <c r="AI132" s="524"/>
      <c r="AJ132" s="524">
        <f>IF(AD132=$AJ$9,E132*F132,0)</f>
        <v>0</v>
      </c>
      <c r="AK132" s="524"/>
      <c r="AL132" s="524"/>
      <c r="AM132" s="524"/>
      <c r="AN132" s="524"/>
      <c r="AO132" s="524">
        <f>IF(AD132=$AO$9,E132*F132,0)</f>
        <v>0</v>
      </c>
      <c r="AP132" s="524"/>
      <c r="AQ132" s="524"/>
      <c r="AR132" s="524"/>
      <c r="AS132" s="524"/>
      <c r="AT132" s="524"/>
      <c r="AU132" s="524"/>
    </row>
    <row r="133" spans="1:63" ht="42.75" hidden="1" customHeight="1" outlineLevel="1" x14ac:dyDescent="0.2">
      <c r="A133" s="655">
        <f>+A132+0.01</f>
        <v>8.0499999999999989</v>
      </c>
      <c r="B133" s="532" t="s">
        <v>368</v>
      </c>
      <c r="C133" s="533" t="s">
        <v>328</v>
      </c>
      <c r="D133" s="533" t="s">
        <v>339</v>
      </c>
      <c r="E133" s="659">
        <v>100</v>
      </c>
      <c r="F133" s="659">
        <v>487711</v>
      </c>
      <c r="G133" s="535">
        <f>IF(E133&gt;0,ROUND((F133*E133),0),0)</f>
        <v>48771100</v>
      </c>
      <c r="H133" s="657" t="e">
        <f>IF(G133&gt;0,G133/#REF!,0)</f>
        <v>#REF!</v>
      </c>
      <c r="AD133" s="536"/>
      <c r="AE133" s="524"/>
      <c r="AF133" s="524"/>
      <c r="AG133" s="524"/>
      <c r="AH133" s="524"/>
      <c r="AI133" s="524"/>
      <c r="AJ133" s="524">
        <f>IF(AD133=$AJ$9,E133*F133,0)</f>
        <v>0</v>
      </c>
      <c r="AK133" s="524"/>
      <c r="AL133" s="524"/>
      <c r="AM133" s="524"/>
      <c r="AN133" s="524"/>
      <c r="AO133" s="524">
        <f>IF(AD133=$AO$9,E133*F133,0)</f>
        <v>0</v>
      </c>
      <c r="AP133" s="524"/>
      <c r="AQ133" s="524"/>
      <c r="AR133" s="524"/>
      <c r="AS133" s="524"/>
      <c r="AT133" s="524"/>
      <c r="AU133" s="524"/>
    </row>
    <row r="134" spans="1:63" s="528" customFormat="1" ht="14.25" hidden="1" customHeight="1" outlineLevel="1" x14ac:dyDescent="0.2">
      <c r="A134" s="744" t="s">
        <v>289</v>
      </c>
      <c r="B134" s="745"/>
      <c r="C134" s="745"/>
      <c r="D134" s="745"/>
      <c r="E134" s="745"/>
      <c r="F134" s="745"/>
      <c r="G134" s="652">
        <f>SUM(G129:G133)</f>
        <v>65446100</v>
      </c>
      <c r="H134" s="653" t="e">
        <f>IF(G134&gt;0,G134/#REF!,0)</f>
        <v>#REF!</v>
      </c>
      <c r="I134" s="521"/>
      <c r="J134" s="521"/>
      <c r="K134" s="521"/>
      <c r="L134" s="521"/>
      <c r="M134" s="521"/>
      <c r="N134" s="521"/>
      <c r="O134" s="521"/>
      <c r="P134" s="521"/>
      <c r="Q134" s="521"/>
      <c r="R134" s="521"/>
      <c r="S134" s="521"/>
      <c r="T134" s="521"/>
      <c r="U134" s="521"/>
      <c r="V134" s="521"/>
      <c r="W134" s="521"/>
      <c r="X134" s="521"/>
      <c r="Y134" s="521"/>
      <c r="Z134" s="521"/>
      <c r="AA134" s="521"/>
      <c r="AB134" s="521"/>
      <c r="AC134" s="521"/>
      <c r="AD134" s="524"/>
      <c r="AE134" s="524"/>
      <c r="AF134" s="524"/>
      <c r="AG134" s="524"/>
      <c r="AH134" s="524" t="str">
        <f>IF(G128=$AE$9,G137,"")</f>
        <v/>
      </c>
      <c r="AI134" s="524" t="str">
        <f>IF(G128=$AE$9,G138,"")</f>
        <v/>
      </c>
      <c r="AJ134" s="524"/>
      <c r="AK134" s="524" t="str">
        <f>IF(G128=$AJ$9,G135,"")</f>
        <v/>
      </c>
      <c r="AL134" s="524" t="str">
        <f>IF(G128=$AJ$9,G136,"")</f>
        <v/>
      </c>
      <c r="AM134" s="524" t="str">
        <f>IF(G128=$AJ$9,G137,"")</f>
        <v/>
      </c>
      <c r="AN134" s="524" t="str">
        <f>IF(G128=$AJ$9,G138,"")</f>
        <v/>
      </c>
      <c r="AO134" s="524"/>
      <c r="AP134" s="524">
        <f>IF(G128=$AO$9,G135,"")</f>
        <v>0</v>
      </c>
      <c r="AQ134" s="524">
        <f>IF(G128=$AO$9,G136,"")</f>
        <v>14398142</v>
      </c>
      <c r="AR134" s="524">
        <f>IF(G128=$AO$9,G137,"")</f>
        <v>1963383</v>
      </c>
      <c r="AS134" s="524">
        <f>IF(G128=$AO$9,G138,"")</f>
        <v>3272305</v>
      </c>
      <c r="AT134" s="524"/>
      <c r="AU134" s="524"/>
      <c r="AV134" s="527"/>
      <c r="AW134" s="527"/>
      <c r="AX134" s="524"/>
      <c r="AY134" s="517"/>
      <c r="AZ134" s="524"/>
      <c r="BA134" s="524"/>
      <c r="BB134" s="524"/>
      <c r="BC134" s="524"/>
      <c r="BD134" s="524"/>
      <c r="BE134" s="524"/>
      <c r="BF134" s="524"/>
      <c r="BG134" s="524"/>
      <c r="BH134" s="524"/>
      <c r="BI134" s="527"/>
      <c r="BJ134" s="527"/>
      <c r="BK134" s="527"/>
    </row>
    <row r="135" spans="1:63" s="528" customFormat="1" ht="14.25" hidden="1" customHeight="1" outlineLevel="1" x14ac:dyDescent="0.2">
      <c r="A135" s="650"/>
      <c r="B135" s="651"/>
      <c r="C135" s="651"/>
      <c r="D135" s="651"/>
      <c r="E135" s="663" t="s">
        <v>325</v>
      </c>
      <c r="F135" s="664">
        <v>0</v>
      </c>
      <c r="G135" s="652">
        <f>ROUND(+G134*F135,0)</f>
        <v>0</v>
      </c>
      <c r="H135" s="653">
        <f>IF(G135&gt;0,G135/#REF!,0)</f>
        <v>0</v>
      </c>
      <c r="I135" s="521"/>
      <c r="J135" s="521"/>
      <c r="K135" s="521"/>
      <c r="L135" s="521"/>
      <c r="M135" s="521"/>
      <c r="N135" s="521"/>
      <c r="O135" s="521"/>
      <c r="P135" s="521"/>
      <c r="Q135" s="521"/>
      <c r="R135" s="521"/>
      <c r="S135" s="521"/>
      <c r="T135" s="521"/>
      <c r="U135" s="521"/>
      <c r="V135" s="521"/>
      <c r="W135" s="521"/>
      <c r="X135" s="521"/>
      <c r="Y135" s="521"/>
      <c r="Z135" s="521"/>
      <c r="AA135" s="521"/>
      <c r="AB135" s="521"/>
      <c r="AC135" s="521"/>
      <c r="AD135" s="524"/>
      <c r="AE135" s="524"/>
      <c r="AF135" s="524"/>
      <c r="AG135" s="524"/>
      <c r="AH135" s="524"/>
      <c r="AI135" s="524"/>
      <c r="AJ135" s="524"/>
      <c r="AK135" s="524"/>
      <c r="AL135" s="524"/>
      <c r="AM135" s="524"/>
      <c r="AN135" s="524"/>
      <c r="AO135" s="524"/>
      <c r="AP135" s="524"/>
      <c r="AQ135" s="524"/>
      <c r="AR135" s="524"/>
      <c r="AS135" s="524"/>
      <c r="AT135" s="524"/>
      <c r="AU135" s="524"/>
      <c r="AV135" s="527"/>
      <c r="AW135" s="527"/>
      <c r="AX135" s="524"/>
      <c r="AY135" s="517"/>
      <c r="AZ135" s="524"/>
      <c r="BA135" s="524"/>
      <c r="BB135" s="524"/>
      <c r="BC135" s="524"/>
      <c r="BD135" s="524"/>
      <c r="BE135" s="524"/>
      <c r="BF135" s="524"/>
      <c r="BG135" s="524"/>
      <c r="BH135" s="524"/>
      <c r="BI135" s="527"/>
      <c r="BJ135" s="527"/>
      <c r="BK135" s="527"/>
    </row>
    <row r="136" spans="1:63" s="528" customFormat="1" ht="12" hidden="1" customHeight="1" outlineLevel="1" x14ac:dyDescent="0.2">
      <c r="A136" s="665"/>
      <c r="B136" s="756" t="s">
        <v>335</v>
      </c>
      <c r="C136" s="756" t="s">
        <v>257</v>
      </c>
      <c r="D136" s="756"/>
      <c r="E136" s="757">
        <f>SUM(F136:F138)</f>
        <v>0.3</v>
      </c>
      <c r="F136" s="664">
        <v>0.22</v>
      </c>
      <c r="G136" s="535">
        <f>ROUND(+F136*G134,0)</f>
        <v>14398142</v>
      </c>
      <c r="H136" s="666" t="e">
        <f>IF(G136&gt;0,G136/#REF!,0)</f>
        <v>#REF!</v>
      </c>
      <c r="I136" s="521"/>
      <c r="J136" s="521"/>
      <c r="K136" s="521"/>
      <c r="L136" s="521"/>
      <c r="M136" s="521"/>
      <c r="N136" s="521"/>
      <c r="O136" s="521"/>
      <c r="P136" s="521"/>
      <c r="Q136" s="521"/>
      <c r="R136" s="521"/>
      <c r="S136" s="521"/>
      <c r="T136" s="521"/>
      <c r="U136" s="521"/>
      <c r="V136" s="521"/>
      <c r="W136" s="521"/>
      <c r="X136" s="521"/>
      <c r="Y136" s="521"/>
      <c r="Z136" s="521"/>
      <c r="AA136" s="521"/>
      <c r="AB136" s="521"/>
      <c r="AC136" s="521"/>
      <c r="AD136" s="538"/>
      <c r="AE136" s="524"/>
      <c r="AF136" s="524"/>
      <c r="AG136" s="524"/>
      <c r="AH136" s="524"/>
      <c r="AI136" s="524"/>
      <c r="AJ136" s="524"/>
      <c r="AK136" s="524"/>
      <c r="AL136" s="524"/>
      <c r="AM136" s="524"/>
      <c r="AN136" s="524"/>
      <c r="AO136" s="524"/>
      <c r="AP136" s="524"/>
      <c r="AQ136" s="524"/>
      <c r="AR136" s="524"/>
      <c r="AS136" s="524"/>
      <c r="AT136" s="524"/>
      <c r="AU136" s="524"/>
      <c r="AV136" s="527"/>
      <c r="AW136" s="527"/>
      <c r="AX136" s="524"/>
      <c r="AY136" s="517"/>
      <c r="AZ136" s="524"/>
      <c r="BA136" s="524"/>
      <c r="BB136" s="524"/>
      <c r="BC136" s="524"/>
      <c r="BD136" s="524"/>
      <c r="BE136" s="524"/>
      <c r="BF136" s="524"/>
      <c r="BG136" s="524"/>
      <c r="BH136" s="524"/>
      <c r="BI136" s="527"/>
      <c r="BJ136" s="527"/>
      <c r="BK136" s="527"/>
    </row>
    <row r="137" spans="1:63" s="528" customFormat="1" ht="12" hidden="1" customHeight="1" outlineLevel="1" x14ac:dyDescent="0.2">
      <c r="A137" s="665"/>
      <c r="B137" s="756"/>
      <c r="C137" s="756" t="s">
        <v>258</v>
      </c>
      <c r="D137" s="756"/>
      <c r="E137" s="757"/>
      <c r="F137" s="664">
        <v>0.03</v>
      </c>
      <c r="G137" s="535">
        <f>ROUND(+F137*G134,0)</f>
        <v>1963383</v>
      </c>
      <c r="H137" s="666" t="e">
        <f>IF(G137&gt;0,G137/#REF!,0)</f>
        <v>#REF!</v>
      </c>
      <c r="I137" s="521"/>
      <c r="J137" s="521"/>
      <c r="K137" s="521"/>
      <c r="L137" s="521"/>
      <c r="M137" s="521"/>
      <c r="N137" s="521"/>
      <c r="O137" s="521"/>
      <c r="P137" s="521"/>
      <c r="Q137" s="521"/>
      <c r="R137" s="521"/>
      <c r="S137" s="521"/>
      <c r="T137" s="521"/>
      <c r="U137" s="521"/>
      <c r="V137" s="521"/>
      <c r="W137" s="521"/>
      <c r="X137" s="521"/>
      <c r="Y137" s="521"/>
      <c r="Z137" s="521"/>
      <c r="AA137" s="521"/>
      <c r="AB137" s="521"/>
      <c r="AC137" s="521"/>
      <c r="AD137" s="538"/>
      <c r="AE137" s="524"/>
      <c r="AF137" s="524"/>
      <c r="AG137" s="524"/>
      <c r="AH137" s="524"/>
      <c r="AI137" s="524"/>
      <c r="AJ137" s="524"/>
      <c r="AK137" s="524"/>
      <c r="AL137" s="524"/>
      <c r="AM137" s="524"/>
      <c r="AN137" s="524"/>
      <c r="AO137" s="524"/>
      <c r="AP137" s="524"/>
      <c r="AQ137" s="524"/>
      <c r="AR137" s="524"/>
      <c r="AS137" s="524"/>
      <c r="AT137" s="524"/>
      <c r="AU137" s="524"/>
      <c r="AV137" s="527"/>
      <c r="AW137" s="527"/>
      <c r="AX137" s="524"/>
      <c r="AY137" s="517"/>
      <c r="AZ137" s="524"/>
      <c r="BA137" s="524"/>
      <c r="BB137" s="524"/>
      <c r="BC137" s="524"/>
      <c r="BD137" s="524"/>
      <c r="BE137" s="524"/>
      <c r="BF137" s="524"/>
      <c r="BG137" s="524"/>
      <c r="BH137" s="524"/>
      <c r="BI137" s="527"/>
      <c r="BJ137" s="527"/>
      <c r="BK137" s="527"/>
    </row>
    <row r="138" spans="1:63" s="528" customFormat="1" ht="12" hidden="1" customHeight="1" outlineLevel="1" x14ac:dyDescent="0.2">
      <c r="A138" s="665"/>
      <c r="B138" s="756"/>
      <c r="C138" s="756" t="s">
        <v>336</v>
      </c>
      <c r="D138" s="756"/>
      <c r="E138" s="757"/>
      <c r="F138" s="664">
        <v>0.05</v>
      </c>
      <c r="G138" s="535">
        <f>ROUND(+F138*G134,0)</f>
        <v>3272305</v>
      </c>
      <c r="H138" s="666" t="e">
        <f>IF(G138&gt;0,G138/#REF!,0)</f>
        <v>#REF!</v>
      </c>
      <c r="I138" s="521"/>
      <c r="J138" s="521"/>
      <c r="K138" s="521"/>
      <c r="L138" s="521"/>
      <c r="M138" s="521"/>
      <c r="N138" s="521"/>
      <c r="O138" s="521"/>
      <c r="P138" s="521"/>
      <c r="Q138" s="521"/>
      <c r="R138" s="521"/>
      <c r="S138" s="521"/>
      <c r="T138" s="521"/>
      <c r="U138" s="521"/>
      <c r="V138" s="521"/>
      <c r="W138" s="521"/>
      <c r="X138" s="521"/>
      <c r="Y138" s="521"/>
      <c r="Z138" s="521"/>
      <c r="AA138" s="521"/>
      <c r="AB138" s="521"/>
      <c r="AC138" s="521"/>
      <c r="AD138" s="538"/>
      <c r="AE138" s="524"/>
      <c r="AF138" s="524"/>
      <c r="AG138" s="524"/>
      <c r="AH138" s="524"/>
      <c r="AI138" s="524"/>
      <c r="AJ138" s="524"/>
      <c r="AK138" s="524"/>
      <c r="AL138" s="524"/>
      <c r="AM138" s="524"/>
      <c r="AN138" s="524"/>
      <c r="AO138" s="524"/>
      <c r="AP138" s="524"/>
      <c r="AQ138" s="524"/>
      <c r="AR138" s="524"/>
      <c r="AS138" s="524"/>
      <c r="AT138" s="524"/>
      <c r="AU138" s="524"/>
      <c r="AV138" s="527"/>
      <c r="AW138" s="527"/>
      <c r="AX138" s="524"/>
      <c r="AY138" s="517"/>
      <c r="AZ138" s="524"/>
      <c r="BA138" s="524"/>
      <c r="BB138" s="524"/>
      <c r="BC138" s="524"/>
      <c r="BD138" s="524"/>
      <c r="BE138" s="524"/>
      <c r="BF138" s="524"/>
      <c r="BG138" s="524"/>
      <c r="BH138" s="524"/>
      <c r="BI138" s="527"/>
      <c r="BJ138" s="527"/>
      <c r="BK138" s="527"/>
    </row>
    <row r="139" spans="1:63" s="528" customFormat="1" ht="20.25" hidden="1" customHeight="1" outlineLevel="1" thickBot="1" x14ac:dyDescent="0.25">
      <c r="A139" s="744" t="str">
        <f>CONCATENATE("TOTAL ",B128)</f>
        <v>TOTAL Pavimentación - Pavimento Flexible - Parcheo</v>
      </c>
      <c r="B139" s="745"/>
      <c r="C139" s="745"/>
      <c r="D139" s="745"/>
      <c r="E139" s="745"/>
      <c r="F139" s="745"/>
      <c r="G139" s="652">
        <f>SUM(G134:G138)</f>
        <v>85079930</v>
      </c>
      <c r="H139" s="666" t="e">
        <f>IF(G139&gt;0,G139/#REF!,0)</f>
        <v>#REF!</v>
      </c>
      <c r="I139" s="521"/>
      <c r="J139" s="521"/>
      <c r="K139" s="521"/>
      <c r="L139" s="521"/>
      <c r="M139" s="521"/>
      <c r="N139" s="521"/>
      <c r="O139" s="521"/>
      <c r="P139" s="521"/>
      <c r="Q139" s="521"/>
      <c r="R139" s="521"/>
      <c r="S139" s="521"/>
      <c r="T139" s="521"/>
      <c r="U139" s="521"/>
      <c r="V139" s="521"/>
      <c r="W139" s="521"/>
      <c r="X139" s="521"/>
      <c r="Y139" s="521"/>
      <c r="Z139" s="521"/>
      <c r="AA139" s="521"/>
      <c r="AB139" s="521"/>
      <c r="AC139" s="521"/>
      <c r="AD139" s="538"/>
      <c r="AE139" s="524"/>
      <c r="AF139" s="524"/>
      <c r="AG139" s="524"/>
      <c r="AH139" s="524"/>
      <c r="AI139" s="524"/>
      <c r="AJ139" s="524"/>
      <c r="AK139" s="524"/>
      <c r="AL139" s="524"/>
      <c r="AM139" s="524"/>
      <c r="AN139" s="524"/>
      <c r="AO139" s="524"/>
      <c r="AP139" s="524"/>
      <c r="AQ139" s="524"/>
      <c r="AR139" s="524"/>
      <c r="AS139" s="524"/>
      <c r="AT139" s="524"/>
      <c r="AU139" s="524"/>
      <c r="AV139" s="527"/>
      <c r="AW139" s="527"/>
      <c r="AX139" s="524"/>
      <c r="AY139" s="517"/>
      <c r="AZ139" s="524"/>
      <c r="BA139" s="524"/>
      <c r="BB139" s="524"/>
      <c r="BC139" s="524"/>
      <c r="BD139" s="524"/>
      <c r="BE139" s="524"/>
      <c r="BF139" s="524"/>
      <c r="BG139" s="524"/>
      <c r="BH139" s="524"/>
      <c r="BI139" s="527"/>
      <c r="BJ139" s="527"/>
      <c r="BK139" s="527"/>
    </row>
    <row r="140" spans="1:63" ht="10.5" hidden="1" customHeight="1" outlineLevel="1" thickTop="1" x14ac:dyDescent="0.2">
      <c r="A140" s="667"/>
      <c r="B140" s="668"/>
      <c r="C140" s="668"/>
      <c r="D140" s="668"/>
      <c r="E140" s="668"/>
      <c r="F140" s="668"/>
      <c r="G140" s="644"/>
      <c r="H140" s="645"/>
      <c r="AE140" s="524"/>
      <c r="AF140" s="524"/>
      <c r="AG140" s="524"/>
      <c r="AH140" s="524"/>
      <c r="AI140" s="524"/>
      <c r="AJ140" s="524"/>
      <c r="AK140" s="524"/>
      <c r="AL140" s="524"/>
      <c r="AM140" s="524"/>
      <c r="AN140" s="524"/>
      <c r="AO140" s="524"/>
      <c r="AP140" s="524"/>
      <c r="AQ140" s="524"/>
      <c r="AR140" s="524"/>
      <c r="AS140" s="524"/>
      <c r="AT140" s="524"/>
      <c r="AU140" s="524"/>
    </row>
    <row r="141" spans="1:63" s="531" customFormat="1" ht="27" hidden="1" customHeight="1" outlineLevel="1" x14ac:dyDescent="0.2">
      <c r="A141" s="646">
        <v>9</v>
      </c>
      <c r="B141" s="753" t="s">
        <v>369</v>
      </c>
      <c r="C141" s="753"/>
      <c r="D141" s="753"/>
      <c r="E141" s="753"/>
      <c r="F141" s="654" t="s">
        <v>322</v>
      </c>
      <c r="G141" s="754" t="s">
        <v>323</v>
      </c>
      <c r="H141" s="755"/>
      <c r="I141" s="521"/>
      <c r="J141" s="521"/>
      <c r="K141" s="521"/>
      <c r="L141" s="521"/>
      <c r="M141" s="521"/>
      <c r="N141" s="521"/>
      <c r="O141" s="521"/>
      <c r="P141" s="521"/>
      <c r="Q141" s="521"/>
      <c r="R141" s="521"/>
      <c r="S141" s="521"/>
      <c r="T141" s="521"/>
      <c r="U141" s="521"/>
      <c r="V141" s="521"/>
      <c r="W141" s="521"/>
      <c r="X141" s="521"/>
      <c r="Y141" s="521"/>
      <c r="Z141" s="521"/>
      <c r="AA141" s="521"/>
      <c r="AB141" s="521"/>
      <c r="AC141" s="521"/>
      <c r="AD141" s="526"/>
      <c r="AE141" s="529"/>
      <c r="AF141" s="529"/>
      <c r="AG141" s="525"/>
      <c r="AH141" s="525" t="s">
        <v>258</v>
      </c>
      <c r="AI141" s="525" t="s">
        <v>259</v>
      </c>
      <c r="AJ141" s="525" t="s">
        <v>324</v>
      </c>
      <c r="AK141" s="525" t="s">
        <v>325</v>
      </c>
      <c r="AL141" s="525" t="s">
        <v>326</v>
      </c>
      <c r="AM141" s="525" t="s">
        <v>258</v>
      </c>
      <c r="AN141" s="525" t="s">
        <v>259</v>
      </c>
      <c r="AO141" s="525" t="s">
        <v>324</v>
      </c>
      <c r="AP141" s="525" t="s">
        <v>325</v>
      </c>
      <c r="AQ141" s="525" t="s">
        <v>326</v>
      </c>
      <c r="AR141" s="525" t="s">
        <v>258</v>
      </c>
      <c r="AS141" s="525" t="s">
        <v>259</v>
      </c>
      <c r="AT141" s="526"/>
      <c r="AU141" s="526"/>
      <c r="AV141" s="530"/>
      <c r="AW141" s="530"/>
      <c r="AX141" s="526"/>
      <c r="AY141" s="517"/>
      <c r="AZ141" s="526"/>
      <c r="BA141" s="526"/>
      <c r="BB141" s="526"/>
      <c r="BC141" s="526"/>
      <c r="BD141" s="526"/>
      <c r="BE141" s="526"/>
      <c r="BF141" s="526"/>
      <c r="BG141" s="526"/>
      <c r="BH141" s="526"/>
      <c r="BI141" s="530"/>
      <c r="BJ141" s="530"/>
      <c r="BK141" s="530"/>
    </row>
    <row r="142" spans="1:63" ht="49.5" hidden="1" customHeight="1" outlineLevel="1" x14ac:dyDescent="0.2">
      <c r="A142" s="655">
        <f>+A141+0.01</f>
        <v>9.01</v>
      </c>
      <c r="B142" s="532" t="s">
        <v>370</v>
      </c>
      <c r="C142" s="533" t="s">
        <v>328</v>
      </c>
      <c r="D142" s="533" t="s">
        <v>371</v>
      </c>
      <c r="E142" s="534">
        <v>18260</v>
      </c>
      <c r="F142" s="659">
        <v>3074</v>
      </c>
      <c r="G142" s="535">
        <f>IF(E142&gt;0,ROUND((F142*E142),0),0)</f>
        <v>56131240</v>
      </c>
      <c r="H142" s="657" t="e">
        <f>IF(G142&gt;0,G142/#REF!,0)</f>
        <v>#REF!</v>
      </c>
      <c r="AD142" s="536"/>
      <c r="AE142" s="524"/>
      <c r="AF142" s="524"/>
      <c r="AG142" s="524"/>
      <c r="AH142" s="524"/>
      <c r="AI142" s="524"/>
      <c r="AJ142" s="524">
        <f>IF(AD142=$AJ$9,E142*F142,0)</f>
        <v>0</v>
      </c>
      <c r="AK142" s="524"/>
      <c r="AL142" s="524"/>
      <c r="AM142" s="524"/>
      <c r="AN142" s="524"/>
      <c r="AO142" s="524">
        <f>IF(AD142=$AO$9,E142*F142,0)</f>
        <v>0</v>
      </c>
      <c r="AP142" s="524"/>
      <c r="AQ142" s="524"/>
      <c r="AR142" s="524"/>
      <c r="AS142" s="524"/>
      <c r="AT142" s="524"/>
      <c r="AU142" s="524"/>
    </row>
    <row r="143" spans="1:63" ht="44.25" hidden="1" customHeight="1" outlineLevel="1" x14ac:dyDescent="0.2">
      <c r="A143" s="655">
        <f>+A142+0.01</f>
        <v>9.02</v>
      </c>
      <c r="B143" s="532" t="s">
        <v>372</v>
      </c>
      <c r="C143" s="533" t="s">
        <v>328</v>
      </c>
      <c r="D143" s="533" t="s">
        <v>371</v>
      </c>
      <c r="E143" s="534">
        <v>20184</v>
      </c>
      <c r="F143" s="659">
        <v>1385</v>
      </c>
      <c r="G143" s="535">
        <f>IF(E143&gt;0,ROUND((F143*E143),0),0)</f>
        <v>27954840</v>
      </c>
      <c r="H143" s="657" t="e">
        <f>IF(G143&gt;0,G143/#REF!,0)</f>
        <v>#REF!</v>
      </c>
      <c r="AD143" s="536"/>
      <c r="AE143" s="524"/>
      <c r="AF143" s="524"/>
      <c r="AG143" s="524"/>
      <c r="AH143" s="524"/>
      <c r="AI143" s="524"/>
      <c r="AJ143" s="524">
        <f>IF(AD143=$AJ$9,E143*F143,0)</f>
        <v>0</v>
      </c>
      <c r="AK143" s="524"/>
      <c r="AL143" s="524"/>
      <c r="AM143" s="524"/>
      <c r="AN143" s="524"/>
      <c r="AO143" s="524">
        <f>IF(AD143=$AO$9,E143*F143,0)</f>
        <v>0</v>
      </c>
      <c r="AP143" s="524"/>
      <c r="AQ143" s="524"/>
      <c r="AR143" s="524"/>
      <c r="AS143" s="524"/>
      <c r="AT143" s="524"/>
      <c r="AU143" s="524"/>
    </row>
    <row r="144" spans="1:63" ht="42.75" hidden="1" customHeight="1" outlineLevel="1" x14ac:dyDescent="0.2">
      <c r="A144" s="655"/>
      <c r="B144" s="532"/>
      <c r="C144" s="533"/>
      <c r="D144" s="533"/>
      <c r="E144" s="534"/>
      <c r="F144" s="659"/>
      <c r="G144" s="535">
        <f>IF(E144&gt;0,ROUND((F144*E144),0),0)</f>
        <v>0</v>
      </c>
      <c r="H144" s="657">
        <f>IF(G144&gt;0,G144/#REF!,0)</f>
        <v>0</v>
      </c>
      <c r="AD144" s="536"/>
      <c r="AE144" s="524"/>
      <c r="AF144" s="524"/>
      <c r="AG144" s="524"/>
      <c r="AH144" s="524"/>
      <c r="AI144" s="524"/>
      <c r="AJ144" s="524">
        <f>IF(AD144=$AJ$9,E144*F144,0)</f>
        <v>0</v>
      </c>
      <c r="AK144" s="524"/>
      <c r="AL144" s="524"/>
      <c r="AM144" s="524"/>
      <c r="AN144" s="524"/>
      <c r="AO144" s="524">
        <f>IF(AD144=$AO$9,E144*F144,0)</f>
        <v>0</v>
      </c>
      <c r="AP144" s="524"/>
      <c r="AQ144" s="524"/>
      <c r="AR144" s="524"/>
      <c r="AS144" s="524"/>
      <c r="AT144" s="524"/>
      <c r="AU144" s="524"/>
    </row>
    <row r="145" spans="1:63" hidden="1" outlineLevel="1" x14ac:dyDescent="0.2">
      <c r="A145" s="655"/>
      <c r="B145" s="532"/>
      <c r="C145" s="533"/>
      <c r="D145" s="533"/>
      <c r="E145" s="534"/>
      <c r="F145" s="659"/>
      <c r="G145" s="535">
        <f>IF(E145&gt;0,ROUND((F145*E145),0),0)</f>
        <v>0</v>
      </c>
      <c r="H145" s="657">
        <f>IF(G145&gt;0,G145/#REF!,0)</f>
        <v>0</v>
      </c>
      <c r="AD145" s="536"/>
      <c r="AE145" s="524"/>
      <c r="AF145" s="524"/>
      <c r="AG145" s="524"/>
      <c r="AH145" s="524"/>
      <c r="AI145" s="524"/>
      <c r="AJ145" s="524">
        <f>IF(AD145=$AJ$9,E145*F145,0)</f>
        <v>0</v>
      </c>
      <c r="AK145" s="524"/>
      <c r="AL145" s="524"/>
      <c r="AM145" s="524"/>
      <c r="AN145" s="524"/>
      <c r="AO145" s="524">
        <f>IF(AD145=$AO$9,E145*F145,0)</f>
        <v>0</v>
      </c>
      <c r="AP145" s="524"/>
      <c r="AQ145" s="524"/>
      <c r="AR145" s="524"/>
      <c r="AS145" s="524"/>
      <c r="AT145" s="524"/>
      <c r="AU145" s="524"/>
    </row>
    <row r="146" spans="1:63" s="528" customFormat="1" ht="14.25" hidden="1" customHeight="1" outlineLevel="1" x14ac:dyDescent="0.2">
      <c r="A146" s="744" t="s">
        <v>289</v>
      </c>
      <c r="B146" s="745"/>
      <c r="C146" s="745"/>
      <c r="D146" s="745"/>
      <c r="E146" s="745"/>
      <c r="F146" s="745"/>
      <c r="G146" s="652">
        <f>SUM(G142:G145)</f>
        <v>84086080</v>
      </c>
      <c r="H146" s="653" t="e">
        <f>IF(G146&gt;0,G146/#REF!,0)</f>
        <v>#REF!</v>
      </c>
      <c r="I146" s="521"/>
      <c r="J146" s="521"/>
      <c r="K146" s="521"/>
      <c r="L146" s="521"/>
      <c r="M146" s="521"/>
      <c r="N146" s="521"/>
      <c r="O146" s="521"/>
      <c r="P146" s="521"/>
      <c r="Q146" s="521"/>
      <c r="R146" s="521"/>
      <c r="S146" s="521"/>
      <c r="T146" s="521"/>
      <c r="U146" s="521"/>
      <c r="V146" s="521"/>
      <c r="W146" s="521"/>
      <c r="X146" s="521"/>
      <c r="Y146" s="521"/>
      <c r="Z146" s="521"/>
      <c r="AA146" s="521"/>
      <c r="AB146" s="521"/>
      <c r="AC146" s="521"/>
      <c r="AD146" s="524"/>
      <c r="AE146" s="524"/>
      <c r="AF146" s="524"/>
      <c r="AG146" s="524"/>
      <c r="AH146" s="524" t="str">
        <f>IF(G141=$AE$9,G149,"")</f>
        <v/>
      </c>
      <c r="AI146" s="524" t="str">
        <f>IF(G141=$AE$9,G150,"")</f>
        <v/>
      </c>
      <c r="AJ146" s="524"/>
      <c r="AK146" s="524" t="str">
        <f>IF(G141=$AJ$9,G147,"")</f>
        <v/>
      </c>
      <c r="AL146" s="524" t="str">
        <f>IF(G141=$AJ$9,G148,"")</f>
        <v/>
      </c>
      <c r="AM146" s="524" t="str">
        <f>IF(G141=$AJ$9,G149,"")</f>
        <v/>
      </c>
      <c r="AN146" s="524" t="str">
        <f>IF(G141=$AJ$9,G150,"")</f>
        <v/>
      </c>
      <c r="AO146" s="524"/>
      <c r="AP146" s="524">
        <f>IF(G141=$AO$9,G147,"")</f>
        <v>0</v>
      </c>
      <c r="AQ146" s="524">
        <f>IF(G141=$AO$9,G148,"")</f>
        <v>18498938</v>
      </c>
      <c r="AR146" s="524">
        <f>IF(G141=$AO$9,G149,"")</f>
        <v>2522582</v>
      </c>
      <c r="AS146" s="524">
        <f>IF(G141=$AO$9,G150,"")</f>
        <v>4204304</v>
      </c>
      <c r="AT146" s="524"/>
      <c r="AU146" s="524"/>
      <c r="AV146" s="527"/>
      <c r="AW146" s="527"/>
      <c r="AX146" s="524"/>
      <c r="AY146" s="517"/>
      <c r="AZ146" s="524"/>
      <c r="BA146" s="524"/>
      <c r="BB146" s="524"/>
      <c r="BC146" s="524"/>
      <c r="BD146" s="524"/>
      <c r="BE146" s="524"/>
      <c r="BF146" s="524"/>
      <c r="BG146" s="524"/>
      <c r="BH146" s="524"/>
      <c r="BI146" s="527"/>
      <c r="BJ146" s="527"/>
      <c r="BK146" s="527"/>
    </row>
    <row r="147" spans="1:63" s="528" customFormat="1" ht="14.25" hidden="1" customHeight="1" outlineLevel="1" x14ac:dyDescent="0.2">
      <c r="A147" s="650"/>
      <c r="B147" s="651"/>
      <c r="C147" s="651"/>
      <c r="D147" s="651"/>
      <c r="E147" s="663" t="s">
        <v>325</v>
      </c>
      <c r="F147" s="664">
        <v>0</v>
      </c>
      <c r="G147" s="652">
        <f>ROUND(+G146*F147,0)</f>
        <v>0</v>
      </c>
      <c r="H147" s="653">
        <f>IF(G147&gt;0,G147/#REF!,0)</f>
        <v>0</v>
      </c>
      <c r="I147" s="521"/>
      <c r="J147" s="521"/>
      <c r="K147" s="521"/>
      <c r="L147" s="521"/>
      <c r="M147" s="521"/>
      <c r="N147" s="521"/>
      <c r="O147" s="521"/>
      <c r="P147" s="521"/>
      <c r="Q147" s="521"/>
      <c r="R147" s="521"/>
      <c r="S147" s="521"/>
      <c r="T147" s="521"/>
      <c r="U147" s="521"/>
      <c r="V147" s="521"/>
      <c r="W147" s="521"/>
      <c r="X147" s="521"/>
      <c r="Y147" s="521"/>
      <c r="Z147" s="521"/>
      <c r="AA147" s="521"/>
      <c r="AB147" s="521"/>
      <c r="AC147" s="521"/>
      <c r="AD147" s="524"/>
      <c r="AE147" s="524"/>
      <c r="AF147" s="524"/>
      <c r="AG147" s="524"/>
      <c r="AH147" s="524"/>
      <c r="AI147" s="524"/>
      <c r="AJ147" s="524"/>
      <c r="AK147" s="524"/>
      <c r="AL147" s="524"/>
      <c r="AM147" s="524"/>
      <c r="AN147" s="524"/>
      <c r="AO147" s="524"/>
      <c r="AP147" s="524"/>
      <c r="AQ147" s="524"/>
      <c r="AR147" s="524"/>
      <c r="AS147" s="524"/>
      <c r="AT147" s="524"/>
      <c r="AU147" s="524"/>
      <c r="AV147" s="527"/>
      <c r="AW147" s="527"/>
      <c r="AX147" s="524"/>
      <c r="AY147" s="517"/>
      <c r="AZ147" s="524"/>
      <c r="BA147" s="524"/>
      <c r="BB147" s="524"/>
      <c r="BC147" s="524"/>
      <c r="BD147" s="524"/>
      <c r="BE147" s="524"/>
      <c r="BF147" s="524"/>
      <c r="BG147" s="524"/>
      <c r="BH147" s="524"/>
      <c r="BI147" s="527"/>
      <c r="BJ147" s="527"/>
      <c r="BK147" s="527"/>
    </row>
    <row r="148" spans="1:63" s="528" customFormat="1" ht="12" hidden="1" customHeight="1" outlineLevel="1" x14ac:dyDescent="0.2">
      <c r="A148" s="665"/>
      <c r="B148" s="756" t="s">
        <v>335</v>
      </c>
      <c r="C148" s="756" t="s">
        <v>257</v>
      </c>
      <c r="D148" s="756"/>
      <c r="E148" s="757">
        <f>SUM(F148:F150)</f>
        <v>0.3</v>
      </c>
      <c r="F148" s="664">
        <v>0.22</v>
      </c>
      <c r="G148" s="535">
        <f>ROUND(+F148*G146,0)</f>
        <v>18498938</v>
      </c>
      <c r="H148" s="666" t="e">
        <f>IF(G148&gt;0,G148/#REF!,0)</f>
        <v>#REF!</v>
      </c>
      <c r="I148" s="521"/>
      <c r="J148" s="521"/>
      <c r="K148" s="521"/>
      <c r="L148" s="521"/>
      <c r="M148" s="521"/>
      <c r="N148" s="521"/>
      <c r="O148" s="521"/>
      <c r="P148" s="521"/>
      <c r="Q148" s="521"/>
      <c r="R148" s="521"/>
      <c r="S148" s="521"/>
      <c r="T148" s="521"/>
      <c r="U148" s="521"/>
      <c r="V148" s="521"/>
      <c r="W148" s="521"/>
      <c r="X148" s="521"/>
      <c r="Y148" s="521"/>
      <c r="Z148" s="521"/>
      <c r="AA148" s="521"/>
      <c r="AB148" s="521"/>
      <c r="AC148" s="521"/>
      <c r="AD148" s="538"/>
      <c r="AE148" s="524"/>
      <c r="AF148" s="524"/>
      <c r="AG148" s="524"/>
      <c r="AH148" s="524"/>
      <c r="AI148" s="524"/>
      <c r="AJ148" s="524"/>
      <c r="AK148" s="524"/>
      <c r="AL148" s="524"/>
      <c r="AM148" s="524"/>
      <c r="AN148" s="524"/>
      <c r="AO148" s="524"/>
      <c r="AP148" s="524"/>
      <c r="AQ148" s="524"/>
      <c r="AR148" s="524"/>
      <c r="AS148" s="524"/>
      <c r="AT148" s="524"/>
      <c r="AU148" s="524"/>
      <c r="AV148" s="527"/>
      <c r="AW148" s="527"/>
      <c r="AX148" s="524"/>
      <c r="AY148" s="517"/>
      <c r="AZ148" s="524"/>
      <c r="BA148" s="524"/>
      <c r="BB148" s="524"/>
      <c r="BC148" s="524"/>
      <c r="BD148" s="524"/>
      <c r="BE148" s="524"/>
      <c r="BF148" s="524"/>
      <c r="BG148" s="524"/>
      <c r="BH148" s="524"/>
      <c r="BI148" s="527"/>
      <c r="BJ148" s="527"/>
      <c r="BK148" s="527"/>
    </row>
    <row r="149" spans="1:63" s="528" customFormat="1" ht="12" hidden="1" customHeight="1" outlineLevel="1" x14ac:dyDescent="0.2">
      <c r="A149" s="665"/>
      <c r="B149" s="756"/>
      <c r="C149" s="756" t="s">
        <v>258</v>
      </c>
      <c r="D149" s="756"/>
      <c r="E149" s="757"/>
      <c r="F149" s="664">
        <v>0.03</v>
      </c>
      <c r="G149" s="535">
        <f>ROUND(+F149*G146,0)</f>
        <v>2522582</v>
      </c>
      <c r="H149" s="666" t="e">
        <f>IF(G149&gt;0,G149/#REF!,0)</f>
        <v>#REF!</v>
      </c>
      <c r="I149" s="521"/>
      <c r="J149" s="521"/>
      <c r="K149" s="521"/>
      <c r="L149" s="521"/>
      <c r="M149" s="521"/>
      <c r="N149" s="521"/>
      <c r="O149" s="521"/>
      <c r="P149" s="521"/>
      <c r="Q149" s="521"/>
      <c r="R149" s="521"/>
      <c r="S149" s="521"/>
      <c r="T149" s="521"/>
      <c r="U149" s="521"/>
      <c r="V149" s="521"/>
      <c r="W149" s="521"/>
      <c r="X149" s="521"/>
      <c r="Y149" s="521"/>
      <c r="Z149" s="521"/>
      <c r="AA149" s="521"/>
      <c r="AB149" s="521"/>
      <c r="AC149" s="521"/>
      <c r="AD149" s="538"/>
      <c r="AE149" s="524"/>
      <c r="AF149" s="524"/>
      <c r="AG149" s="524"/>
      <c r="AH149" s="524"/>
      <c r="AI149" s="524"/>
      <c r="AJ149" s="524"/>
      <c r="AK149" s="524"/>
      <c r="AL149" s="524"/>
      <c r="AM149" s="524"/>
      <c r="AN149" s="524"/>
      <c r="AO149" s="524"/>
      <c r="AP149" s="524"/>
      <c r="AQ149" s="524"/>
      <c r="AR149" s="524"/>
      <c r="AS149" s="524"/>
      <c r="AT149" s="524"/>
      <c r="AU149" s="524"/>
      <c r="AV149" s="527"/>
      <c r="AW149" s="527"/>
      <c r="AX149" s="524"/>
      <c r="AY149" s="517"/>
      <c r="AZ149" s="524"/>
      <c r="BA149" s="524"/>
      <c r="BB149" s="524"/>
      <c r="BC149" s="524"/>
      <c r="BD149" s="524"/>
      <c r="BE149" s="524"/>
      <c r="BF149" s="524"/>
      <c r="BG149" s="524"/>
      <c r="BH149" s="524"/>
      <c r="BI149" s="527"/>
      <c r="BJ149" s="527"/>
      <c r="BK149" s="527"/>
    </row>
    <row r="150" spans="1:63" s="528" customFormat="1" ht="12" hidden="1" customHeight="1" outlineLevel="1" x14ac:dyDescent="0.2">
      <c r="A150" s="665"/>
      <c r="B150" s="756"/>
      <c r="C150" s="756" t="s">
        <v>336</v>
      </c>
      <c r="D150" s="756"/>
      <c r="E150" s="757"/>
      <c r="F150" s="664">
        <v>0.05</v>
      </c>
      <c r="G150" s="535">
        <f>ROUND(+F150*G146,0)</f>
        <v>4204304</v>
      </c>
      <c r="H150" s="666" t="e">
        <f>IF(G150&gt;0,G150/#REF!,0)</f>
        <v>#REF!</v>
      </c>
      <c r="I150" s="521"/>
      <c r="J150" s="521"/>
      <c r="K150" s="521"/>
      <c r="L150" s="521"/>
      <c r="M150" s="521"/>
      <c r="N150" s="521"/>
      <c r="O150" s="521"/>
      <c r="P150" s="521"/>
      <c r="Q150" s="521"/>
      <c r="R150" s="521"/>
      <c r="S150" s="521"/>
      <c r="T150" s="521"/>
      <c r="U150" s="521"/>
      <c r="V150" s="521"/>
      <c r="W150" s="521"/>
      <c r="X150" s="521"/>
      <c r="Y150" s="521"/>
      <c r="Z150" s="521"/>
      <c r="AA150" s="521"/>
      <c r="AB150" s="521"/>
      <c r="AC150" s="521"/>
      <c r="AD150" s="538"/>
      <c r="AE150" s="524"/>
      <c r="AF150" s="524"/>
      <c r="AG150" s="524"/>
      <c r="AH150" s="524"/>
      <c r="AI150" s="524"/>
      <c r="AJ150" s="524"/>
      <c r="AK150" s="524"/>
      <c r="AL150" s="524"/>
      <c r="AM150" s="524"/>
      <c r="AN150" s="524"/>
      <c r="AO150" s="524"/>
      <c r="AP150" s="524"/>
      <c r="AQ150" s="524"/>
      <c r="AR150" s="524"/>
      <c r="AS150" s="524"/>
      <c r="AT150" s="524"/>
      <c r="AU150" s="524"/>
      <c r="AV150" s="527"/>
      <c r="AW150" s="527"/>
      <c r="AX150" s="524"/>
      <c r="AY150" s="517"/>
      <c r="AZ150" s="524"/>
      <c r="BA150" s="524"/>
      <c r="BB150" s="524"/>
      <c r="BC150" s="524"/>
      <c r="BD150" s="524"/>
      <c r="BE150" s="524"/>
      <c r="BF150" s="524"/>
      <c r="BG150" s="524"/>
      <c r="BH150" s="524"/>
      <c r="BI150" s="527"/>
      <c r="BJ150" s="527"/>
      <c r="BK150" s="527"/>
    </row>
    <row r="151" spans="1:63" s="528" customFormat="1" ht="20.25" hidden="1" customHeight="1" outlineLevel="1" thickBot="1" x14ac:dyDescent="0.25">
      <c r="A151" s="744" t="str">
        <f>CONCATENATE("TOTAL ",B141)</f>
        <v>TOTAL Transporte -</v>
      </c>
      <c r="B151" s="745"/>
      <c r="C151" s="745"/>
      <c r="D151" s="745"/>
      <c r="E151" s="745"/>
      <c r="F151" s="745"/>
      <c r="G151" s="652">
        <f>SUM(G146:G150)</f>
        <v>109311904</v>
      </c>
      <c r="H151" s="666" t="e">
        <f>IF(G151&gt;0,G151/#REF!,0)</f>
        <v>#REF!</v>
      </c>
      <c r="I151" s="521"/>
      <c r="J151" s="521"/>
      <c r="K151" s="521"/>
      <c r="L151" s="521"/>
      <c r="M151" s="521"/>
      <c r="N151" s="521"/>
      <c r="O151" s="521"/>
      <c r="P151" s="521"/>
      <c r="Q151" s="521"/>
      <c r="R151" s="521"/>
      <c r="S151" s="521"/>
      <c r="T151" s="521"/>
      <c r="U151" s="521"/>
      <c r="V151" s="521"/>
      <c r="W151" s="521"/>
      <c r="X151" s="521"/>
      <c r="Y151" s="521"/>
      <c r="Z151" s="521"/>
      <c r="AA151" s="521"/>
      <c r="AB151" s="521"/>
      <c r="AC151" s="521"/>
      <c r="AD151" s="538"/>
      <c r="AE151" s="524"/>
      <c r="AF151" s="524"/>
      <c r="AG151" s="524"/>
      <c r="AH151" s="524"/>
      <c r="AI151" s="524"/>
      <c r="AJ151" s="524"/>
      <c r="AK151" s="524"/>
      <c r="AL151" s="524"/>
      <c r="AM151" s="524"/>
      <c r="AN151" s="524"/>
      <c r="AO151" s="524"/>
      <c r="AP151" s="524"/>
      <c r="AQ151" s="524"/>
      <c r="AR151" s="524"/>
      <c r="AS151" s="524"/>
      <c r="AT151" s="524"/>
      <c r="AU151" s="524"/>
      <c r="AV151" s="527"/>
      <c r="AW151" s="527"/>
      <c r="AX151" s="524"/>
      <c r="AY151" s="517"/>
      <c r="AZ151" s="524"/>
      <c r="BA151" s="524"/>
      <c r="BB151" s="524"/>
      <c r="BC151" s="524"/>
      <c r="BD151" s="524"/>
      <c r="BE151" s="524"/>
      <c r="BF151" s="524"/>
      <c r="BG151" s="524"/>
      <c r="BH151" s="524"/>
      <c r="BI151" s="527"/>
      <c r="BJ151" s="527"/>
      <c r="BK151" s="527"/>
    </row>
    <row r="152" spans="1:63" ht="10.5" hidden="1" customHeight="1" outlineLevel="1" thickTop="1" x14ac:dyDescent="0.2">
      <c r="A152" s="667"/>
      <c r="B152" s="668"/>
      <c r="C152" s="668"/>
      <c r="D152" s="668"/>
      <c r="E152" s="668"/>
      <c r="F152" s="668"/>
      <c r="G152" s="644"/>
      <c r="H152" s="645"/>
      <c r="AE152" s="524"/>
      <c r="AF152" s="524"/>
      <c r="AG152" s="524"/>
      <c r="AH152" s="524"/>
      <c r="AI152" s="524"/>
      <c r="AJ152" s="524"/>
      <c r="AK152" s="524"/>
      <c r="AL152" s="524"/>
      <c r="AM152" s="524"/>
      <c r="AN152" s="524"/>
      <c r="AO152" s="524"/>
      <c r="AP152" s="524"/>
      <c r="AQ152" s="524"/>
      <c r="AR152" s="524"/>
      <c r="AS152" s="524"/>
      <c r="AT152" s="524"/>
      <c r="AU152" s="524"/>
    </row>
    <row r="153" spans="1:63" s="531" customFormat="1" ht="27" hidden="1" customHeight="1" outlineLevel="1" x14ac:dyDescent="0.2">
      <c r="A153" s="646">
        <v>10</v>
      </c>
      <c r="B153" s="753" t="s">
        <v>373</v>
      </c>
      <c r="C153" s="753"/>
      <c r="D153" s="753"/>
      <c r="E153" s="753"/>
      <c r="F153" s="654" t="s">
        <v>322</v>
      </c>
      <c r="G153" s="754" t="s">
        <v>323</v>
      </c>
      <c r="H153" s="755"/>
      <c r="I153" s="521"/>
      <c r="J153" s="521"/>
      <c r="K153" s="521"/>
      <c r="L153" s="521"/>
      <c r="M153" s="521"/>
      <c r="N153" s="521"/>
      <c r="O153" s="521"/>
      <c r="P153" s="521"/>
      <c r="Q153" s="521"/>
      <c r="R153" s="521"/>
      <c r="S153" s="521"/>
      <c r="T153" s="521"/>
      <c r="U153" s="521"/>
      <c r="V153" s="521"/>
      <c r="W153" s="521"/>
      <c r="X153" s="521"/>
      <c r="Y153" s="521"/>
      <c r="Z153" s="521"/>
      <c r="AA153" s="521"/>
      <c r="AB153" s="521"/>
      <c r="AC153" s="521"/>
      <c r="AD153" s="526"/>
      <c r="AE153" s="529"/>
      <c r="AF153" s="529"/>
      <c r="AG153" s="525"/>
      <c r="AH153" s="525" t="s">
        <v>258</v>
      </c>
      <c r="AI153" s="525" t="s">
        <v>259</v>
      </c>
      <c r="AJ153" s="525" t="s">
        <v>324</v>
      </c>
      <c r="AK153" s="525" t="s">
        <v>325</v>
      </c>
      <c r="AL153" s="525" t="s">
        <v>326</v>
      </c>
      <c r="AM153" s="525" t="s">
        <v>258</v>
      </c>
      <c r="AN153" s="525" t="s">
        <v>259</v>
      </c>
      <c r="AO153" s="525" t="s">
        <v>324</v>
      </c>
      <c r="AP153" s="525" t="s">
        <v>325</v>
      </c>
      <c r="AQ153" s="525" t="s">
        <v>326</v>
      </c>
      <c r="AR153" s="525" t="s">
        <v>258</v>
      </c>
      <c r="AS153" s="525" t="s">
        <v>259</v>
      </c>
      <c r="AT153" s="526"/>
      <c r="AU153" s="526"/>
      <c r="AV153" s="530"/>
      <c r="AW153" s="530"/>
      <c r="AX153" s="526"/>
      <c r="AY153" s="517"/>
      <c r="AZ153" s="526"/>
      <c r="BA153" s="526"/>
      <c r="BB153" s="526"/>
      <c r="BC153" s="526"/>
      <c r="BD153" s="526"/>
      <c r="BE153" s="526"/>
      <c r="BF153" s="526"/>
      <c r="BG153" s="526"/>
      <c r="BH153" s="526"/>
      <c r="BI153" s="530"/>
      <c r="BJ153" s="530"/>
      <c r="BK153" s="530"/>
    </row>
    <row r="154" spans="1:63" ht="28.5" hidden="1" customHeight="1" outlineLevel="1" x14ac:dyDescent="0.2">
      <c r="A154" s="655"/>
      <c r="B154" s="532"/>
      <c r="C154" s="533"/>
      <c r="D154" s="533"/>
      <c r="E154" s="659"/>
      <c r="F154" s="659"/>
      <c r="G154" s="535">
        <f t="shared" ref="G154:G163" si="19">IF(E154&gt;0,ROUND((F154*E154),0),0)</f>
        <v>0</v>
      </c>
      <c r="H154" s="657">
        <f>IF(G154&gt;0,G154/#REF!,0)</f>
        <v>0</v>
      </c>
      <c r="AD154" s="536"/>
      <c r="AE154" s="524"/>
      <c r="AF154" s="524"/>
      <c r="AG154" s="524"/>
      <c r="AH154" s="524"/>
      <c r="AI154" s="524"/>
      <c r="AJ154" s="524">
        <f t="shared" ref="AJ154:AJ164" si="20">IF(AD154=$AJ$9,E154*F154,0)</f>
        <v>0</v>
      </c>
      <c r="AK154" s="524"/>
      <c r="AL154" s="524"/>
      <c r="AM154" s="524"/>
      <c r="AN154" s="524"/>
      <c r="AO154" s="524">
        <f t="shared" ref="AO154:AO164" si="21">IF(AD154=$AO$9,E154*F154,0)</f>
        <v>0</v>
      </c>
      <c r="AP154" s="524"/>
      <c r="AQ154" s="524"/>
      <c r="AR154" s="524"/>
      <c r="AS154" s="524"/>
      <c r="AT154" s="524"/>
      <c r="AU154" s="524"/>
    </row>
    <row r="155" spans="1:63" ht="34.5" hidden="1" customHeight="1" outlineLevel="1" x14ac:dyDescent="0.2">
      <c r="A155" s="655"/>
      <c r="B155" s="532"/>
      <c r="C155" s="533"/>
      <c r="D155" s="533"/>
      <c r="E155" s="659"/>
      <c r="F155" s="659"/>
      <c r="G155" s="535">
        <f t="shared" si="19"/>
        <v>0</v>
      </c>
      <c r="H155" s="657">
        <f>IF(G155&gt;0,G155/#REF!,0)</f>
        <v>0</v>
      </c>
      <c r="AD155" s="536"/>
      <c r="AE155" s="524"/>
      <c r="AF155" s="524"/>
      <c r="AG155" s="524"/>
      <c r="AH155" s="524"/>
      <c r="AI155" s="524"/>
      <c r="AJ155" s="524">
        <f t="shared" si="20"/>
        <v>0</v>
      </c>
      <c r="AK155" s="524"/>
      <c r="AL155" s="524"/>
      <c r="AM155" s="524"/>
      <c r="AN155" s="524"/>
      <c r="AO155" s="524">
        <f t="shared" si="21"/>
        <v>0</v>
      </c>
      <c r="AP155" s="524"/>
      <c r="AQ155" s="524"/>
      <c r="AR155" s="524"/>
      <c r="AS155" s="524"/>
      <c r="AT155" s="524"/>
      <c r="AU155" s="524"/>
    </row>
    <row r="156" spans="1:63" s="517" customFormat="1" ht="39.75" hidden="1" customHeight="1" outlineLevel="1" x14ac:dyDescent="0.2">
      <c r="A156" s="655">
        <v>10.01</v>
      </c>
      <c r="B156" s="532" t="s">
        <v>374</v>
      </c>
      <c r="C156" s="533" t="s">
        <v>328</v>
      </c>
      <c r="D156" s="533" t="s">
        <v>352</v>
      </c>
      <c r="E156" s="659">
        <f>+(8+1)+(6*5)</f>
        <v>39</v>
      </c>
      <c r="F156" s="659">
        <f>354365+(354365*10%)</f>
        <v>389801.5</v>
      </c>
      <c r="G156" s="535">
        <f t="shared" si="19"/>
        <v>15202259</v>
      </c>
      <c r="H156" s="669" t="e">
        <f>IF(G156&gt;0,G156/#REF!,0)</f>
        <v>#REF!</v>
      </c>
      <c r="I156" s="521"/>
      <c r="J156" s="521"/>
      <c r="K156" s="521"/>
      <c r="L156" s="521"/>
      <c r="M156" s="521"/>
      <c r="N156" s="521"/>
      <c r="O156" s="521"/>
      <c r="P156" s="521"/>
      <c r="Q156" s="521"/>
      <c r="R156" s="521"/>
      <c r="S156" s="521"/>
      <c r="T156" s="521"/>
      <c r="U156" s="521"/>
      <c r="V156" s="521"/>
      <c r="W156" s="521"/>
      <c r="X156" s="521"/>
      <c r="Y156" s="521"/>
      <c r="Z156" s="521"/>
      <c r="AA156" s="521"/>
      <c r="AB156" s="521"/>
      <c r="AC156" s="521"/>
      <c r="AD156" s="536"/>
      <c r="AE156" s="524"/>
      <c r="AF156" s="524"/>
      <c r="AG156" s="524"/>
      <c r="AH156" s="524"/>
      <c r="AI156" s="524"/>
      <c r="AJ156" s="524">
        <f t="shared" si="20"/>
        <v>0</v>
      </c>
      <c r="AK156" s="524"/>
      <c r="AL156" s="524"/>
      <c r="AM156" s="524"/>
      <c r="AN156" s="524"/>
      <c r="AO156" s="524">
        <f t="shared" si="21"/>
        <v>0</v>
      </c>
      <c r="AP156" s="524"/>
      <c r="AQ156" s="524"/>
      <c r="AR156" s="524"/>
      <c r="AS156" s="524"/>
      <c r="AT156" s="524"/>
      <c r="AU156" s="524"/>
    </row>
    <row r="157" spans="1:63" s="517" customFormat="1" ht="51" hidden="1" outlineLevel="1" x14ac:dyDescent="0.2">
      <c r="A157" s="655">
        <f t="shared" ref="A157:A163" si="22">+A156+0.01</f>
        <v>10.02</v>
      </c>
      <c r="B157" s="532" t="s">
        <v>375</v>
      </c>
      <c r="C157" s="533" t="s">
        <v>328</v>
      </c>
      <c r="D157" s="533" t="s">
        <v>339</v>
      </c>
      <c r="E157" s="659">
        <f>2+(8*7)</f>
        <v>58</v>
      </c>
      <c r="F157" s="659">
        <v>168924</v>
      </c>
      <c r="G157" s="535">
        <f t="shared" si="19"/>
        <v>9797592</v>
      </c>
      <c r="H157" s="669" t="e">
        <f>IF(G157&gt;0,G157/#REF!,0)</f>
        <v>#REF!</v>
      </c>
      <c r="I157" s="521"/>
      <c r="J157" s="521"/>
      <c r="K157" s="521"/>
      <c r="L157" s="521"/>
      <c r="M157" s="521"/>
      <c r="N157" s="521"/>
      <c r="O157" s="521"/>
      <c r="P157" s="521"/>
      <c r="Q157" s="521"/>
      <c r="R157" s="521"/>
      <c r="S157" s="521"/>
      <c r="T157" s="521"/>
      <c r="U157" s="521"/>
      <c r="V157" s="521"/>
      <c r="W157" s="521"/>
      <c r="X157" s="521"/>
      <c r="Y157" s="521"/>
      <c r="Z157" s="521"/>
      <c r="AA157" s="521"/>
      <c r="AB157" s="521"/>
      <c r="AC157" s="521"/>
      <c r="AD157" s="536"/>
      <c r="AE157" s="524"/>
      <c r="AF157" s="524"/>
      <c r="AG157" s="524"/>
      <c r="AH157" s="524"/>
      <c r="AI157" s="524"/>
      <c r="AJ157" s="524">
        <f t="shared" si="20"/>
        <v>0</v>
      </c>
      <c r="AK157" s="524"/>
      <c r="AL157" s="524"/>
      <c r="AM157" s="524"/>
      <c r="AN157" s="524"/>
      <c r="AO157" s="524">
        <f t="shared" si="21"/>
        <v>0</v>
      </c>
      <c r="AP157" s="524"/>
      <c r="AQ157" s="524"/>
      <c r="AR157" s="524"/>
      <c r="AS157" s="524"/>
      <c r="AT157" s="524"/>
      <c r="AU157" s="524"/>
    </row>
    <row r="158" spans="1:63" ht="35.25" hidden="1" customHeight="1" outlineLevel="1" x14ac:dyDescent="0.2">
      <c r="A158" s="655">
        <f t="shared" si="22"/>
        <v>10.029999999999999</v>
      </c>
      <c r="B158" s="532" t="s">
        <v>376</v>
      </c>
      <c r="C158" s="533" t="s">
        <v>328</v>
      </c>
      <c r="D158" s="533" t="s">
        <v>339</v>
      </c>
      <c r="E158" s="659">
        <v>2</v>
      </c>
      <c r="F158" s="659">
        <v>287544</v>
      </c>
      <c r="G158" s="535">
        <f t="shared" si="19"/>
        <v>575088</v>
      </c>
      <c r="H158" s="657" t="e">
        <f>IF(G158&gt;0,G158/#REF!,0)</f>
        <v>#REF!</v>
      </c>
      <c r="AD158" s="536"/>
      <c r="AE158" s="524"/>
      <c r="AF158" s="524"/>
      <c r="AG158" s="524"/>
      <c r="AH158" s="524"/>
      <c r="AI158" s="524"/>
      <c r="AJ158" s="524">
        <f t="shared" si="20"/>
        <v>0</v>
      </c>
      <c r="AK158" s="524"/>
      <c r="AL158" s="524"/>
      <c r="AM158" s="524"/>
      <c r="AN158" s="524"/>
      <c r="AO158" s="524">
        <f t="shared" si="21"/>
        <v>0</v>
      </c>
      <c r="AP158" s="524"/>
      <c r="AQ158" s="524"/>
      <c r="AR158" s="524"/>
      <c r="AS158" s="524"/>
      <c r="AT158" s="524"/>
      <c r="AU158" s="524"/>
    </row>
    <row r="159" spans="1:63" ht="43.5" hidden="1" customHeight="1" outlineLevel="1" x14ac:dyDescent="0.2">
      <c r="A159" s="655">
        <f t="shared" si="22"/>
        <v>10.039999999999999</v>
      </c>
      <c r="B159" s="532" t="s">
        <v>377</v>
      </c>
      <c r="C159" s="533" t="s">
        <v>328</v>
      </c>
      <c r="D159" s="533" t="s">
        <v>339</v>
      </c>
      <c r="E159" s="659">
        <f>2*2</f>
        <v>4</v>
      </c>
      <c r="F159" s="659">
        <v>44605</v>
      </c>
      <c r="G159" s="535">
        <f t="shared" si="19"/>
        <v>178420</v>
      </c>
      <c r="H159" s="657" t="e">
        <f>IF(G159&gt;0,G159/#REF!,0)</f>
        <v>#REF!</v>
      </c>
      <c r="AD159" s="536"/>
      <c r="AE159" s="524"/>
      <c r="AF159" s="524"/>
      <c r="AG159" s="524"/>
      <c r="AH159" s="524"/>
      <c r="AI159" s="524"/>
      <c r="AJ159" s="524">
        <f t="shared" si="20"/>
        <v>0</v>
      </c>
      <c r="AK159" s="524"/>
      <c r="AL159" s="524"/>
      <c r="AM159" s="524"/>
      <c r="AN159" s="524"/>
      <c r="AO159" s="524">
        <f t="shared" si="21"/>
        <v>0</v>
      </c>
      <c r="AP159" s="524"/>
      <c r="AQ159" s="524"/>
      <c r="AR159" s="524"/>
      <c r="AS159" s="524"/>
      <c r="AT159" s="524"/>
      <c r="AU159" s="524"/>
    </row>
    <row r="160" spans="1:63" ht="24" hidden="1" customHeight="1" outlineLevel="1" x14ac:dyDescent="0.2">
      <c r="A160" s="655">
        <f t="shared" si="22"/>
        <v>10.049999999999999</v>
      </c>
      <c r="B160" s="532" t="s">
        <v>378</v>
      </c>
      <c r="C160" s="533" t="s">
        <v>328</v>
      </c>
      <c r="D160" s="533" t="s">
        <v>339</v>
      </c>
      <c r="E160" s="659">
        <f>(1.44*8)+(1.7*2)</f>
        <v>14.92</v>
      </c>
      <c r="F160" s="659">
        <f>279600+(279600*10%)</f>
        <v>307560</v>
      </c>
      <c r="G160" s="535">
        <f t="shared" si="19"/>
        <v>4588795</v>
      </c>
      <c r="H160" s="657" t="e">
        <f>IF(G160&gt;0,G160/#REF!,0)</f>
        <v>#REF!</v>
      </c>
      <c r="AD160" s="536"/>
      <c r="AE160" s="524"/>
      <c r="AF160" s="524"/>
      <c r="AG160" s="524"/>
      <c r="AH160" s="524"/>
      <c r="AI160" s="524"/>
      <c r="AJ160" s="524">
        <f t="shared" si="20"/>
        <v>0</v>
      </c>
      <c r="AK160" s="524"/>
      <c r="AL160" s="524"/>
      <c r="AM160" s="524"/>
      <c r="AN160" s="524"/>
      <c r="AO160" s="524">
        <f t="shared" si="21"/>
        <v>0</v>
      </c>
      <c r="AP160" s="524"/>
      <c r="AQ160" s="524"/>
      <c r="AR160" s="524"/>
      <c r="AS160" s="524"/>
      <c r="AT160" s="524"/>
      <c r="AU160" s="524"/>
    </row>
    <row r="161" spans="1:63" ht="38.25" hidden="1" customHeight="1" outlineLevel="1" x14ac:dyDescent="0.2">
      <c r="A161" s="655">
        <f t="shared" si="22"/>
        <v>10.059999999999999</v>
      </c>
      <c r="B161" s="532" t="s">
        <v>379</v>
      </c>
      <c r="C161" s="533" t="s">
        <v>328</v>
      </c>
      <c r="D161" s="533" t="s">
        <v>339</v>
      </c>
      <c r="E161" s="659">
        <f>(4*8)+(8*2)</f>
        <v>48</v>
      </c>
      <c r="F161" s="659">
        <f>240746+(240746*10%)</f>
        <v>264820.59999999998</v>
      </c>
      <c r="G161" s="535">
        <f t="shared" si="19"/>
        <v>12711389</v>
      </c>
      <c r="H161" s="657" t="e">
        <f>IF(G161&gt;0,G161/#REF!,0)</f>
        <v>#REF!</v>
      </c>
      <c r="AD161" s="536"/>
      <c r="AE161" s="524"/>
      <c r="AF161" s="524"/>
      <c r="AG161" s="524"/>
      <c r="AH161" s="524"/>
      <c r="AI161" s="524"/>
      <c r="AJ161" s="524">
        <f t="shared" si="20"/>
        <v>0</v>
      </c>
      <c r="AK161" s="524"/>
      <c r="AL161" s="524"/>
      <c r="AM161" s="524"/>
      <c r="AN161" s="524"/>
      <c r="AO161" s="524">
        <f t="shared" si="21"/>
        <v>0</v>
      </c>
      <c r="AP161" s="524"/>
      <c r="AQ161" s="524"/>
      <c r="AR161" s="524"/>
      <c r="AS161" s="524"/>
      <c r="AT161" s="524"/>
      <c r="AU161" s="524"/>
    </row>
    <row r="162" spans="1:63" ht="47.25" hidden="1" customHeight="1" outlineLevel="1" x14ac:dyDescent="0.2">
      <c r="A162" s="655">
        <f t="shared" si="22"/>
        <v>10.069999999999999</v>
      </c>
      <c r="B162" s="532" t="s">
        <v>380</v>
      </c>
      <c r="C162" s="533" t="s">
        <v>328</v>
      </c>
      <c r="D162" s="533" t="s">
        <v>352</v>
      </c>
      <c r="E162" s="659">
        <v>832</v>
      </c>
      <c r="F162" s="659">
        <f>24326+(24326*10%)</f>
        <v>26758.6</v>
      </c>
      <c r="G162" s="535">
        <f t="shared" si="19"/>
        <v>22263155</v>
      </c>
      <c r="H162" s="657" t="e">
        <f>IF(G162&gt;0,G162/#REF!,0)</f>
        <v>#REF!</v>
      </c>
      <c r="AD162" s="536"/>
      <c r="AE162" s="524"/>
      <c r="AF162" s="524"/>
      <c r="AG162" s="524"/>
      <c r="AH162" s="524"/>
      <c r="AI162" s="524"/>
      <c r="AJ162" s="524">
        <f t="shared" si="20"/>
        <v>0</v>
      </c>
      <c r="AK162" s="524"/>
      <c r="AL162" s="524"/>
      <c r="AM162" s="524"/>
      <c r="AN162" s="524"/>
      <c r="AO162" s="524">
        <f t="shared" si="21"/>
        <v>0</v>
      </c>
      <c r="AP162" s="524"/>
      <c r="AQ162" s="524"/>
      <c r="AR162" s="524"/>
      <c r="AS162" s="524"/>
      <c r="AT162" s="524"/>
      <c r="AU162" s="524"/>
    </row>
    <row r="163" spans="1:63" ht="47.25" hidden="1" customHeight="1" outlineLevel="1" x14ac:dyDescent="0.2">
      <c r="A163" s="655">
        <f t="shared" si="22"/>
        <v>10.079999999999998</v>
      </c>
      <c r="B163" s="532" t="s">
        <v>351</v>
      </c>
      <c r="C163" s="533" t="s">
        <v>328</v>
      </c>
      <c r="D163" s="533" t="s">
        <v>339</v>
      </c>
      <c r="E163" s="659">
        <v>499.2</v>
      </c>
      <c r="F163" s="659">
        <f>154859+(154859*10%)</f>
        <v>170344.9</v>
      </c>
      <c r="G163" s="535">
        <f t="shared" si="19"/>
        <v>85036174</v>
      </c>
      <c r="H163" s="657" t="e">
        <f>IF(G163&gt;0,G163/#REF!,0)</f>
        <v>#REF!</v>
      </c>
      <c r="AD163" s="536"/>
      <c r="AE163" s="524"/>
      <c r="AF163" s="524"/>
      <c r="AG163" s="524"/>
      <c r="AH163" s="524"/>
      <c r="AI163" s="524"/>
      <c r="AJ163" s="524">
        <f t="shared" si="20"/>
        <v>0</v>
      </c>
      <c r="AK163" s="524"/>
      <c r="AL163" s="524"/>
      <c r="AM163" s="524"/>
      <c r="AN163" s="524"/>
      <c r="AO163" s="524">
        <f t="shared" si="21"/>
        <v>0</v>
      </c>
      <c r="AP163" s="524"/>
      <c r="AQ163" s="524"/>
      <c r="AR163" s="524"/>
      <c r="AS163" s="524"/>
      <c r="AT163" s="524"/>
      <c r="AU163" s="524"/>
    </row>
    <row r="164" spans="1:63" ht="48.75" hidden="1" customHeight="1" outlineLevel="1" x14ac:dyDescent="0.2">
      <c r="A164" s="655"/>
      <c r="B164" s="532"/>
      <c r="C164" s="533"/>
      <c r="D164" s="533"/>
      <c r="E164" s="659"/>
      <c r="F164" s="659"/>
      <c r="G164" s="535"/>
      <c r="H164" s="657">
        <f>IF(G164&gt;0,G164/#REF!,0)</f>
        <v>0</v>
      </c>
      <c r="AD164" s="536"/>
      <c r="AE164" s="524"/>
      <c r="AF164" s="524"/>
      <c r="AG164" s="524"/>
      <c r="AH164" s="524"/>
      <c r="AI164" s="524"/>
      <c r="AJ164" s="524">
        <f t="shared" si="20"/>
        <v>0</v>
      </c>
      <c r="AK164" s="524"/>
      <c r="AL164" s="524"/>
      <c r="AM164" s="524"/>
      <c r="AN164" s="524"/>
      <c r="AO164" s="524">
        <f t="shared" si="21"/>
        <v>0</v>
      </c>
      <c r="AP164" s="524"/>
      <c r="AQ164" s="524"/>
      <c r="AR164" s="524"/>
      <c r="AS164" s="524"/>
      <c r="AT164" s="524"/>
      <c r="AU164" s="524"/>
    </row>
    <row r="165" spans="1:63" s="528" customFormat="1" ht="14.25" hidden="1" customHeight="1" outlineLevel="1" x14ac:dyDescent="0.2">
      <c r="A165" s="744" t="s">
        <v>289</v>
      </c>
      <c r="B165" s="745"/>
      <c r="C165" s="745"/>
      <c r="D165" s="745"/>
      <c r="E165" s="745"/>
      <c r="F165" s="745"/>
      <c r="G165" s="652">
        <f>SUM(G154:G164)</f>
        <v>150352872</v>
      </c>
      <c r="H165" s="653" t="e">
        <f>IF(G165&gt;0,G165/#REF!,0)</f>
        <v>#REF!</v>
      </c>
      <c r="I165" s="521"/>
      <c r="J165" s="521"/>
      <c r="K165" s="521"/>
      <c r="L165" s="521"/>
      <c r="M165" s="521"/>
      <c r="N165" s="521"/>
      <c r="O165" s="521"/>
      <c r="P165" s="521"/>
      <c r="Q165" s="521"/>
      <c r="R165" s="521"/>
      <c r="S165" s="521"/>
      <c r="T165" s="521"/>
      <c r="U165" s="521"/>
      <c r="V165" s="521"/>
      <c r="W165" s="521"/>
      <c r="X165" s="521"/>
      <c r="Y165" s="521"/>
      <c r="Z165" s="521"/>
      <c r="AA165" s="521"/>
      <c r="AB165" s="521"/>
      <c r="AC165" s="521"/>
      <c r="AD165" s="524"/>
      <c r="AE165" s="524"/>
      <c r="AF165" s="524"/>
      <c r="AG165" s="524"/>
      <c r="AH165" s="524" t="str">
        <f>IF(G153=$AE$9,G168,"")</f>
        <v/>
      </c>
      <c r="AI165" s="524" t="str">
        <f>IF(G153=$AE$9,G169,"")</f>
        <v/>
      </c>
      <c r="AJ165" s="524"/>
      <c r="AK165" s="524" t="str">
        <f>IF(G153=$AJ$9,G166,"")</f>
        <v/>
      </c>
      <c r="AL165" s="524" t="str">
        <f>IF(G153=$AJ$9,G167,"")</f>
        <v/>
      </c>
      <c r="AM165" s="524" t="str">
        <f>IF(G153=$AJ$9,G168,"")</f>
        <v/>
      </c>
      <c r="AN165" s="524" t="str">
        <f>IF(G153=$AJ$9,G169,"")</f>
        <v/>
      </c>
      <c r="AO165" s="524"/>
      <c r="AP165" s="524">
        <f>IF(G153=$AO$9,G166,"")</f>
        <v>0</v>
      </c>
      <c r="AQ165" s="524">
        <f>IF(G153=$AO$9,G167,"")</f>
        <v>33077632</v>
      </c>
      <c r="AR165" s="524">
        <f>IF(G153=$AO$9,G168,"")</f>
        <v>4510586</v>
      </c>
      <c r="AS165" s="524">
        <f>IF(G153=$AO$9,G169,"")</f>
        <v>7517644</v>
      </c>
      <c r="AT165" s="524"/>
      <c r="AU165" s="524"/>
      <c r="AV165" s="527"/>
      <c r="AW165" s="527"/>
      <c r="AX165" s="524"/>
      <c r="AY165" s="517"/>
      <c r="AZ165" s="524"/>
      <c r="BA165" s="524"/>
      <c r="BB165" s="524"/>
      <c r="BC165" s="524"/>
      <c r="BD165" s="524"/>
      <c r="BE165" s="524"/>
      <c r="BF165" s="524"/>
      <c r="BG165" s="524"/>
      <c r="BH165" s="524"/>
      <c r="BI165" s="527"/>
      <c r="BJ165" s="527"/>
      <c r="BK165" s="527"/>
    </row>
    <row r="166" spans="1:63" s="528" customFormat="1" ht="14.25" hidden="1" customHeight="1" outlineLevel="1" x14ac:dyDescent="0.2">
      <c r="A166" s="650"/>
      <c r="B166" s="651"/>
      <c r="C166" s="651"/>
      <c r="D166" s="651"/>
      <c r="E166" s="663" t="s">
        <v>325</v>
      </c>
      <c r="F166" s="664">
        <v>0</v>
      </c>
      <c r="G166" s="652">
        <f>ROUND(+G165*F166,0)</f>
        <v>0</v>
      </c>
      <c r="H166" s="653">
        <f>IF(G166&gt;0,G166/#REF!,0)</f>
        <v>0</v>
      </c>
      <c r="I166" s="521"/>
      <c r="J166" s="521"/>
      <c r="K166" s="521"/>
      <c r="L166" s="521"/>
      <c r="M166" s="521"/>
      <c r="N166" s="521"/>
      <c r="O166" s="521"/>
      <c r="P166" s="521"/>
      <c r="Q166" s="521"/>
      <c r="R166" s="521"/>
      <c r="S166" s="521"/>
      <c r="T166" s="521"/>
      <c r="U166" s="521"/>
      <c r="V166" s="521"/>
      <c r="W166" s="521"/>
      <c r="X166" s="521"/>
      <c r="Y166" s="521"/>
      <c r="Z166" s="521"/>
      <c r="AA166" s="521"/>
      <c r="AB166" s="521"/>
      <c r="AC166" s="521"/>
      <c r="AD166" s="524"/>
      <c r="AE166" s="524"/>
      <c r="AF166" s="524"/>
      <c r="AG166" s="524"/>
      <c r="AH166" s="524"/>
      <c r="AI166" s="524"/>
      <c r="AJ166" s="524"/>
      <c r="AK166" s="524"/>
      <c r="AL166" s="524"/>
      <c r="AM166" s="524"/>
      <c r="AN166" s="524"/>
      <c r="AO166" s="524"/>
      <c r="AP166" s="524"/>
      <c r="AQ166" s="524"/>
      <c r="AR166" s="524"/>
      <c r="AS166" s="524"/>
      <c r="AT166" s="524"/>
      <c r="AU166" s="524"/>
      <c r="AV166" s="527"/>
      <c r="AW166" s="527"/>
      <c r="AX166" s="524"/>
      <c r="AY166" s="517"/>
      <c r="AZ166" s="524"/>
      <c r="BA166" s="524"/>
      <c r="BB166" s="524"/>
      <c r="BC166" s="524"/>
      <c r="BD166" s="524"/>
      <c r="BE166" s="524"/>
      <c r="BF166" s="524"/>
      <c r="BG166" s="524"/>
      <c r="BH166" s="524"/>
      <c r="BI166" s="527"/>
      <c r="BJ166" s="527"/>
      <c r="BK166" s="527"/>
    </row>
    <row r="167" spans="1:63" s="528" customFormat="1" ht="12" hidden="1" customHeight="1" outlineLevel="1" x14ac:dyDescent="0.2">
      <c r="A167" s="665"/>
      <c r="B167" s="756" t="s">
        <v>335</v>
      </c>
      <c r="C167" s="756" t="s">
        <v>257</v>
      </c>
      <c r="D167" s="756"/>
      <c r="E167" s="757">
        <f>SUM(F167:F169)</f>
        <v>0.3</v>
      </c>
      <c r="F167" s="664">
        <v>0.22</v>
      </c>
      <c r="G167" s="535">
        <f>ROUND(+F167*G165,0)</f>
        <v>33077632</v>
      </c>
      <c r="H167" s="666" t="e">
        <f>IF(G167&gt;0,G167/#REF!,0)</f>
        <v>#REF!</v>
      </c>
      <c r="I167" s="521"/>
      <c r="J167" s="521"/>
      <c r="K167" s="521"/>
      <c r="L167" s="521"/>
      <c r="M167" s="521"/>
      <c r="N167" s="521"/>
      <c r="O167" s="521"/>
      <c r="P167" s="521"/>
      <c r="Q167" s="521"/>
      <c r="R167" s="521"/>
      <c r="S167" s="521"/>
      <c r="T167" s="521"/>
      <c r="U167" s="521"/>
      <c r="V167" s="521"/>
      <c r="W167" s="521"/>
      <c r="X167" s="521"/>
      <c r="Y167" s="521"/>
      <c r="Z167" s="521"/>
      <c r="AA167" s="521"/>
      <c r="AB167" s="521"/>
      <c r="AC167" s="521"/>
      <c r="AD167" s="538"/>
      <c r="AE167" s="524"/>
      <c r="AF167" s="524"/>
      <c r="AG167" s="524"/>
      <c r="AH167" s="524"/>
      <c r="AI167" s="524"/>
      <c r="AJ167" s="524"/>
      <c r="AK167" s="524"/>
      <c r="AL167" s="524"/>
      <c r="AM167" s="524"/>
      <c r="AN167" s="524"/>
      <c r="AO167" s="524"/>
      <c r="AP167" s="524"/>
      <c r="AQ167" s="524"/>
      <c r="AR167" s="524"/>
      <c r="AS167" s="524"/>
      <c r="AT167" s="524"/>
      <c r="AU167" s="524"/>
      <c r="AV167" s="527"/>
      <c r="AW167" s="527"/>
      <c r="AX167" s="524"/>
      <c r="AY167" s="517"/>
      <c r="AZ167" s="524"/>
      <c r="BA167" s="524"/>
      <c r="BB167" s="524"/>
      <c r="BC167" s="524"/>
      <c r="BD167" s="524"/>
      <c r="BE167" s="524"/>
      <c r="BF167" s="524"/>
      <c r="BG167" s="524"/>
      <c r="BH167" s="524"/>
      <c r="BI167" s="527"/>
      <c r="BJ167" s="527"/>
      <c r="BK167" s="527"/>
    </row>
    <row r="168" spans="1:63" s="528" customFormat="1" ht="12" hidden="1" customHeight="1" outlineLevel="1" x14ac:dyDescent="0.2">
      <c r="A168" s="665"/>
      <c r="B168" s="756"/>
      <c r="C168" s="756" t="s">
        <v>258</v>
      </c>
      <c r="D168" s="756"/>
      <c r="E168" s="757"/>
      <c r="F168" s="664">
        <v>0.03</v>
      </c>
      <c r="G168" s="535">
        <f>ROUND(+F168*G165,0)</f>
        <v>4510586</v>
      </c>
      <c r="H168" s="666" t="e">
        <f>IF(G168&gt;0,G168/#REF!,0)</f>
        <v>#REF!</v>
      </c>
      <c r="I168" s="521"/>
      <c r="J168" s="521"/>
      <c r="K168" s="521"/>
      <c r="L168" s="521"/>
      <c r="M168" s="521"/>
      <c r="N168" s="521"/>
      <c r="O168" s="521"/>
      <c r="P168" s="521"/>
      <c r="Q168" s="521"/>
      <c r="R168" s="521"/>
      <c r="S168" s="521"/>
      <c r="T168" s="521"/>
      <c r="U168" s="521"/>
      <c r="V168" s="521"/>
      <c r="W168" s="521"/>
      <c r="X168" s="521"/>
      <c r="Y168" s="521"/>
      <c r="Z168" s="521"/>
      <c r="AA168" s="521"/>
      <c r="AB168" s="521"/>
      <c r="AC168" s="521"/>
      <c r="AD168" s="538"/>
      <c r="AE168" s="524"/>
      <c r="AF168" s="524"/>
      <c r="AG168" s="524"/>
      <c r="AH168" s="524"/>
      <c r="AI168" s="524"/>
      <c r="AJ168" s="524"/>
      <c r="AK168" s="524"/>
      <c r="AL168" s="524"/>
      <c r="AM168" s="524"/>
      <c r="AN168" s="524"/>
      <c r="AO168" s="524"/>
      <c r="AP168" s="524"/>
      <c r="AQ168" s="524"/>
      <c r="AR168" s="524"/>
      <c r="AS168" s="524"/>
      <c r="AT168" s="524"/>
      <c r="AU168" s="524"/>
      <c r="AV168" s="527"/>
      <c r="AW168" s="527"/>
      <c r="AX168" s="524"/>
      <c r="AY168" s="517"/>
      <c r="AZ168" s="524"/>
      <c r="BA168" s="524"/>
      <c r="BB168" s="524"/>
      <c r="BC168" s="524"/>
      <c r="BD168" s="524"/>
      <c r="BE168" s="524"/>
      <c r="BF168" s="524"/>
      <c r="BG168" s="524"/>
      <c r="BH168" s="524"/>
      <c r="BI168" s="527"/>
      <c r="BJ168" s="527"/>
      <c r="BK168" s="527"/>
    </row>
    <row r="169" spans="1:63" s="528" customFormat="1" ht="12" hidden="1" customHeight="1" outlineLevel="1" x14ac:dyDescent="0.2">
      <c r="A169" s="665"/>
      <c r="B169" s="756"/>
      <c r="C169" s="756" t="s">
        <v>336</v>
      </c>
      <c r="D169" s="756"/>
      <c r="E169" s="757"/>
      <c r="F169" s="664">
        <v>0.05</v>
      </c>
      <c r="G169" s="535">
        <f>ROUND(+F169*G165,0)</f>
        <v>7517644</v>
      </c>
      <c r="H169" s="666" t="e">
        <f>IF(G169&gt;0,G169/#REF!,0)</f>
        <v>#REF!</v>
      </c>
      <c r="I169" s="521"/>
      <c r="J169" s="521"/>
      <c r="K169" s="521"/>
      <c r="L169" s="521"/>
      <c r="M169" s="521"/>
      <c r="N169" s="521"/>
      <c r="O169" s="521"/>
      <c r="P169" s="521"/>
      <c r="Q169" s="521"/>
      <c r="R169" s="521"/>
      <c r="S169" s="521"/>
      <c r="T169" s="521"/>
      <c r="U169" s="521"/>
      <c r="V169" s="521"/>
      <c r="W169" s="521"/>
      <c r="X169" s="521"/>
      <c r="Y169" s="521"/>
      <c r="Z169" s="521"/>
      <c r="AA169" s="521"/>
      <c r="AB169" s="521"/>
      <c r="AC169" s="521"/>
      <c r="AD169" s="538"/>
      <c r="AE169" s="524"/>
      <c r="AF169" s="524"/>
      <c r="AG169" s="524"/>
      <c r="AH169" s="524"/>
      <c r="AI169" s="524"/>
      <c r="AJ169" s="524"/>
      <c r="AK169" s="524"/>
      <c r="AL169" s="524"/>
      <c r="AM169" s="524"/>
      <c r="AN169" s="524"/>
      <c r="AO169" s="524"/>
      <c r="AP169" s="524"/>
      <c r="AQ169" s="524"/>
      <c r="AR169" s="524"/>
      <c r="AS169" s="524"/>
      <c r="AT169" s="524"/>
      <c r="AU169" s="524"/>
      <c r="AV169" s="527"/>
      <c r="AW169" s="527"/>
      <c r="AX169" s="524"/>
      <c r="AY169" s="517"/>
      <c r="AZ169" s="524"/>
      <c r="BA169" s="524"/>
      <c r="BB169" s="524"/>
      <c r="BC169" s="524"/>
      <c r="BD169" s="524"/>
      <c r="BE169" s="524"/>
      <c r="BF169" s="524"/>
      <c r="BG169" s="524"/>
      <c r="BH169" s="524"/>
      <c r="BI169" s="527"/>
      <c r="BJ169" s="527"/>
      <c r="BK169" s="527"/>
    </row>
    <row r="170" spans="1:63" s="528" customFormat="1" ht="20.25" hidden="1" customHeight="1" outlineLevel="1" thickBot="1" x14ac:dyDescent="0.25">
      <c r="A170" s="744" t="str">
        <f>CONCATENATE("TOTAL ",B153)</f>
        <v xml:space="preserve">TOTAL Otros - ALCANTARILLAS - AMPLIACION DE ALCANTARILLAS </v>
      </c>
      <c r="B170" s="745"/>
      <c r="C170" s="745"/>
      <c r="D170" s="745"/>
      <c r="E170" s="745"/>
      <c r="F170" s="745"/>
      <c r="G170" s="652">
        <f>SUM(G165:G169)</f>
        <v>195458734</v>
      </c>
      <c r="H170" s="666" t="e">
        <f>IF(G170&gt;0,G170/#REF!,0)</f>
        <v>#REF!</v>
      </c>
      <c r="I170" s="521"/>
      <c r="J170" s="521"/>
      <c r="K170" s="521"/>
      <c r="L170" s="521"/>
      <c r="M170" s="521"/>
      <c r="N170" s="521"/>
      <c r="O170" s="521"/>
      <c r="P170" s="521"/>
      <c r="Q170" s="521"/>
      <c r="R170" s="521"/>
      <c r="S170" s="521"/>
      <c r="T170" s="521"/>
      <c r="U170" s="521"/>
      <c r="V170" s="521"/>
      <c r="W170" s="521"/>
      <c r="X170" s="521"/>
      <c r="Y170" s="521"/>
      <c r="Z170" s="521"/>
      <c r="AA170" s="521"/>
      <c r="AB170" s="521"/>
      <c r="AC170" s="521"/>
      <c r="AD170" s="538"/>
      <c r="AE170" s="524"/>
      <c r="AF170" s="524"/>
      <c r="AG170" s="524"/>
      <c r="AH170" s="524"/>
      <c r="AI170" s="524"/>
      <c r="AJ170" s="524"/>
      <c r="AK170" s="524"/>
      <c r="AL170" s="524"/>
      <c r="AM170" s="524"/>
      <c r="AN170" s="524"/>
      <c r="AO170" s="524"/>
      <c r="AP170" s="524"/>
      <c r="AQ170" s="524"/>
      <c r="AR170" s="524"/>
      <c r="AS170" s="524"/>
      <c r="AT170" s="524"/>
      <c r="AU170" s="524"/>
      <c r="AV170" s="527"/>
      <c r="AW170" s="527"/>
      <c r="AX170" s="524"/>
      <c r="AY170" s="517"/>
      <c r="AZ170" s="524"/>
      <c r="BA170" s="524"/>
      <c r="BB170" s="524"/>
      <c r="BC170" s="524"/>
      <c r="BD170" s="524"/>
      <c r="BE170" s="524"/>
      <c r="BF170" s="524"/>
      <c r="BG170" s="524"/>
      <c r="BH170" s="524"/>
      <c r="BI170" s="527"/>
      <c r="BJ170" s="527"/>
      <c r="BK170" s="527"/>
    </row>
    <row r="171" spans="1:63" ht="10.5" hidden="1" customHeight="1" outlineLevel="1" thickTop="1" x14ac:dyDescent="0.2">
      <c r="A171" s="667"/>
      <c r="B171" s="668"/>
      <c r="C171" s="668"/>
      <c r="D171" s="668"/>
      <c r="E171" s="668"/>
      <c r="F171" s="668"/>
      <c r="G171" s="644"/>
      <c r="H171" s="645"/>
      <c r="AE171" s="524"/>
      <c r="AF171" s="524"/>
      <c r="AG171" s="524"/>
      <c r="AH171" s="524"/>
      <c r="AI171" s="524"/>
      <c r="AJ171" s="524"/>
      <c r="AK171" s="524"/>
      <c r="AL171" s="524"/>
      <c r="AM171" s="524"/>
      <c r="AN171" s="524"/>
      <c r="AO171" s="524"/>
      <c r="AP171" s="524"/>
      <c r="AQ171" s="524"/>
      <c r="AR171" s="524"/>
      <c r="AS171" s="524"/>
      <c r="AT171" s="524"/>
      <c r="AU171" s="524"/>
    </row>
    <row r="172" spans="1:63" s="531" customFormat="1" ht="27" hidden="1" customHeight="1" outlineLevel="1" x14ac:dyDescent="0.2">
      <c r="A172" s="646">
        <v>10</v>
      </c>
      <c r="B172" s="753" t="s">
        <v>381</v>
      </c>
      <c r="C172" s="753"/>
      <c r="D172" s="753"/>
      <c r="E172" s="753"/>
      <c r="F172" s="654" t="s">
        <v>322</v>
      </c>
      <c r="G172" s="754" t="s">
        <v>323</v>
      </c>
      <c r="H172" s="755"/>
      <c r="I172" s="521"/>
      <c r="J172" s="521"/>
      <c r="K172" s="521"/>
      <c r="L172" s="521"/>
      <c r="M172" s="521"/>
      <c r="N172" s="521"/>
      <c r="O172" s="521"/>
      <c r="P172" s="521"/>
      <c r="Q172" s="521"/>
      <c r="R172" s="521"/>
      <c r="S172" s="521"/>
      <c r="T172" s="521"/>
      <c r="U172" s="521"/>
      <c r="V172" s="521"/>
      <c r="W172" s="521"/>
      <c r="X172" s="521"/>
      <c r="Y172" s="521"/>
      <c r="Z172" s="521"/>
      <c r="AA172" s="521"/>
      <c r="AB172" s="521"/>
      <c r="AC172" s="521"/>
      <c r="AD172" s="526"/>
      <c r="AE172" s="529"/>
      <c r="AF172" s="529"/>
      <c r="AG172" s="525"/>
      <c r="AH172" s="525" t="s">
        <v>258</v>
      </c>
      <c r="AI172" s="525" t="s">
        <v>259</v>
      </c>
      <c r="AJ172" s="525" t="s">
        <v>324</v>
      </c>
      <c r="AK172" s="525" t="s">
        <v>325</v>
      </c>
      <c r="AL172" s="525" t="s">
        <v>326</v>
      </c>
      <c r="AM172" s="525" t="s">
        <v>258</v>
      </c>
      <c r="AN172" s="525" t="s">
        <v>259</v>
      </c>
      <c r="AO172" s="525" t="s">
        <v>324</v>
      </c>
      <c r="AP172" s="525" t="s">
        <v>325</v>
      </c>
      <c r="AQ172" s="525" t="s">
        <v>326</v>
      </c>
      <c r="AR172" s="525" t="s">
        <v>258</v>
      </c>
      <c r="AS172" s="525" t="s">
        <v>259</v>
      </c>
      <c r="AT172" s="526"/>
      <c r="AU172" s="526"/>
      <c r="AV172" s="530"/>
      <c r="AW172" s="530"/>
      <c r="AX172" s="526"/>
      <c r="AY172" s="517"/>
      <c r="AZ172" s="526"/>
      <c r="BA172" s="526"/>
      <c r="BB172" s="526"/>
      <c r="BC172" s="526"/>
      <c r="BD172" s="526"/>
      <c r="BE172" s="526"/>
      <c r="BF172" s="526"/>
      <c r="BG172" s="526"/>
      <c r="BH172" s="526"/>
      <c r="BI172" s="530"/>
      <c r="BJ172" s="530"/>
      <c r="BK172" s="530"/>
    </row>
    <row r="173" spans="1:63" ht="25.5" hidden="1" outlineLevel="1" x14ac:dyDescent="0.2">
      <c r="A173" s="655"/>
      <c r="B173" s="670" t="s">
        <v>382</v>
      </c>
      <c r="C173" s="533"/>
      <c r="D173" s="533"/>
      <c r="E173" s="534"/>
      <c r="F173" s="537"/>
      <c r="G173" s="535">
        <f t="shared" ref="G173:G189" si="23">IF(E173&gt;0,ROUND((F173*E173),0),0)</f>
        <v>0</v>
      </c>
      <c r="H173" s="657">
        <f>IF(G173&gt;0,G173/#REF!,0)</f>
        <v>0</v>
      </c>
      <c r="AD173" s="536"/>
      <c r="AE173" s="524"/>
      <c r="AF173" s="524"/>
      <c r="AG173" s="524"/>
      <c r="AH173" s="524"/>
      <c r="AI173" s="524"/>
      <c r="AJ173" s="524">
        <f t="shared" ref="AJ173:AJ189" si="24">IF(AD173=$AJ$9,E173*F173,0)</f>
        <v>0</v>
      </c>
      <c r="AK173" s="524"/>
      <c r="AL173" s="524"/>
      <c r="AM173" s="524"/>
      <c r="AN173" s="524"/>
      <c r="AO173" s="524">
        <f t="shared" ref="AO173:AO189" si="25">IF(AD173=$AO$9,E173*F173,0)</f>
        <v>0</v>
      </c>
      <c r="AP173" s="524"/>
      <c r="AQ173" s="524"/>
      <c r="AR173" s="524"/>
      <c r="AS173" s="524"/>
      <c r="AT173" s="524"/>
      <c r="AU173" s="524"/>
    </row>
    <row r="174" spans="1:63" hidden="1" outlineLevel="1" x14ac:dyDescent="0.2">
      <c r="A174" s="655">
        <f>10.01</f>
        <v>10.01</v>
      </c>
      <c r="B174" s="532" t="s">
        <v>383</v>
      </c>
      <c r="C174" s="533" t="s">
        <v>328</v>
      </c>
      <c r="D174" s="533" t="s">
        <v>384</v>
      </c>
      <c r="E174" s="534"/>
      <c r="F174" s="537">
        <v>2743000</v>
      </c>
      <c r="G174" s="535">
        <f t="shared" si="23"/>
        <v>0</v>
      </c>
      <c r="H174" s="657">
        <f>IF(G174&gt;0,G174/#REF!,0)</f>
        <v>0</v>
      </c>
      <c r="AD174" s="536"/>
      <c r="AE174" s="524"/>
      <c r="AF174" s="524"/>
      <c r="AG174" s="524"/>
      <c r="AH174" s="524"/>
      <c r="AI174" s="524"/>
      <c r="AJ174" s="524">
        <f t="shared" si="24"/>
        <v>0</v>
      </c>
      <c r="AK174" s="524"/>
      <c r="AL174" s="524"/>
      <c r="AM174" s="524"/>
      <c r="AN174" s="524"/>
      <c r="AO174" s="524">
        <f t="shared" si="25"/>
        <v>0</v>
      </c>
      <c r="AP174" s="524"/>
      <c r="AQ174" s="524"/>
      <c r="AR174" s="524"/>
      <c r="AS174" s="524"/>
      <c r="AT174" s="524"/>
      <c r="AU174" s="524"/>
    </row>
    <row r="175" spans="1:63" hidden="1" outlineLevel="1" x14ac:dyDescent="0.2">
      <c r="A175" s="655">
        <f>+A174+0.01</f>
        <v>10.02</v>
      </c>
      <c r="B175" s="532" t="s">
        <v>385</v>
      </c>
      <c r="C175" s="533" t="s">
        <v>328</v>
      </c>
      <c r="D175" s="533" t="s">
        <v>384</v>
      </c>
      <c r="E175" s="534"/>
      <c r="F175" s="537">
        <v>1371500</v>
      </c>
      <c r="G175" s="535">
        <f t="shared" si="23"/>
        <v>0</v>
      </c>
      <c r="H175" s="657">
        <f>IF(G175&gt;0,G175/#REF!,0)</f>
        <v>0</v>
      </c>
      <c r="AD175" s="536"/>
      <c r="AE175" s="524"/>
      <c r="AF175" s="524"/>
      <c r="AG175" s="524"/>
      <c r="AH175" s="524"/>
      <c r="AI175" s="524"/>
      <c r="AJ175" s="524">
        <f t="shared" si="24"/>
        <v>0</v>
      </c>
      <c r="AK175" s="524"/>
      <c r="AL175" s="524"/>
      <c r="AM175" s="524"/>
      <c r="AN175" s="524"/>
      <c r="AO175" s="524">
        <f t="shared" si="25"/>
        <v>0</v>
      </c>
      <c r="AP175" s="524"/>
      <c r="AQ175" s="524"/>
      <c r="AR175" s="524"/>
      <c r="AS175" s="524"/>
      <c r="AT175" s="524"/>
      <c r="AU175" s="524"/>
    </row>
    <row r="176" spans="1:63" hidden="1" outlineLevel="1" x14ac:dyDescent="0.2">
      <c r="A176" s="655">
        <f>+A175+0.01</f>
        <v>10.029999999999999</v>
      </c>
      <c r="B176" s="532" t="s">
        <v>386</v>
      </c>
      <c r="C176" s="533" t="s">
        <v>328</v>
      </c>
      <c r="D176" s="533" t="s">
        <v>384</v>
      </c>
      <c r="E176" s="534"/>
      <c r="F176" s="537">
        <v>1371500</v>
      </c>
      <c r="G176" s="535">
        <f t="shared" si="23"/>
        <v>0</v>
      </c>
      <c r="H176" s="657">
        <f>IF(G176&gt;0,G176/#REF!,0)</f>
        <v>0</v>
      </c>
      <c r="AD176" s="536"/>
      <c r="AE176" s="524"/>
      <c r="AF176" s="524"/>
      <c r="AG176" s="524"/>
      <c r="AH176" s="524"/>
      <c r="AI176" s="524"/>
      <c r="AJ176" s="524">
        <f t="shared" si="24"/>
        <v>0</v>
      </c>
      <c r="AK176" s="524"/>
      <c r="AL176" s="524"/>
      <c r="AM176" s="524"/>
      <c r="AN176" s="524"/>
      <c r="AO176" s="524">
        <f t="shared" si="25"/>
        <v>0</v>
      </c>
      <c r="AP176" s="524"/>
      <c r="AQ176" s="524"/>
      <c r="AR176" s="524"/>
      <c r="AS176" s="524"/>
      <c r="AT176" s="524"/>
      <c r="AU176" s="524"/>
    </row>
    <row r="177" spans="1:63" hidden="1" outlineLevel="1" x14ac:dyDescent="0.2">
      <c r="A177" s="655">
        <f>+A176+0.01</f>
        <v>10.039999999999999</v>
      </c>
      <c r="B177" s="532" t="s">
        <v>387</v>
      </c>
      <c r="C177" s="533" t="s">
        <v>328</v>
      </c>
      <c r="D177" s="533" t="s">
        <v>384</v>
      </c>
      <c r="E177" s="534"/>
      <c r="F177" s="537">
        <v>1371500</v>
      </c>
      <c r="G177" s="535">
        <f t="shared" si="23"/>
        <v>0</v>
      </c>
      <c r="H177" s="657">
        <f>IF(G177&gt;0,G177/#REF!,0)</f>
        <v>0</v>
      </c>
      <c r="AD177" s="536"/>
      <c r="AE177" s="524"/>
      <c r="AF177" s="524"/>
      <c r="AG177" s="524"/>
      <c r="AH177" s="524"/>
      <c r="AI177" s="524"/>
      <c r="AJ177" s="524">
        <f t="shared" si="24"/>
        <v>0</v>
      </c>
      <c r="AK177" s="524"/>
      <c r="AL177" s="524"/>
      <c r="AM177" s="524"/>
      <c r="AN177" s="524"/>
      <c r="AO177" s="524">
        <f t="shared" si="25"/>
        <v>0</v>
      </c>
      <c r="AP177" s="524"/>
      <c r="AQ177" s="524"/>
      <c r="AR177" s="524"/>
      <c r="AS177" s="524"/>
      <c r="AT177" s="524"/>
      <c r="AU177" s="524"/>
    </row>
    <row r="178" spans="1:63" hidden="1" outlineLevel="1" x14ac:dyDescent="0.2">
      <c r="A178" s="655">
        <f>+A177+0.01</f>
        <v>10.049999999999999</v>
      </c>
      <c r="B178" s="532" t="s">
        <v>388</v>
      </c>
      <c r="C178" s="533" t="s">
        <v>328</v>
      </c>
      <c r="D178" s="533" t="s">
        <v>389</v>
      </c>
      <c r="E178" s="534"/>
      <c r="F178" s="537">
        <v>290000</v>
      </c>
      <c r="G178" s="535">
        <f t="shared" si="23"/>
        <v>0</v>
      </c>
      <c r="H178" s="657">
        <f>IF(G178&gt;0,G178/#REF!,0)</f>
        <v>0</v>
      </c>
      <c r="AD178" s="536"/>
      <c r="AE178" s="524"/>
      <c r="AF178" s="524"/>
      <c r="AG178" s="524"/>
      <c r="AH178" s="524"/>
      <c r="AI178" s="524"/>
      <c r="AJ178" s="524">
        <f t="shared" si="24"/>
        <v>0</v>
      </c>
      <c r="AK178" s="524"/>
      <c r="AL178" s="524"/>
      <c r="AM178" s="524"/>
      <c r="AN178" s="524"/>
      <c r="AO178" s="524">
        <f t="shared" si="25"/>
        <v>0</v>
      </c>
      <c r="AP178" s="524"/>
      <c r="AQ178" s="524"/>
      <c r="AR178" s="524"/>
      <c r="AS178" s="524"/>
      <c r="AT178" s="524"/>
      <c r="AU178" s="524"/>
    </row>
    <row r="179" spans="1:63" hidden="1" outlineLevel="1" x14ac:dyDescent="0.2">
      <c r="A179" s="655"/>
      <c r="B179" s="670" t="s">
        <v>390</v>
      </c>
      <c r="C179" s="533"/>
      <c r="D179" s="533"/>
      <c r="E179" s="534"/>
      <c r="F179" s="537"/>
      <c r="G179" s="535">
        <f t="shared" si="23"/>
        <v>0</v>
      </c>
      <c r="H179" s="657">
        <f>IF(G179&gt;0,G179/#REF!,0)</f>
        <v>0</v>
      </c>
      <c r="AD179" s="536"/>
      <c r="AE179" s="524"/>
      <c r="AF179" s="524"/>
      <c r="AG179" s="524"/>
      <c r="AH179" s="524"/>
      <c r="AI179" s="524"/>
      <c r="AJ179" s="524">
        <f t="shared" si="24"/>
        <v>0</v>
      </c>
      <c r="AK179" s="524"/>
      <c r="AL179" s="524"/>
      <c r="AM179" s="524"/>
      <c r="AN179" s="524"/>
      <c r="AO179" s="524">
        <f t="shared" si="25"/>
        <v>0</v>
      </c>
      <c r="AP179" s="524"/>
      <c r="AQ179" s="524"/>
      <c r="AR179" s="524"/>
      <c r="AS179" s="524"/>
      <c r="AT179" s="524"/>
      <c r="AU179" s="524"/>
    </row>
    <row r="180" spans="1:63" ht="21" hidden="1" customHeight="1" outlineLevel="1" x14ac:dyDescent="0.2">
      <c r="A180" s="655">
        <v>10.06</v>
      </c>
      <c r="B180" s="532" t="s">
        <v>391</v>
      </c>
      <c r="C180" s="533" t="s">
        <v>392</v>
      </c>
      <c r="D180" s="533" t="s">
        <v>333</v>
      </c>
      <c r="E180" s="534"/>
      <c r="F180" s="537">
        <v>330000</v>
      </c>
      <c r="G180" s="535">
        <f t="shared" si="23"/>
        <v>0</v>
      </c>
      <c r="H180" s="657">
        <f>IF(G180&gt;0,G180/#REF!,0)</f>
        <v>0</v>
      </c>
      <c r="AD180" s="536"/>
      <c r="AE180" s="524"/>
      <c r="AF180" s="524"/>
      <c r="AG180" s="524"/>
      <c r="AH180" s="524"/>
      <c r="AI180" s="524"/>
      <c r="AJ180" s="524">
        <f t="shared" si="24"/>
        <v>0</v>
      </c>
      <c r="AK180" s="524"/>
      <c r="AL180" s="524"/>
      <c r="AM180" s="524"/>
      <c r="AN180" s="524"/>
      <c r="AO180" s="524">
        <f t="shared" si="25"/>
        <v>0</v>
      </c>
      <c r="AP180" s="524"/>
      <c r="AQ180" s="524"/>
      <c r="AR180" s="524"/>
      <c r="AS180" s="524"/>
      <c r="AT180" s="524"/>
      <c r="AU180" s="524"/>
    </row>
    <row r="181" spans="1:63" ht="24.75" hidden="1" customHeight="1" outlineLevel="1" x14ac:dyDescent="0.2">
      <c r="A181" s="655"/>
      <c r="B181" s="670" t="s">
        <v>393</v>
      </c>
      <c r="C181" s="533"/>
      <c r="D181" s="533"/>
      <c r="E181" s="534"/>
      <c r="F181" s="537"/>
      <c r="G181" s="535">
        <f t="shared" si="23"/>
        <v>0</v>
      </c>
      <c r="H181" s="657">
        <f>IF(G181&gt;0,G181/#REF!,0)</f>
        <v>0</v>
      </c>
      <c r="AD181" s="536"/>
      <c r="AE181" s="524"/>
      <c r="AF181" s="524"/>
      <c r="AG181" s="524"/>
      <c r="AH181" s="524"/>
      <c r="AI181" s="524"/>
      <c r="AJ181" s="524">
        <f t="shared" si="24"/>
        <v>0</v>
      </c>
      <c r="AK181" s="524"/>
      <c r="AL181" s="524"/>
      <c r="AM181" s="524"/>
      <c r="AN181" s="524"/>
      <c r="AO181" s="524">
        <f t="shared" si="25"/>
        <v>0</v>
      </c>
      <c r="AP181" s="524"/>
      <c r="AQ181" s="524"/>
      <c r="AR181" s="524"/>
      <c r="AS181" s="524"/>
      <c r="AT181" s="524"/>
      <c r="AU181" s="524"/>
    </row>
    <row r="182" spans="1:63" hidden="1" outlineLevel="1" x14ac:dyDescent="0.2">
      <c r="A182" s="655">
        <v>10.07</v>
      </c>
      <c r="B182" s="532" t="s">
        <v>394</v>
      </c>
      <c r="C182" s="533" t="s">
        <v>392</v>
      </c>
      <c r="D182" s="533" t="s">
        <v>333</v>
      </c>
      <c r="E182" s="534"/>
      <c r="F182" s="537">
        <v>710000</v>
      </c>
      <c r="G182" s="535">
        <f t="shared" si="23"/>
        <v>0</v>
      </c>
      <c r="H182" s="657">
        <f>IF(G182&gt;0,G182/#REF!,0)</f>
        <v>0</v>
      </c>
      <c r="AD182" s="536"/>
      <c r="AE182" s="524"/>
      <c r="AF182" s="524"/>
      <c r="AG182" s="524"/>
      <c r="AH182" s="524"/>
      <c r="AI182" s="524"/>
      <c r="AJ182" s="524">
        <f t="shared" si="24"/>
        <v>0</v>
      </c>
      <c r="AK182" s="524"/>
      <c r="AL182" s="524"/>
      <c r="AM182" s="524"/>
      <c r="AN182" s="524"/>
      <c r="AO182" s="524">
        <f t="shared" si="25"/>
        <v>0</v>
      </c>
      <c r="AP182" s="524"/>
      <c r="AQ182" s="524"/>
      <c r="AR182" s="524"/>
      <c r="AS182" s="524"/>
      <c r="AT182" s="524"/>
      <c r="AU182" s="524"/>
    </row>
    <row r="183" spans="1:63" ht="25.5" hidden="1" outlineLevel="1" x14ac:dyDescent="0.2">
      <c r="A183" s="655">
        <f>+A182+0.01</f>
        <v>10.08</v>
      </c>
      <c r="B183" s="532" t="s">
        <v>395</v>
      </c>
      <c r="C183" s="533" t="s">
        <v>392</v>
      </c>
      <c r="D183" s="533" t="s">
        <v>333</v>
      </c>
      <c r="E183" s="534"/>
      <c r="F183" s="537">
        <v>7605000</v>
      </c>
      <c r="G183" s="535">
        <f t="shared" si="23"/>
        <v>0</v>
      </c>
      <c r="H183" s="657">
        <f>IF(G183&gt;0,G183/#REF!,0)</f>
        <v>0</v>
      </c>
      <c r="AD183" s="536"/>
      <c r="AE183" s="524"/>
      <c r="AF183" s="524"/>
      <c r="AG183" s="524"/>
      <c r="AH183" s="524"/>
      <c r="AI183" s="524"/>
      <c r="AJ183" s="524">
        <f t="shared" si="24"/>
        <v>0</v>
      </c>
      <c r="AK183" s="524"/>
      <c r="AL183" s="524"/>
      <c r="AM183" s="524"/>
      <c r="AN183" s="524"/>
      <c r="AO183" s="524">
        <f t="shared" si="25"/>
        <v>0</v>
      </c>
      <c r="AP183" s="524"/>
      <c r="AQ183" s="524"/>
      <c r="AR183" s="524"/>
      <c r="AS183" s="524"/>
      <c r="AT183" s="524"/>
      <c r="AU183" s="524"/>
    </row>
    <row r="184" spans="1:63" hidden="1" outlineLevel="1" x14ac:dyDescent="0.2">
      <c r="A184" s="655">
        <v>10.09</v>
      </c>
      <c r="B184" s="532" t="s">
        <v>388</v>
      </c>
      <c r="C184" s="533" t="s">
        <v>328</v>
      </c>
      <c r="D184" s="533" t="s">
        <v>389</v>
      </c>
      <c r="E184" s="534"/>
      <c r="F184" s="537">
        <v>290000</v>
      </c>
      <c r="G184" s="535">
        <f t="shared" si="23"/>
        <v>0</v>
      </c>
      <c r="H184" s="657">
        <f>IF(G184&gt;0,G184/#REF!,0)</f>
        <v>0</v>
      </c>
      <c r="AD184" s="536"/>
      <c r="AE184" s="524"/>
      <c r="AF184" s="524"/>
      <c r="AG184" s="524"/>
      <c r="AH184" s="524"/>
      <c r="AI184" s="524"/>
      <c r="AJ184" s="524">
        <f t="shared" si="24"/>
        <v>0</v>
      </c>
      <c r="AK184" s="524"/>
      <c r="AL184" s="524"/>
      <c r="AM184" s="524"/>
      <c r="AN184" s="524"/>
      <c r="AO184" s="524">
        <f t="shared" si="25"/>
        <v>0</v>
      </c>
      <c r="AP184" s="524"/>
      <c r="AQ184" s="524"/>
      <c r="AR184" s="524"/>
      <c r="AS184" s="524"/>
      <c r="AT184" s="524"/>
      <c r="AU184" s="524"/>
    </row>
    <row r="185" spans="1:63" hidden="1" outlineLevel="1" x14ac:dyDescent="0.2">
      <c r="A185" s="655"/>
      <c r="B185" s="670" t="s">
        <v>396</v>
      </c>
      <c r="C185" s="533"/>
      <c r="D185" s="533"/>
      <c r="E185" s="534"/>
      <c r="F185" s="537"/>
      <c r="G185" s="535">
        <f t="shared" si="23"/>
        <v>0</v>
      </c>
      <c r="H185" s="657">
        <f>IF(G185&gt;0,G185/#REF!,0)</f>
        <v>0</v>
      </c>
      <c r="AD185" s="536"/>
      <c r="AE185" s="524"/>
      <c r="AF185" s="524"/>
      <c r="AG185" s="524"/>
      <c r="AH185" s="524"/>
      <c r="AI185" s="524"/>
      <c r="AJ185" s="524">
        <f t="shared" si="24"/>
        <v>0</v>
      </c>
      <c r="AK185" s="524"/>
      <c r="AL185" s="524"/>
      <c r="AM185" s="524"/>
      <c r="AN185" s="524"/>
      <c r="AO185" s="524">
        <f t="shared" si="25"/>
        <v>0</v>
      </c>
      <c r="AP185" s="524"/>
      <c r="AQ185" s="524"/>
      <c r="AR185" s="524"/>
      <c r="AS185" s="524"/>
      <c r="AT185" s="524"/>
      <c r="AU185" s="524"/>
    </row>
    <row r="186" spans="1:63" ht="38.25" hidden="1" outlineLevel="1" x14ac:dyDescent="0.2">
      <c r="A186" s="655">
        <v>10.1</v>
      </c>
      <c r="B186" s="532" t="s">
        <v>397</v>
      </c>
      <c r="C186" s="533" t="s">
        <v>328</v>
      </c>
      <c r="D186" s="533" t="s">
        <v>333</v>
      </c>
      <c r="E186" s="534"/>
      <c r="F186" s="537">
        <v>225000</v>
      </c>
      <c r="G186" s="535">
        <f t="shared" si="23"/>
        <v>0</v>
      </c>
      <c r="H186" s="657">
        <f>IF(G186&gt;0,G186/#REF!,0)</f>
        <v>0</v>
      </c>
      <c r="AD186" s="536"/>
      <c r="AE186" s="524"/>
      <c r="AF186" s="524"/>
      <c r="AG186" s="524"/>
      <c r="AH186" s="524"/>
      <c r="AI186" s="524"/>
      <c r="AJ186" s="524">
        <f t="shared" si="24"/>
        <v>0</v>
      </c>
      <c r="AK186" s="524"/>
      <c r="AL186" s="524"/>
      <c r="AM186" s="524"/>
      <c r="AN186" s="524"/>
      <c r="AO186" s="524">
        <f t="shared" si="25"/>
        <v>0</v>
      </c>
      <c r="AP186" s="524"/>
      <c r="AQ186" s="524"/>
      <c r="AR186" s="524"/>
      <c r="AS186" s="524"/>
      <c r="AT186" s="524"/>
      <c r="AU186" s="524"/>
    </row>
    <row r="187" spans="1:63" ht="38.25" hidden="1" outlineLevel="1" x14ac:dyDescent="0.2">
      <c r="A187" s="655">
        <f>+A186+0.01</f>
        <v>10.11</v>
      </c>
      <c r="B187" s="532" t="s">
        <v>398</v>
      </c>
      <c r="C187" s="533" t="s">
        <v>328</v>
      </c>
      <c r="D187" s="533" t="s">
        <v>333</v>
      </c>
      <c r="E187" s="534"/>
      <c r="F187" s="537">
        <v>225000</v>
      </c>
      <c r="G187" s="535">
        <f t="shared" si="23"/>
        <v>0</v>
      </c>
      <c r="H187" s="657">
        <f>IF(G187&gt;0,G187/#REF!,0)</f>
        <v>0</v>
      </c>
      <c r="AD187" s="536"/>
      <c r="AE187" s="524"/>
      <c r="AF187" s="524"/>
      <c r="AG187" s="524"/>
      <c r="AH187" s="524"/>
      <c r="AI187" s="524"/>
      <c r="AJ187" s="524">
        <f t="shared" si="24"/>
        <v>0</v>
      </c>
      <c r="AK187" s="524"/>
      <c r="AL187" s="524"/>
      <c r="AM187" s="524"/>
      <c r="AN187" s="524"/>
      <c r="AO187" s="524">
        <f t="shared" si="25"/>
        <v>0</v>
      </c>
      <c r="AP187" s="524"/>
      <c r="AQ187" s="524"/>
      <c r="AR187" s="524"/>
      <c r="AS187" s="524"/>
      <c r="AT187" s="524"/>
      <c r="AU187" s="524"/>
    </row>
    <row r="188" spans="1:63" ht="38.25" hidden="1" outlineLevel="1" x14ac:dyDescent="0.2">
      <c r="A188" s="655">
        <f>+A187+0.01</f>
        <v>10.119999999999999</v>
      </c>
      <c r="B188" s="532" t="s">
        <v>399</v>
      </c>
      <c r="C188" s="533" t="s">
        <v>328</v>
      </c>
      <c r="D188" s="533" t="s">
        <v>333</v>
      </c>
      <c r="E188" s="534"/>
      <c r="F188" s="537">
        <v>385000</v>
      </c>
      <c r="G188" s="535">
        <f t="shared" si="23"/>
        <v>0</v>
      </c>
      <c r="H188" s="657">
        <f>IF(G188&gt;0,G188/#REF!,0)</f>
        <v>0</v>
      </c>
      <c r="AD188" s="536"/>
      <c r="AE188" s="524"/>
      <c r="AF188" s="524"/>
      <c r="AG188" s="524"/>
      <c r="AH188" s="524"/>
      <c r="AI188" s="524"/>
      <c r="AJ188" s="524">
        <f t="shared" si="24"/>
        <v>0</v>
      </c>
      <c r="AK188" s="524"/>
      <c r="AL188" s="524"/>
      <c r="AM188" s="524"/>
      <c r="AN188" s="524"/>
      <c r="AO188" s="524">
        <f t="shared" si="25"/>
        <v>0</v>
      </c>
      <c r="AP188" s="524"/>
      <c r="AQ188" s="524"/>
      <c r="AR188" s="524"/>
      <c r="AS188" s="524"/>
      <c r="AT188" s="524"/>
      <c r="AU188" s="524"/>
    </row>
    <row r="189" spans="1:63" ht="38.25" hidden="1" outlineLevel="1" x14ac:dyDescent="0.2">
      <c r="A189" s="655">
        <f>+A188+0.01</f>
        <v>10.129999999999999</v>
      </c>
      <c r="B189" s="532" t="s">
        <v>400</v>
      </c>
      <c r="C189" s="533" t="s">
        <v>328</v>
      </c>
      <c r="D189" s="533" t="s">
        <v>333</v>
      </c>
      <c r="E189" s="534"/>
      <c r="F189" s="537">
        <v>30000</v>
      </c>
      <c r="G189" s="535">
        <f t="shared" si="23"/>
        <v>0</v>
      </c>
      <c r="H189" s="657">
        <f>IF(G189&gt;0,G189/#REF!,0)</f>
        <v>0</v>
      </c>
      <c r="AD189" s="536"/>
      <c r="AE189" s="524"/>
      <c r="AF189" s="524"/>
      <c r="AG189" s="524"/>
      <c r="AH189" s="524"/>
      <c r="AI189" s="524"/>
      <c r="AJ189" s="524">
        <f t="shared" si="24"/>
        <v>0</v>
      </c>
      <c r="AK189" s="524"/>
      <c r="AL189" s="524"/>
      <c r="AM189" s="524"/>
      <c r="AN189" s="524"/>
      <c r="AO189" s="524">
        <f t="shared" si="25"/>
        <v>0</v>
      </c>
      <c r="AP189" s="524"/>
      <c r="AQ189" s="524"/>
      <c r="AR189" s="524"/>
      <c r="AS189" s="524"/>
      <c r="AT189" s="524"/>
      <c r="AU189" s="524"/>
    </row>
    <row r="190" spans="1:63" s="528" customFormat="1" ht="14.25" hidden="1" customHeight="1" outlineLevel="1" x14ac:dyDescent="0.2">
      <c r="A190" s="744" t="s">
        <v>289</v>
      </c>
      <c r="B190" s="745"/>
      <c r="C190" s="745"/>
      <c r="D190" s="745"/>
      <c r="E190" s="745"/>
      <c r="F190" s="745"/>
      <c r="G190" s="652">
        <f>SUM(G173:G189)</f>
        <v>0</v>
      </c>
      <c r="H190" s="653">
        <f>IF(G190&gt;0,G190/#REF!,0)</f>
        <v>0</v>
      </c>
      <c r="I190" s="521"/>
      <c r="J190" s="521"/>
      <c r="K190" s="521"/>
      <c r="L190" s="521"/>
      <c r="M190" s="521"/>
      <c r="N190" s="521"/>
      <c r="O190" s="521"/>
      <c r="P190" s="521"/>
      <c r="Q190" s="521"/>
      <c r="R190" s="521"/>
      <c r="S190" s="521"/>
      <c r="T190" s="521"/>
      <c r="U190" s="521"/>
      <c r="V190" s="521"/>
      <c r="W190" s="521"/>
      <c r="X190" s="521"/>
      <c r="Y190" s="521"/>
      <c r="Z190" s="521"/>
      <c r="AA190" s="521"/>
      <c r="AB190" s="521"/>
      <c r="AC190" s="521"/>
      <c r="AD190" s="524"/>
      <c r="AE190" s="524"/>
      <c r="AF190" s="524"/>
      <c r="AG190" s="524"/>
      <c r="AH190" s="524" t="str">
        <f>IF(G172=$AE$9,G193,"")</f>
        <v/>
      </c>
      <c r="AI190" s="524" t="str">
        <f>IF(G172=$AE$9,G194,"")</f>
        <v/>
      </c>
      <c r="AJ190" s="524"/>
      <c r="AK190" s="524" t="str">
        <f>IF(G172=$AJ$9,G191,"")</f>
        <v/>
      </c>
      <c r="AL190" s="524" t="str">
        <f>IF(G172=$AJ$9,G192,"")</f>
        <v/>
      </c>
      <c r="AM190" s="524" t="str">
        <f>IF(G172=$AJ$9,G193,"")</f>
        <v/>
      </c>
      <c r="AN190" s="524" t="str">
        <f>IF(G172=$AJ$9,G194,"")</f>
        <v/>
      </c>
      <c r="AO190" s="524"/>
      <c r="AP190" s="524">
        <f>IF(G172=$AO$9,G191,"")</f>
        <v>0</v>
      </c>
      <c r="AQ190" s="524">
        <f>IF(G172=$AO$9,G192,"")</f>
        <v>0</v>
      </c>
      <c r="AR190" s="524">
        <f>IF(G172=$AO$9,G193,"")</f>
        <v>0</v>
      </c>
      <c r="AS190" s="524">
        <f>IF(G172=$AO$9,G194,"")</f>
        <v>0</v>
      </c>
      <c r="AT190" s="524"/>
      <c r="AU190" s="524"/>
      <c r="AV190" s="527"/>
      <c r="AW190" s="527"/>
      <c r="AX190" s="524"/>
      <c r="AY190" s="517"/>
      <c r="AZ190" s="524"/>
      <c r="BA190" s="524"/>
      <c r="BB190" s="524"/>
      <c r="BC190" s="524"/>
      <c r="BD190" s="524"/>
      <c r="BE190" s="524"/>
      <c r="BF190" s="524"/>
      <c r="BG190" s="524"/>
      <c r="BH190" s="524"/>
      <c r="BI190" s="527"/>
      <c r="BJ190" s="527"/>
      <c r="BK190" s="527"/>
    </row>
    <row r="191" spans="1:63" s="528" customFormat="1" ht="14.25" hidden="1" customHeight="1" outlineLevel="1" x14ac:dyDescent="0.2">
      <c r="A191" s="650"/>
      <c r="B191" s="651"/>
      <c r="C191" s="651"/>
      <c r="D191" s="651"/>
      <c r="E191" s="663" t="s">
        <v>325</v>
      </c>
      <c r="F191" s="664">
        <v>0</v>
      </c>
      <c r="G191" s="652">
        <f>ROUND(+G190*F191,0)</f>
        <v>0</v>
      </c>
      <c r="H191" s="653">
        <f>IF(G191&gt;0,G191/#REF!,0)</f>
        <v>0</v>
      </c>
      <c r="I191" s="521"/>
      <c r="J191" s="521"/>
      <c r="K191" s="521"/>
      <c r="L191" s="521"/>
      <c r="M191" s="521"/>
      <c r="N191" s="521"/>
      <c r="O191" s="521"/>
      <c r="P191" s="521"/>
      <c r="Q191" s="521"/>
      <c r="R191" s="521"/>
      <c r="S191" s="521"/>
      <c r="T191" s="521"/>
      <c r="U191" s="521"/>
      <c r="V191" s="521"/>
      <c r="W191" s="521"/>
      <c r="X191" s="521"/>
      <c r="Y191" s="521"/>
      <c r="Z191" s="521"/>
      <c r="AA191" s="521"/>
      <c r="AB191" s="521"/>
      <c r="AC191" s="521"/>
      <c r="AD191" s="524"/>
      <c r="AE191" s="524"/>
      <c r="AF191" s="524"/>
      <c r="AG191" s="524"/>
      <c r="AH191" s="524"/>
      <c r="AI191" s="524"/>
      <c r="AJ191" s="524"/>
      <c r="AK191" s="524"/>
      <c r="AL191" s="524"/>
      <c r="AM191" s="524"/>
      <c r="AN191" s="524"/>
      <c r="AO191" s="524"/>
      <c r="AP191" s="524"/>
      <c r="AQ191" s="524"/>
      <c r="AR191" s="524"/>
      <c r="AS191" s="524"/>
      <c r="AT191" s="524"/>
      <c r="AU191" s="524"/>
      <c r="AV191" s="527"/>
      <c r="AW191" s="527"/>
      <c r="AX191" s="524"/>
      <c r="AY191" s="517"/>
      <c r="AZ191" s="524"/>
      <c r="BA191" s="524"/>
      <c r="BB191" s="524"/>
      <c r="BC191" s="524"/>
      <c r="BD191" s="524"/>
      <c r="BE191" s="524"/>
      <c r="BF191" s="524"/>
      <c r="BG191" s="524"/>
      <c r="BH191" s="524"/>
      <c r="BI191" s="527"/>
      <c r="BJ191" s="527"/>
      <c r="BK191" s="527"/>
    </row>
    <row r="192" spans="1:63" s="528" customFormat="1" ht="12" hidden="1" customHeight="1" outlineLevel="1" x14ac:dyDescent="0.2">
      <c r="A192" s="665"/>
      <c r="B192" s="756" t="s">
        <v>335</v>
      </c>
      <c r="C192" s="756" t="s">
        <v>257</v>
      </c>
      <c r="D192" s="756"/>
      <c r="E192" s="757">
        <f>SUM(F192:F194)</f>
        <v>0.3</v>
      </c>
      <c r="F192" s="664">
        <v>0.22</v>
      </c>
      <c r="G192" s="535">
        <f>ROUND(+F192*G190,0)</f>
        <v>0</v>
      </c>
      <c r="H192" s="666">
        <f>IF(G192&gt;0,G192/#REF!,0)</f>
        <v>0</v>
      </c>
      <c r="I192" s="521"/>
      <c r="J192" s="521"/>
      <c r="K192" s="521"/>
      <c r="L192" s="521"/>
      <c r="M192" s="521"/>
      <c r="N192" s="521"/>
      <c r="O192" s="521"/>
      <c r="P192" s="521"/>
      <c r="Q192" s="521"/>
      <c r="R192" s="521"/>
      <c r="S192" s="521"/>
      <c r="T192" s="521"/>
      <c r="U192" s="521"/>
      <c r="V192" s="521"/>
      <c r="W192" s="521"/>
      <c r="X192" s="521"/>
      <c r="Y192" s="521"/>
      <c r="Z192" s="521"/>
      <c r="AA192" s="521"/>
      <c r="AB192" s="521"/>
      <c r="AC192" s="521"/>
      <c r="AD192" s="538"/>
      <c r="AE192" s="524"/>
      <c r="AF192" s="524"/>
      <c r="AG192" s="524"/>
      <c r="AH192" s="524"/>
      <c r="AI192" s="524"/>
      <c r="AJ192" s="524"/>
      <c r="AK192" s="524"/>
      <c r="AL192" s="524"/>
      <c r="AM192" s="524"/>
      <c r="AN192" s="524"/>
      <c r="AO192" s="524"/>
      <c r="AP192" s="524"/>
      <c r="AQ192" s="524"/>
      <c r="AR192" s="524"/>
      <c r="AS192" s="524"/>
      <c r="AT192" s="524"/>
      <c r="AU192" s="524"/>
      <c r="AV192" s="527"/>
      <c r="AW192" s="527"/>
      <c r="AX192" s="524"/>
      <c r="AY192" s="517"/>
      <c r="AZ192" s="524"/>
      <c r="BA192" s="524"/>
      <c r="BB192" s="524"/>
      <c r="BC192" s="524"/>
      <c r="BD192" s="524"/>
      <c r="BE192" s="524"/>
      <c r="BF192" s="524"/>
      <c r="BG192" s="524"/>
      <c r="BH192" s="524"/>
      <c r="BI192" s="527"/>
      <c r="BJ192" s="527"/>
      <c r="BK192" s="527"/>
    </row>
    <row r="193" spans="1:63" s="528" customFormat="1" ht="12" hidden="1" customHeight="1" outlineLevel="1" x14ac:dyDescent="0.2">
      <c r="A193" s="665"/>
      <c r="B193" s="756"/>
      <c r="C193" s="756" t="s">
        <v>258</v>
      </c>
      <c r="D193" s="756"/>
      <c r="E193" s="757"/>
      <c r="F193" s="664">
        <v>0.03</v>
      </c>
      <c r="G193" s="535">
        <f>ROUND(+F193*G190,0)</f>
        <v>0</v>
      </c>
      <c r="H193" s="666">
        <f>IF(G193&gt;0,G193/#REF!,0)</f>
        <v>0</v>
      </c>
      <c r="I193" s="521"/>
      <c r="J193" s="521"/>
      <c r="K193" s="521"/>
      <c r="L193" s="521"/>
      <c r="M193" s="521"/>
      <c r="N193" s="521"/>
      <c r="O193" s="521"/>
      <c r="P193" s="521"/>
      <c r="Q193" s="521"/>
      <c r="R193" s="521"/>
      <c r="S193" s="521"/>
      <c r="T193" s="521"/>
      <c r="U193" s="521"/>
      <c r="V193" s="521"/>
      <c r="W193" s="521"/>
      <c r="X193" s="521"/>
      <c r="Y193" s="521"/>
      <c r="Z193" s="521"/>
      <c r="AA193" s="521"/>
      <c r="AB193" s="521"/>
      <c r="AC193" s="521"/>
      <c r="AD193" s="538"/>
      <c r="AE193" s="524"/>
      <c r="AF193" s="524"/>
      <c r="AG193" s="524"/>
      <c r="AH193" s="524"/>
      <c r="AI193" s="524"/>
      <c r="AJ193" s="524"/>
      <c r="AK193" s="524"/>
      <c r="AL193" s="524"/>
      <c r="AM193" s="524"/>
      <c r="AN193" s="524"/>
      <c r="AO193" s="524"/>
      <c r="AP193" s="524"/>
      <c r="AQ193" s="524"/>
      <c r="AR193" s="524"/>
      <c r="AS193" s="524"/>
      <c r="AT193" s="524"/>
      <c r="AU193" s="524"/>
      <c r="AV193" s="527"/>
      <c r="AW193" s="527"/>
      <c r="AX193" s="524"/>
      <c r="AY193" s="517"/>
      <c r="AZ193" s="524"/>
      <c r="BA193" s="524"/>
      <c r="BB193" s="524"/>
      <c r="BC193" s="524"/>
      <c r="BD193" s="524"/>
      <c r="BE193" s="524"/>
      <c r="BF193" s="524"/>
      <c r="BG193" s="524"/>
      <c r="BH193" s="524"/>
      <c r="BI193" s="527"/>
      <c r="BJ193" s="527"/>
      <c r="BK193" s="527"/>
    </row>
    <row r="194" spans="1:63" s="528" customFormat="1" ht="12" hidden="1" customHeight="1" outlineLevel="1" x14ac:dyDescent="0.2">
      <c r="A194" s="665"/>
      <c r="B194" s="756"/>
      <c r="C194" s="756" t="s">
        <v>336</v>
      </c>
      <c r="D194" s="756"/>
      <c r="E194" s="757"/>
      <c r="F194" s="664">
        <v>0.05</v>
      </c>
      <c r="G194" s="535">
        <f>ROUND(+F194*G190,0)</f>
        <v>0</v>
      </c>
      <c r="H194" s="666">
        <f>IF(G194&gt;0,G194/#REF!,0)</f>
        <v>0</v>
      </c>
      <c r="I194" s="521"/>
      <c r="J194" s="521"/>
      <c r="K194" s="521"/>
      <c r="L194" s="521"/>
      <c r="M194" s="521"/>
      <c r="N194" s="521"/>
      <c r="O194" s="521"/>
      <c r="P194" s="521"/>
      <c r="Q194" s="521"/>
      <c r="R194" s="521"/>
      <c r="S194" s="521"/>
      <c r="T194" s="521"/>
      <c r="U194" s="521"/>
      <c r="V194" s="521"/>
      <c r="W194" s="521"/>
      <c r="X194" s="521"/>
      <c r="Y194" s="521"/>
      <c r="Z194" s="521"/>
      <c r="AA194" s="521"/>
      <c r="AB194" s="521"/>
      <c r="AC194" s="521"/>
      <c r="AD194" s="538"/>
      <c r="AE194" s="524"/>
      <c r="AF194" s="524"/>
      <c r="AG194" s="524"/>
      <c r="AH194" s="524"/>
      <c r="AI194" s="524"/>
      <c r="AJ194" s="524"/>
      <c r="AK194" s="524"/>
      <c r="AL194" s="524"/>
      <c r="AM194" s="524"/>
      <c r="AN194" s="524"/>
      <c r="AO194" s="524"/>
      <c r="AP194" s="524"/>
      <c r="AQ194" s="524"/>
      <c r="AR194" s="524"/>
      <c r="AS194" s="524"/>
      <c r="AT194" s="524"/>
      <c r="AU194" s="524"/>
      <c r="AV194" s="527"/>
      <c r="AW194" s="527"/>
      <c r="AX194" s="524"/>
      <c r="AY194" s="517"/>
      <c r="AZ194" s="524"/>
      <c r="BA194" s="524"/>
      <c r="BB194" s="524"/>
      <c r="BC194" s="524"/>
      <c r="BD194" s="524"/>
      <c r="BE194" s="524"/>
      <c r="BF194" s="524"/>
      <c r="BG194" s="524"/>
      <c r="BH194" s="524"/>
      <c r="BI194" s="527"/>
      <c r="BJ194" s="527"/>
      <c r="BK194" s="527"/>
    </row>
    <row r="195" spans="1:63" s="528" customFormat="1" ht="20.25" hidden="1" customHeight="1" outlineLevel="1" thickBot="1" x14ac:dyDescent="0.25">
      <c r="A195" s="744" t="str">
        <f>CONCATENATE("TOTAL ",B172)</f>
        <v>TOTAL Plan de Manejo Ambiental - CARRERA 19</v>
      </c>
      <c r="B195" s="745"/>
      <c r="C195" s="745"/>
      <c r="D195" s="745"/>
      <c r="E195" s="745"/>
      <c r="F195" s="745"/>
      <c r="G195" s="652">
        <f>SUM(G190:G194)</f>
        <v>0</v>
      </c>
      <c r="H195" s="666">
        <f>IF(G195&gt;0,G195/#REF!,0)</f>
        <v>0</v>
      </c>
      <c r="I195" s="521"/>
      <c r="J195" s="521"/>
      <c r="K195" s="521"/>
      <c r="L195" s="521"/>
      <c r="M195" s="521"/>
      <c r="N195" s="521"/>
      <c r="O195" s="521"/>
      <c r="P195" s="521"/>
      <c r="Q195" s="521"/>
      <c r="R195" s="521"/>
      <c r="S195" s="521"/>
      <c r="T195" s="521"/>
      <c r="U195" s="521"/>
      <c r="V195" s="521"/>
      <c r="W195" s="521"/>
      <c r="X195" s="521"/>
      <c r="Y195" s="521"/>
      <c r="Z195" s="521"/>
      <c r="AA195" s="521"/>
      <c r="AB195" s="521"/>
      <c r="AC195" s="521"/>
      <c r="AD195" s="538"/>
      <c r="AE195" s="524"/>
      <c r="AF195" s="524"/>
      <c r="AG195" s="524"/>
      <c r="AH195" s="524"/>
      <c r="AI195" s="524"/>
      <c r="AJ195" s="524"/>
      <c r="AK195" s="524"/>
      <c r="AL195" s="524"/>
      <c r="AM195" s="524"/>
      <c r="AN195" s="524"/>
      <c r="AO195" s="524"/>
      <c r="AP195" s="524"/>
      <c r="AQ195" s="524"/>
      <c r="AR195" s="524"/>
      <c r="AS195" s="524"/>
      <c r="AT195" s="524"/>
      <c r="AU195" s="524"/>
      <c r="AV195" s="527"/>
      <c r="AW195" s="527"/>
      <c r="AX195" s="524"/>
      <c r="AY195" s="517"/>
      <c r="AZ195" s="524"/>
      <c r="BA195" s="524"/>
      <c r="BB195" s="524"/>
      <c r="BC195" s="524"/>
      <c r="BD195" s="524"/>
      <c r="BE195" s="524"/>
      <c r="BF195" s="524"/>
      <c r="BG195" s="524"/>
      <c r="BH195" s="524"/>
      <c r="BI195" s="527"/>
      <c r="BJ195" s="527"/>
      <c r="BK195" s="527"/>
    </row>
    <row r="196" spans="1:63" ht="10.5" hidden="1" customHeight="1" outlineLevel="1" thickTop="1" x14ac:dyDescent="0.2">
      <c r="A196" s="667"/>
      <c r="B196" s="668"/>
      <c r="C196" s="668"/>
      <c r="D196" s="668"/>
      <c r="E196" s="668"/>
      <c r="F196" s="668"/>
      <c r="G196" s="644"/>
      <c r="H196" s="645"/>
      <c r="AE196" s="524"/>
      <c r="AF196" s="524"/>
      <c r="AG196" s="524"/>
      <c r="AH196" s="524"/>
      <c r="AI196" s="524"/>
      <c r="AJ196" s="524"/>
      <c r="AK196" s="524"/>
      <c r="AL196" s="524"/>
      <c r="AM196" s="524"/>
      <c r="AN196" s="524"/>
      <c r="AO196" s="524"/>
      <c r="AP196" s="524"/>
      <c r="AQ196" s="524"/>
      <c r="AR196" s="524"/>
      <c r="AS196" s="524"/>
      <c r="AT196" s="524"/>
      <c r="AU196" s="524"/>
    </row>
    <row r="197" spans="1:63" s="531" customFormat="1" ht="27" hidden="1" customHeight="1" outlineLevel="1" x14ac:dyDescent="0.2">
      <c r="A197" s="646">
        <v>10</v>
      </c>
      <c r="B197" s="753"/>
      <c r="C197" s="753"/>
      <c r="D197" s="753"/>
      <c r="E197" s="753"/>
      <c r="F197" s="654" t="s">
        <v>322</v>
      </c>
      <c r="G197" s="754"/>
      <c r="H197" s="755"/>
      <c r="I197" s="521"/>
      <c r="J197" s="521"/>
      <c r="K197" s="521"/>
      <c r="L197" s="521"/>
      <c r="M197" s="521"/>
      <c r="N197" s="521"/>
      <c r="O197" s="521"/>
      <c r="P197" s="521"/>
      <c r="Q197" s="521"/>
      <c r="R197" s="521"/>
      <c r="S197" s="521"/>
      <c r="T197" s="521"/>
      <c r="U197" s="521"/>
      <c r="V197" s="521"/>
      <c r="W197" s="521"/>
      <c r="X197" s="521"/>
      <c r="Y197" s="521"/>
      <c r="Z197" s="521"/>
      <c r="AA197" s="521"/>
      <c r="AB197" s="521"/>
      <c r="AC197" s="521"/>
      <c r="AD197" s="526"/>
      <c r="AE197" s="529"/>
      <c r="AF197" s="529"/>
      <c r="AG197" s="525"/>
      <c r="AH197" s="525" t="s">
        <v>258</v>
      </c>
      <c r="AI197" s="525" t="s">
        <v>259</v>
      </c>
      <c r="AJ197" s="525" t="s">
        <v>324</v>
      </c>
      <c r="AK197" s="525" t="s">
        <v>325</v>
      </c>
      <c r="AL197" s="525" t="s">
        <v>326</v>
      </c>
      <c r="AM197" s="525" t="s">
        <v>258</v>
      </c>
      <c r="AN197" s="525" t="s">
        <v>259</v>
      </c>
      <c r="AO197" s="525" t="s">
        <v>324</v>
      </c>
      <c r="AP197" s="525" t="s">
        <v>325</v>
      </c>
      <c r="AQ197" s="525" t="s">
        <v>326</v>
      </c>
      <c r="AR197" s="525" t="s">
        <v>258</v>
      </c>
      <c r="AS197" s="525" t="s">
        <v>259</v>
      </c>
      <c r="AT197" s="526"/>
      <c r="AU197" s="526"/>
      <c r="AV197" s="530"/>
      <c r="AW197" s="530"/>
      <c r="AX197" s="526"/>
      <c r="AY197" s="517"/>
      <c r="AZ197" s="526"/>
      <c r="BA197" s="526"/>
      <c r="BB197" s="526"/>
      <c r="BC197" s="526"/>
      <c r="BD197" s="526"/>
      <c r="BE197" s="526"/>
      <c r="BF197" s="526"/>
      <c r="BG197" s="526"/>
      <c r="BH197" s="526"/>
      <c r="BI197" s="530"/>
      <c r="BJ197" s="530"/>
      <c r="BK197" s="530"/>
    </row>
    <row r="198" spans="1:63" ht="6" hidden="1" customHeight="1" outlineLevel="1" x14ac:dyDescent="0.2">
      <c r="A198" s="655"/>
      <c r="B198" s="532"/>
      <c r="C198" s="533"/>
      <c r="D198" s="533"/>
      <c r="E198" s="534"/>
      <c r="F198" s="537"/>
      <c r="G198" s="535"/>
      <c r="H198" s="657"/>
      <c r="AD198" s="536"/>
      <c r="AE198" s="524"/>
      <c r="AF198" s="524"/>
      <c r="AG198" s="524"/>
      <c r="AH198" s="524"/>
      <c r="AI198" s="524"/>
      <c r="AJ198" s="524"/>
      <c r="AK198" s="524"/>
      <c r="AL198" s="524"/>
      <c r="AM198" s="524"/>
      <c r="AN198" s="524"/>
      <c r="AO198" s="524"/>
      <c r="AP198" s="524"/>
      <c r="AQ198" s="524"/>
      <c r="AR198" s="524"/>
      <c r="AS198" s="524"/>
      <c r="AT198" s="524"/>
      <c r="AU198" s="524"/>
    </row>
    <row r="199" spans="1:63" hidden="1" outlineLevel="1" x14ac:dyDescent="0.2">
      <c r="A199" s="655"/>
      <c r="B199" s="671"/>
      <c r="C199" s="533"/>
      <c r="D199" s="533"/>
      <c r="E199" s="534"/>
      <c r="F199" s="537"/>
      <c r="G199" s="535">
        <f t="shared" ref="G199:G211" si="26">IF(E199&gt;0,ROUND((F199*E199),0),0)</f>
        <v>0</v>
      </c>
      <c r="H199" s="657">
        <f>IF(G199&gt;0,G199/#REF!,0)</f>
        <v>0</v>
      </c>
      <c r="AD199" s="536"/>
      <c r="AE199" s="524"/>
      <c r="AF199" s="524"/>
      <c r="AG199" s="524"/>
      <c r="AH199" s="524"/>
      <c r="AI199" s="524"/>
      <c r="AJ199" s="524">
        <f t="shared" ref="AJ199:AJ211" si="27">IF(AD199=$AJ$9,E199*F199,0)</f>
        <v>0</v>
      </c>
      <c r="AK199" s="524"/>
      <c r="AL199" s="524"/>
      <c r="AM199" s="524"/>
      <c r="AN199" s="524"/>
      <c r="AO199" s="524">
        <f t="shared" ref="AO199:AO211" si="28">IF(AD199=$AO$9,E199*F199,0)</f>
        <v>0</v>
      </c>
      <c r="AP199" s="524"/>
      <c r="AQ199" s="524"/>
      <c r="AR199" s="524"/>
      <c r="AS199" s="524"/>
      <c r="AT199" s="524"/>
      <c r="AU199" s="524"/>
    </row>
    <row r="200" spans="1:63" ht="30" hidden="1" customHeight="1" outlineLevel="1" x14ac:dyDescent="0.2">
      <c r="A200" s="655"/>
      <c r="B200" s="671"/>
      <c r="C200" s="533"/>
      <c r="D200" s="533"/>
      <c r="E200" s="534"/>
      <c r="F200" s="537"/>
      <c r="G200" s="535">
        <f t="shared" si="26"/>
        <v>0</v>
      </c>
      <c r="H200" s="657">
        <f>IF(G200&gt;0,G200/#REF!,0)</f>
        <v>0</v>
      </c>
      <c r="AD200" s="536"/>
      <c r="AE200" s="524"/>
      <c r="AF200" s="524"/>
      <c r="AG200" s="524"/>
      <c r="AH200" s="524"/>
      <c r="AI200" s="524"/>
      <c r="AJ200" s="524">
        <f t="shared" si="27"/>
        <v>0</v>
      </c>
      <c r="AK200" s="524"/>
      <c r="AL200" s="524"/>
      <c r="AM200" s="524"/>
      <c r="AN200" s="524"/>
      <c r="AO200" s="524">
        <f t="shared" si="28"/>
        <v>0</v>
      </c>
      <c r="AP200" s="524"/>
      <c r="AQ200" s="524"/>
      <c r="AR200" s="524"/>
      <c r="AS200" s="524"/>
      <c r="AT200" s="524"/>
      <c r="AU200" s="524"/>
    </row>
    <row r="201" spans="1:63" ht="42.75" hidden="1" customHeight="1" outlineLevel="1" x14ac:dyDescent="0.2">
      <c r="A201" s="655"/>
      <c r="B201" s="671"/>
      <c r="C201" s="533"/>
      <c r="D201" s="533"/>
      <c r="E201" s="534"/>
      <c r="F201" s="537"/>
      <c r="G201" s="535">
        <f t="shared" si="26"/>
        <v>0</v>
      </c>
      <c r="H201" s="657">
        <f>IF(G201&gt;0,G201/#REF!,0)</f>
        <v>0</v>
      </c>
      <c r="AD201" s="536"/>
      <c r="AE201" s="524"/>
      <c r="AF201" s="524"/>
      <c r="AG201" s="524"/>
      <c r="AH201" s="524"/>
      <c r="AI201" s="524"/>
      <c r="AJ201" s="524">
        <f t="shared" si="27"/>
        <v>0</v>
      </c>
      <c r="AK201" s="524"/>
      <c r="AL201" s="524"/>
      <c r="AM201" s="524"/>
      <c r="AN201" s="524"/>
      <c r="AO201" s="524">
        <f t="shared" si="28"/>
        <v>0</v>
      </c>
      <c r="AP201" s="524"/>
      <c r="AQ201" s="524"/>
      <c r="AR201" s="524"/>
      <c r="AS201" s="524"/>
      <c r="AT201" s="524"/>
      <c r="AU201" s="524"/>
    </row>
    <row r="202" spans="1:63" hidden="1" outlineLevel="1" x14ac:dyDescent="0.2">
      <c r="A202" s="655"/>
      <c r="B202" s="671"/>
      <c r="C202" s="533"/>
      <c r="D202" s="533"/>
      <c r="E202" s="534"/>
      <c r="F202" s="537"/>
      <c r="G202" s="535">
        <f t="shared" si="26"/>
        <v>0</v>
      </c>
      <c r="H202" s="657">
        <f>IF(G202&gt;0,G202/#REF!,0)</f>
        <v>0</v>
      </c>
      <c r="AD202" s="536"/>
      <c r="AE202" s="524"/>
      <c r="AF202" s="524"/>
      <c r="AG202" s="524"/>
      <c r="AH202" s="524"/>
      <c r="AI202" s="524"/>
      <c r="AJ202" s="524">
        <f t="shared" si="27"/>
        <v>0</v>
      </c>
      <c r="AK202" s="524"/>
      <c r="AL202" s="524"/>
      <c r="AM202" s="524"/>
      <c r="AN202" s="524"/>
      <c r="AO202" s="524">
        <f t="shared" si="28"/>
        <v>0</v>
      </c>
      <c r="AP202" s="524"/>
      <c r="AQ202" s="524"/>
      <c r="AR202" s="524"/>
      <c r="AS202" s="524"/>
      <c r="AT202" s="524"/>
      <c r="AU202" s="524"/>
    </row>
    <row r="203" spans="1:63" ht="41.25" hidden="1" customHeight="1" outlineLevel="1" x14ac:dyDescent="0.2">
      <c r="A203" s="655"/>
      <c r="B203" s="671"/>
      <c r="C203" s="533"/>
      <c r="D203" s="533"/>
      <c r="E203" s="534"/>
      <c r="F203" s="537"/>
      <c r="G203" s="535">
        <f t="shared" si="26"/>
        <v>0</v>
      </c>
      <c r="H203" s="657">
        <f>IF(G203&gt;0,G203/#REF!,0)</f>
        <v>0</v>
      </c>
      <c r="AD203" s="536"/>
      <c r="AE203" s="524"/>
      <c r="AF203" s="524"/>
      <c r="AG203" s="524"/>
      <c r="AH203" s="524"/>
      <c r="AI203" s="524"/>
      <c r="AJ203" s="524">
        <f t="shared" si="27"/>
        <v>0</v>
      </c>
      <c r="AK203" s="524"/>
      <c r="AL203" s="524"/>
      <c r="AM203" s="524"/>
      <c r="AN203" s="524"/>
      <c r="AO203" s="524">
        <f t="shared" si="28"/>
        <v>0</v>
      </c>
      <c r="AP203" s="524"/>
      <c r="AQ203" s="524"/>
      <c r="AR203" s="524"/>
      <c r="AS203" s="524"/>
      <c r="AT203" s="524"/>
      <c r="AU203" s="524"/>
    </row>
    <row r="204" spans="1:63" hidden="1" outlineLevel="1" x14ac:dyDescent="0.2">
      <c r="A204" s="655"/>
      <c r="B204" s="671"/>
      <c r="C204" s="533"/>
      <c r="D204" s="533"/>
      <c r="E204" s="534"/>
      <c r="F204" s="537"/>
      <c r="G204" s="535">
        <f t="shared" si="26"/>
        <v>0</v>
      </c>
      <c r="H204" s="657">
        <f>IF(G204&gt;0,G204/#REF!,0)</f>
        <v>0</v>
      </c>
      <c r="AD204" s="536"/>
      <c r="AE204" s="524"/>
      <c r="AF204" s="524"/>
      <c r="AG204" s="524"/>
      <c r="AH204" s="524"/>
      <c r="AI204" s="524"/>
      <c r="AJ204" s="524">
        <f t="shared" si="27"/>
        <v>0</v>
      </c>
      <c r="AK204" s="524"/>
      <c r="AL204" s="524"/>
      <c r="AM204" s="524"/>
      <c r="AN204" s="524"/>
      <c r="AO204" s="524">
        <f t="shared" si="28"/>
        <v>0</v>
      </c>
      <c r="AP204" s="524"/>
      <c r="AQ204" s="524"/>
      <c r="AR204" s="524"/>
      <c r="AS204" s="524"/>
      <c r="AT204" s="524"/>
      <c r="AU204" s="524"/>
    </row>
    <row r="205" spans="1:63" hidden="1" outlineLevel="1" x14ac:dyDescent="0.2">
      <c r="A205" s="655"/>
      <c r="B205" s="671"/>
      <c r="C205" s="533"/>
      <c r="D205" s="533"/>
      <c r="E205" s="534"/>
      <c r="F205" s="537"/>
      <c r="G205" s="535">
        <f t="shared" si="26"/>
        <v>0</v>
      </c>
      <c r="H205" s="657">
        <f>IF(G205&gt;0,G205/#REF!,0)</f>
        <v>0</v>
      </c>
      <c r="AD205" s="536"/>
      <c r="AE205" s="524"/>
      <c r="AF205" s="524"/>
      <c r="AG205" s="524"/>
      <c r="AH205" s="524"/>
      <c r="AI205" s="524"/>
      <c r="AJ205" s="524">
        <f t="shared" si="27"/>
        <v>0</v>
      </c>
      <c r="AK205" s="524"/>
      <c r="AL205" s="524"/>
      <c r="AM205" s="524"/>
      <c r="AN205" s="524"/>
      <c r="AO205" s="524">
        <f t="shared" si="28"/>
        <v>0</v>
      </c>
      <c r="AP205" s="524"/>
      <c r="AQ205" s="524"/>
      <c r="AR205" s="524"/>
      <c r="AS205" s="524"/>
      <c r="AT205" s="524"/>
      <c r="AU205" s="524"/>
    </row>
    <row r="206" spans="1:63" hidden="1" outlineLevel="1" x14ac:dyDescent="0.2">
      <c r="A206" s="655"/>
      <c r="B206" s="671"/>
      <c r="C206" s="533"/>
      <c r="D206" s="533"/>
      <c r="E206" s="534"/>
      <c r="F206" s="537"/>
      <c r="G206" s="535">
        <f t="shared" si="26"/>
        <v>0</v>
      </c>
      <c r="H206" s="657">
        <f>IF(G206&gt;0,G206/#REF!,0)</f>
        <v>0</v>
      </c>
      <c r="AD206" s="536"/>
      <c r="AE206" s="524"/>
      <c r="AF206" s="524"/>
      <c r="AG206" s="524"/>
      <c r="AH206" s="524"/>
      <c r="AI206" s="524"/>
      <c r="AJ206" s="524">
        <f t="shared" si="27"/>
        <v>0</v>
      </c>
      <c r="AK206" s="524"/>
      <c r="AL206" s="524"/>
      <c r="AM206" s="524"/>
      <c r="AN206" s="524"/>
      <c r="AO206" s="524">
        <f t="shared" si="28"/>
        <v>0</v>
      </c>
      <c r="AP206" s="524"/>
      <c r="AQ206" s="524"/>
      <c r="AR206" s="524"/>
      <c r="AS206" s="524"/>
      <c r="AT206" s="524"/>
      <c r="AU206" s="524"/>
    </row>
    <row r="207" spans="1:63" hidden="1" outlineLevel="1" x14ac:dyDescent="0.2">
      <c r="A207" s="655"/>
      <c r="B207" s="671"/>
      <c r="C207" s="533"/>
      <c r="D207" s="533"/>
      <c r="E207" s="534"/>
      <c r="F207" s="537"/>
      <c r="G207" s="535">
        <f t="shared" si="26"/>
        <v>0</v>
      </c>
      <c r="H207" s="657">
        <f>IF(G207&gt;0,G207/#REF!,0)</f>
        <v>0</v>
      </c>
      <c r="AD207" s="536"/>
      <c r="AE207" s="524"/>
      <c r="AF207" s="524"/>
      <c r="AG207" s="524"/>
      <c r="AH207" s="524"/>
      <c r="AI207" s="524"/>
      <c r="AJ207" s="524">
        <f t="shared" si="27"/>
        <v>0</v>
      </c>
      <c r="AK207" s="524"/>
      <c r="AL207" s="524"/>
      <c r="AM207" s="524"/>
      <c r="AN207" s="524"/>
      <c r="AO207" s="524">
        <f t="shared" si="28"/>
        <v>0</v>
      </c>
      <c r="AP207" s="524"/>
      <c r="AQ207" s="524"/>
      <c r="AR207" s="524"/>
      <c r="AS207" s="524"/>
      <c r="AT207" s="524"/>
      <c r="AU207" s="524"/>
    </row>
    <row r="208" spans="1:63" ht="48" hidden="1" customHeight="1" outlineLevel="1" x14ac:dyDescent="0.2">
      <c r="A208" s="655"/>
      <c r="B208" s="671"/>
      <c r="C208" s="533"/>
      <c r="D208" s="533"/>
      <c r="E208" s="534"/>
      <c r="F208" s="537"/>
      <c r="G208" s="535">
        <f t="shared" si="26"/>
        <v>0</v>
      </c>
      <c r="H208" s="657">
        <f>IF(G208&gt;0,G208/#REF!,0)</f>
        <v>0</v>
      </c>
      <c r="AD208" s="536"/>
      <c r="AE208" s="524"/>
      <c r="AF208" s="524"/>
      <c r="AG208" s="524"/>
      <c r="AH208" s="524"/>
      <c r="AI208" s="524"/>
      <c r="AJ208" s="524">
        <f t="shared" si="27"/>
        <v>0</v>
      </c>
      <c r="AK208" s="524"/>
      <c r="AL208" s="524"/>
      <c r="AM208" s="524"/>
      <c r="AN208" s="524"/>
      <c r="AO208" s="524">
        <f t="shared" si="28"/>
        <v>0</v>
      </c>
      <c r="AP208" s="524"/>
      <c r="AQ208" s="524"/>
      <c r="AR208" s="524"/>
      <c r="AS208" s="524"/>
      <c r="AT208" s="524"/>
      <c r="AU208" s="524"/>
    </row>
    <row r="209" spans="1:63" ht="61.5" hidden="1" customHeight="1" outlineLevel="1" x14ac:dyDescent="0.2">
      <c r="A209" s="655"/>
      <c r="B209" s="671"/>
      <c r="C209" s="533"/>
      <c r="D209" s="533"/>
      <c r="E209" s="534"/>
      <c r="F209" s="537"/>
      <c r="G209" s="535">
        <f t="shared" si="26"/>
        <v>0</v>
      </c>
      <c r="H209" s="657">
        <f>IF(G209&gt;0,G209/#REF!,0)</f>
        <v>0</v>
      </c>
      <c r="AD209" s="536"/>
      <c r="AE209" s="524"/>
      <c r="AF209" s="524"/>
      <c r="AG209" s="524"/>
      <c r="AH209" s="524"/>
      <c r="AI209" s="524"/>
      <c r="AJ209" s="524">
        <f t="shared" si="27"/>
        <v>0</v>
      </c>
      <c r="AK209" s="524"/>
      <c r="AL209" s="524"/>
      <c r="AM209" s="524"/>
      <c r="AN209" s="524"/>
      <c r="AO209" s="524">
        <f t="shared" si="28"/>
        <v>0</v>
      </c>
      <c r="AP209" s="524"/>
      <c r="AQ209" s="524"/>
      <c r="AR209" s="524"/>
      <c r="AS209" s="524"/>
      <c r="AT209" s="524"/>
      <c r="AU209" s="524"/>
    </row>
    <row r="210" spans="1:63" hidden="1" outlineLevel="1" x14ac:dyDescent="0.2">
      <c r="A210" s="655"/>
      <c r="B210" s="671"/>
      <c r="C210" s="533"/>
      <c r="D210" s="533"/>
      <c r="E210" s="534"/>
      <c r="F210" s="537"/>
      <c r="G210" s="535">
        <f t="shared" si="26"/>
        <v>0</v>
      </c>
      <c r="H210" s="657">
        <f>IF(G210&gt;0,G210/#REF!,0)</f>
        <v>0</v>
      </c>
      <c r="AD210" s="536"/>
      <c r="AE210" s="524"/>
      <c r="AF210" s="524"/>
      <c r="AG210" s="524"/>
      <c r="AH210" s="524"/>
      <c r="AI210" s="524"/>
      <c r="AJ210" s="524">
        <f t="shared" si="27"/>
        <v>0</v>
      </c>
      <c r="AK210" s="524"/>
      <c r="AL210" s="524"/>
      <c r="AM210" s="524"/>
      <c r="AN210" s="524"/>
      <c r="AO210" s="524">
        <f t="shared" si="28"/>
        <v>0</v>
      </c>
      <c r="AP210" s="524"/>
      <c r="AQ210" s="524"/>
      <c r="AR210" s="524"/>
      <c r="AS210" s="524"/>
      <c r="AT210" s="524"/>
      <c r="AU210" s="524"/>
    </row>
    <row r="211" spans="1:63" hidden="1" outlineLevel="1" x14ac:dyDescent="0.2">
      <c r="A211" s="655">
        <f>+A210+0.01</f>
        <v>0.01</v>
      </c>
      <c r="B211" s="671"/>
      <c r="C211" s="533"/>
      <c r="D211" s="533"/>
      <c r="E211" s="534"/>
      <c r="F211" s="537"/>
      <c r="G211" s="535">
        <f t="shared" si="26"/>
        <v>0</v>
      </c>
      <c r="H211" s="657">
        <f>IF(G211&gt;0,G211/#REF!,0)</f>
        <v>0</v>
      </c>
      <c r="AD211" s="536"/>
      <c r="AE211" s="524"/>
      <c r="AF211" s="524"/>
      <c r="AG211" s="524"/>
      <c r="AH211" s="524"/>
      <c r="AI211" s="524"/>
      <c r="AJ211" s="524">
        <f t="shared" si="27"/>
        <v>0</v>
      </c>
      <c r="AK211" s="524"/>
      <c r="AL211" s="524"/>
      <c r="AM211" s="524"/>
      <c r="AN211" s="524"/>
      <c r="AO211" s="524">
        <f t="shared" si="28"/>
        <v>0</v>
      </c>
      <c r="AP211" s="524"/>
      <c r="AQ211" s="524"/>
      <c r="AR211" s="524"/>
      <c r="AS211" s="524"/>
      <c r="AT211" s="524"/>
      <c r="AU211" s="524"/>
    </row>
    <row r="212" spans="1:63" s="528" customFormat="1" ht="14.25" hidden="1" customHeight="1" outlineLevel="1" x14ac:dyDescent="0.2">
      <c r="A212" s="744" t="s">
        <v>289</v>
      </c>
      <c r="B212" s="745"/>
      <c r="C212" s="745"/>
      <c r="D212" s="745"/>
      <c r="E212" s="745"/>
      <c r="F212" s="745"/>
      <c r="G212" s="652">
        <f>SUM(G198:G211)</f>
        <v>0</v>
      </c>
      <c r="H212" s="653">
        <f>IF(G212&gt;0,G212/#REF!,0)</f>
        <v>0</v>
      </c>
      <c r="I212" s="521"/>
      <c r="J212" s="521"/>
      <c r="K212" s="521"/>
      <c r="L212" s="521"/>
      <c r="M212" s="521"/>
      <c r="N212" s="521"/>
      <c r="O212" s="521"/>
      <c r="P212" s="521"/>
      <c r="Q212" s="521"/>
      <c r="R212" s="521"/>
      <c r="S212" s="521"/>
      <c r="T212" s="521"/>
      <c r="U212" s="521"/>
      <c r="V212" s="521"/>
      <c r="W212" s="521"/>
      <c r="X212" s="521"/>
      <c r="Y212" s="521"/>
      <c r="Z212" s="521"/>
      <c r="AA212" s="521"/>
      <c r="AB212" s="521"/>
      <c r="AC212" s="521"/>
      <c r="AD212" s="524"/>
      <c r="AE212" s="524"/>
      <c r="AF212" s="524"/>
      <c r="AG212" s="524"/>
      <c r="AH212" s="524">
        <f>IF(G197=$AE$9,G215,"")</f>
        <v>0</v>
      </c>
      <c r="AI212" s="524">
        <f>IF(G197=$AE$9,G216,"")</f>
        <v>0</v>
      </c>
      <c r="AJ212" s="524"/>
      <c r="AK212" s="524" t="str">
        <f>IF(G197=$AJ$9,G213,"")</f>
        <v/>
      </c>
      <c r="AL212" s="524" t="str">
        <f>IF(G197=$AJ$9,G214,"")</f>
        <v/>
      </c>
      <c r="AM212" s="524" t="str">
        <f>IF(G197=$AJ$9,G215,"")</f>
        <v/>
      </c>
      <c r="AN212" s="524" t="str">
        <f>IF(G197=$AJ$9,G216,"")</f>
        <v/>
      </c>
      <c r="AO212" s="524"/>
      <c r="AP212" s="524" t="str">
        <f>IF(G197=$AO$9,G213,"")</f>
        <v/>
      </c>
      <c r="AQ212" s="524" t="str">
        <f>IF(G197=$AO$9,G214,"")</f>
        <v/>
      </c>
      <c r="AR212" s="524" t="str">
        <f>IF(G197=$AO$9,G215,"")</f>
        <v/>
      </c>
      <c r="AS212" s="524" t="str">
        <f>IF(G197=$AO$9,G216,"")</f>
        <v/>
      </c>
      <c r="AT212" s="524"/>
      <c r="AU212" s="524"/>
      <c r="AV212" s="527"/>
      <c r="AW212" s="527"/>
      <c r="AX212" s="524"/>
      <c r="AY212" s="517"/>
      <c r="AZ212" s="524"/>
      <c r="BA212" s="524"/>
      <c r="BB212" s="524"/>
      <c r="BC212" s="524"/>
      <c r="BD212" s="524"/>
      <c r="BE212" s="524"/>
      <c r="BF212" s="524"/>
      <c r="BG212" s="524"/>
      <c r="BH212" s="524"/>
      <c r="BI212" s="527"/>
      <c r="BJ212" s="527"/>
      <c r="BK212" s="527"/>
    </row>
    <row r="213" spans="1:63" s="528" customFormat="1" ht="14.25" hidden="1" customHeight="1" outlineLevel="1" x14ac:dyDescent="0.2">
      <c r="A213" s="650"/>
      <c r="B213" s="651"/>
      <c r="C213" s="651"/>
      <c r="D213" s="651"/>
      <c r="E213" s="663" t="s">
        <v>325</v>
      </c>
      <c r="F213" s="664">
        <v>0</v>
      </c>
      <c r="G213" s="652">
        <f>ROUND(+G212*F213,0)</f>
        <v>0</v>
      </c>
      <c r="H213" s="653">
        <f>IF(G213&gt;0,G213/#REF!,0)</f>
        <v>0</v>
      </c>
      <c r="I213" s="521"/>
      <c r="J213" s="521"/>
      <c r="K213" s="521"/>
      <c r="L213" s="521"/>
      <c r="M213" s="521"/>
      <c r="N213" s="521"/>
      <c r="O213" s="521"/>
      <c r="P213" s="521"/>
      <c r="Q213" s="521"/>
      <c r="R213" s="521"/>
      <c r="S213" s="521"/>
      <c r="T213" s="521"/>
      <c r="U213" s="521"/>
      <c r="V213" s="521"/>
      <c r="W213" s="521"/>
      <c r="X213" s="521"/>
      <c r="Y213" s="521"/>
      <c r="Z213" s="521"/>
      <c r="AA213" s="521"/>
      <c r="AB213" s="521"/>
      <c r="AC213" s="521"/>
      <c r="AD213" s="524"/>
      <c r="AE213" s="524"/>
      <c r="AF213" s="524"/>
      <c r="AG213" s="524"/>
      <c r="AH213" s="524"/>
      <c r="AI213" s="524"/>
      <c r="AJ213" s="524"/>
      <c r="AK213" s="524"/>
      <c r="AL213" s="524"/>
      <c r="AM213" s="524"/>
      <c r="AN213" s="524"/>
      <c r="AO213" s="524"/>
      <c r="AP213" s="524"/>
      <c r="AQ213" s="524"/>
      <c r="AR213" s="524"/>
      <c r="AS213" s="524"/>
      <c r="AT213" s="524"/>
      <c r="AU213" s="524"/>
      <c r="AV213" s="527"/>
      <c r="AW213" s="527"/>
      <c r="AX213" s="524"/>
      <c r="AY213" s="517"/>
      <c r="AZ213" s="524"/>
      <c r="BA213" s="524"/>
      <c r="BB213" s="524"/>
      <c r="BC213" s="524"/>
      <c r="BD213" s="524"/>
      <c r="BE213" s="524"/>
      <c r="BF213" s="524"/>
      <c r="BG213" s="524"/>
      <c r="BH213" s="524"/>
      <c r="BI213" s="527"/>
      <c r="BJ213" s="527"/>
      <c r="BK213" s="527"/>
    </row>
    <row r="214" spans="1:63" s="528" customFormat="1" ht="12" hidden="1" customHeight="1" outlineLevel="1" x14ac:dyDescent="0.2">
      <c r="A214" s="665"/>
      <c r="B214" s="756" t="s">
        <v>335</v>
      </c>
      <c r="C214" s="756" t="s">
        <v>257</v>
      </c>
      <c r="D214" s="756"/>
      <c r="E214" s="757">
        <f>SUM(F214:F216)</f>
        <v>0.3</v>
      </c>
      <c r="F214" s="664">
        <v>0.22</v>
      </c>
      <c r="G214" s="535">
        <f>ROUND(+F214*G212,0)</f>
        <v>0</v>
      </c>
      <c r="H214" s="666">
        <f>IF(G214&gt;0,G214/#REF!,0)</f>
        <v>0</v>
      </c>
      <c r="I214" s="521"/>
      <c r="J214" s="521"/>
      <c r="K214" s="521"/>
      <c r="L214" s="521"/>
      <c r="M214" s="521"/>
      <c r="N214" s="521"/>
      <c r="O214" s="521"/>
      <c r="P214" s="521"/>
      <c r="Q214" s="521"/>
      <c r="R214" s="521"/>
      <c r="S214" s="521"/>
      <c r="T214" s="521"/>
      <c r="U214" s="521"/>
      <c r="V214" s="521"/>
      <c r="W214" s="521"/>
      <c r="X214" s="521"/>
      <c r="Y214" s="521"/>
      <c r="Z214" s="521"/>
      <c r="AA214" s="521"/>
      <c r="AB214" s="521"/>
      <c r="AC214" s="521"/>
      <c r="AD214" s="538"/>
      <c r="AE214" s="524"/>
      <c r="AF214" s="524"/>
      <c r="AG214" s="524"/>
      <c r="AH214" s="524"/>
      <c r="AI214" s="524"/>
      <c r="AJ214" s="524"/>
      <c r="AK214" s="524"/>
      <c r="AL214" s="524"/>
      <c r="AM214" s="524"/>
      <c r="AN214" s="524"/>
      <c r="AO214" s="524"/>
      <c r="AP214" s="524"/>
      <c r="AQ214" s="524"/>
      <c r="AR214" s="524"/>
      <c r="AS214" s="524"/>
      <c r="AT214" s="524"/>
      <c r="AU214" s="524"/>
      <c r="AV214" s="527"/>
      <c r="AW214" s="527"/>
      <c r="AX214" s="524"/>
      <c r="AY214" s="517"/>
      <c r="AZ214" s="524"/>
      <c r="BA214" s="524"/>
      <c r="BB214" s="524"/>
      <c r="BC214" s="524"/>
      <c r="BD214" s="524"/>
      <c r="BE214" s="524"/>
      <c r="BF214" s="524"/>
      <c r="BG214" s="524"/>
      <c r="BH214" s="524"/>
      <c r="BI214" s="527"/>
      <c r="BJ214" s="527"/>
      <c r="BK214" s="527"/>
    </row>
    <row r="215" spans="1:63" s="528" customFormat="1" ht="12" hidden="1" customHeight="1" outlineLevel="1" x14ac:dyDescent="0.2">
      <c r="A215" s="665"/>
      <c r="B215" s="756"/>
      <c r="C215" s="756" t="s">
        <v>258</v>
      </c>
      <c r="D215" s="756"/>
      <c r="E215" s="757"/>
      <c r="F215" s="664">
        <v>0.03</v>
      </c>
      <c r="G215" s="535">
        <f>ROUND(+F215*G212,0)</f>
        <v>0</v>
      </c>
      <c r="H215" s="666">
        <f>IF(G215&gt;0,G215/#REF!,0)</f>
        <v>0</v>
      </c>
      <c r="I215" s="521"/>
      <c r="J215" s="521"/>
      <c r="K215" s="521"/>
      <c r="L215" s="521"/>
      <c r="M215" s="521"/>
      <c r="N215" s="521"/>
      <c r="O215" s="521"/>
      <c r="P215" s="521"/>
      <c r="Q215" s="521"/>
      <c r="R215" s="521"/>
      <c r="S215" s="521"/>
      <c r="T215" s="521"/>
      <c r="U215" s="521"/>
      <c r="V215" s="521"/>
      <c r="W215" s="521"/>
      <c r="X215" s="521"/>
      <c r="Y215" s="521"/>
      <c r="Z215" s="521"/>
      <c r="AA215" s="521"/>
      <c r="AB215" s="521"/>
      <c r="AC215" s="521"/>
      <c r="AD215" s="538"/>
      <c r="AE215" s="524"/>
      <c r="AF215" s="524"/>
      <c r="AG215" s="524"/>
      <c r="AH215" s="524"/>
      <c r="AI215" s="524"/>
      <c r="AJ215" s="524"/>
      <c r="AK215" s="524"/>
      <c r="AL215" s="524"/>
      <c r="AM215" s="524"/>
      <c r="AN215" s="524"/>
      <c r="AO215" s="524"/>
      <c r="AP215" s="524"/>
      <c r="AQ215" s="524"/>
      <c r="AR215" s="524"/>
      <c r="AS215" s="524"/>
      <c r="AT215" s="524"/>
      <c r="AU215" s="524"/>
      <c r="AV215" s="527"/>
      <c r="AW215" s="527"/>
      <c r="AX215" s="524"/>
      <c r="AY215" s="517"/>
      <c r="AZ215" s="524"/>
      <c r="BA215" s="524"/>
      <c r="BB215" s="524"/>
      <c r="BC215" s="524"/>
      <c r="BD215" s="524"/>
      <c r="BE215" s="524"/>
      <c r="BF215" s="524"/>
      <c r="BG215" s="524"/>
      <c r="BH215" s="524"/>
      <c r="BI215" s="527"/>
      <c r="BJ215" s="527"/>
      <c r="BK215" s="527"/>
    </row>
    <row r="216" spans="1:63" s="528" customFormat="1" ht="12" hidden="1" customHeight="1" outlineLevel="1" x14ac:dyDescent="0.2">
      <c r="A216" s="665"/>
      <c r="B216" s="756"/>
      <c r="C216" s="756" t="s">
        <v>336</v>
      </c>
      <c r="D216" s="756"/>
      <c r="E216" s="757"/>
      <c r="F216" s="664">
        <v>0.05</v>
      </c>
      <c r="G216" s="535">
        <f>ROUND(+F216*G212,0)</f>
        <v>0</v>
      </c>
      <c r="H216" s="666">
        <f>IF(G216&gt;0,G216/#REF!,0)</f>
        <v>0</v>
      </c>
      <c r="I216" s="521"/>
      <c r="J216" s="521"/>
      <c r="K216" s="521"/>
      <c r="L216" s="521"/>
      <c r="M216" s="521"/>
      <c r="N216" s="521"/>
      <c r="O216" s="521"/>
      <c r="P216" s="521"/>
      <c r="Q216" s="521"/>
      <c r="R216" s="521"/>
      <c r="S216" s="521"/>
      <c r="T216" s="521"/>
      <c r="U216" s="521"/>
      <c r="V216" s="521"/>
      <c r="W216" s="521"/>
      <c r="X216" s="521"/>
      <c r="Y216" s="521"/>
      <c r="Z216" s="521"/>
      <c r="AA216" s="521"/>
      <c r="AB216" s="521"/>
      <c r="AC216" s="521"/>
      <c r="AD216" s="538"/>
      <c r="AE216" s="524"/>
      <c r="AF216" s="524"/>
      <c r="AG216" s="524"/>
      <c r="AH216" s="524"/>
      <c r="AI216" s="524"/>
      <c r="AJ216" s="524"/>
      <c r="AK216" s="524"/>
      <c r="AL216" s="524"/>
      <c r="AM216" s="524"/>
      <c r="AN216" s="524"/>
      <c r="AO216" s="524"/>
      <c r="AP216" s="524"/>
      <c r="AQ216" s="524"/>
      <c r="AR216" s="524"/>
      <c r="AS216" s="524"/>
      <c r="AT216" s="524"/>
      <c r="AU216" s="524"/>
      <c r="AV216" s="527"/>
      <c r="AW216" s="527"/>
      <c r="AX216" s="524"/>
      <c r="AY216" s="517"/>
      <c r="AZ216" s="524"/>
      <c r="BA216" s="524"/>
      <c r="BB216" s="524"/>
      <c r="BC216" s="524"/>
      <c r="BD216" s="524"/>
      <c r="BE216" s="524"/>
      <c r="BF216" s="524"/>
      <c r="BG216" s="524"/>
      <c r="BH216" s="524"/>
      <c r="BI216" s="527"/>
      <c r="BJ216" s="527"/>
      <c r="BK216" s="527"/>
    </row>
    <row r="217" spans="1:63" s="528" customFormat="1" ht="20.25" hidden="1" customHeight="1" outlineLevel="1" thickBot="1" x14ac:dyDescent="0.25">
      <c r="A217" s="744" t="str">
        <f>CONCATENATE("TOTAL ",B197)</f>
        <v xml:space="preserve">TOTAL </v>
      </c>
      <c r="B217" s="745"/>
      <c r="C217" s="745"/>
      <c r="D217" s="745"/>
      <c r="E217" s="745"/>
      <c r="F217" s="745"/>
      <c r="G217" s="652">
        <f>SUM(G212:G216)</f>
        <v>0</v>
      </c>
      <c r="H217" s="666">
        <f>IF(G217&gt;0,G217/#REF!,0)</f>
        <v>0</v>
      </c>
      <c r="I217" s="521"/>
      <c r="J217" s="521"/>
      <c r="K217" s="521"/>
      <c r="L217" s="521"/>
      <c r="M217" s="521"/>
      <c r="N217" s="521"/>
      <c r="O217" s="521"/>
      <c r="P217" s="521"/>
      <c r="Q217" s="521"/>
      <c r="R217" s="521"/>
      <c r="S217" s="521"/>
      <c r="T217" s="521"/>
      <c r="U217" s="521"/>
      <c r="V217" s="521"/>
      <c r="W217" s="521"/>
      <c r="X217" s="521"/>
      <c r="Y217" s="521"/>
      <c r="Z217" s="521"/>
      <c r="AA217" s="521"/>
      <c r="AB217" s="521"/>
      <c r="AC217" s="521"/>
      <c r="AD217" s="538"/>
      <c r="AE217" s="524"/>
      <c r="AF217" s="524"/>
      <c r="AG217" s="524"/>
      <c r="AH217" s="524"/>
      <c r="AI217" s="524"/>
      <c r="AJ217" s="524"/>
      <c r="AK217" s="524"/>
      <c r="AL217" s="524"/>
      <c r="AM217" s="524"/>
      <c r="AN217" s="524"/>
      <c r="AO217" s="524"/>
      <c r="AP217" s="524"/>
      <c r="AQ217" s="524"/>
      <c r="AR217" s="524"/>
      <c r="AS217" s="524"/>
      <c r="AT217" s="524"/>
      <c r="AU217" s="524"/>
      <c r="AV217" s="527"/>
      <c r="AW217" s="527"/>
      <c r="AX217" s="524"/>
      <c r="AY217" s="517"/>
      <c r="AZ217" s="524"/>
      <c r="BA217" s="524"/>
      <c r="BB217" s="524"/>
      <c r="BC217" s="524"/>
      <c r="BD217" s="524"/>
      <c r="BE217" s="524"/>
      <c r="BF217" s="524"/>
      <c r="BG217" s="524"/>
      <c r="BH217" s="524"/>
      <c r="BI217" s="527"/>
      <c r="BJ217" s="527"/>
      <c r="BK217" s="527"/>
    </row>
    <row r="218" spans="1:63" ht="10.5" hidden="1" customHeight="1" outlineLevel="1" thickTop="1" x14ac:dyDescent="0.2">
      <c r="A218" s="667"/>
      <c r="B218" s="668"/>
      <c r="C218" s="668"/>
      <c r="D218" s="668"/>
      <c r="E218" s="668"/>
      <c r="F218" s="668"/>
      <c r="G218" s="644"/>
      <c r="H218" s="645"/>
      <c r="AE218" s="524"/>
      <c r="AF218" s="524"/>
      <c r="AG218" s="524"/>
      <c r="AH218" s="524"/>
      <c r="AI218" s="524"/>
      <c r="AJ218" s="524"/>
      <c r="AK218" s="524"/>
      <c r="AL218" s="524"/>
      <c r="AM218" s="524"/>
      <c r="AN218" s="524"/>
      <c r="AO218" s="524"/>
      <c r="AP218" s="524"/>
      <c r="AQ218" s="524"/>
      <c r="AR218" s="524"/>
      <c r="AS218" s="524"/>
      <c r="AT218" s="524"/>
      <c r="AU218" s="524"/>
    </row>
    <row r="219" spans="1:63" s="531" customFormat="1" ht="27" hidden="1" customHeight="1" outlineLevel="1" x14ac:dyDescent="0.2">
      <c r="A219" s="646">
        <v>11</v>
      </c>
      <c r="B219" s="753"/>
      <c r="C219" s="753"/>
      <c r="D219" s="753"/>
      <c r="E219" s="753"/>
      <c r="F219" s="654" t="s">
        <v>322</v>
      </c>
      <c r="G219" s="754"/>
      <c r="H219" s="755"/>
      <c r="I219" s="521"/>
      <c r="J219" s="521"/>
      <c r="K219" s="521"/>
      <c r="L219" s="521"/>
      <c r="M219" s="521"/>
      <c r="N219" s="521"/>
      <c r="O219" s="521"/>
      <c r="P219" s="521"/>
      <c r="Q219" s="521"/>
      <c r="R219" s="521"/>
      <c r="S219" s="521"/>
      <c r="T219" s="521"/>
      <c r="U219" s="521"/>
      <c r="V219" s="521"/>
      <c r="W219" s="521"/>
      <c r="X219" s="521"/>
      <c r="Y219" s="521"/>
      <c r="Z219" s="521"/>
      <c r="AA219" s="521"/>
      <c r="AB219" s="521"/>
      <c r="AC219" s="521"/>
      <c r="AD219" s="526"/>
      <c r="AE219" s="529"/>
      <c r="AF219" s="529"/>
      <c r="AG219" s="525"/>
      <c r="AH219" s="525" t="s">
        <v>258</v>
      </c>
      <c r="AI219" s="525" t="s">
        <v>259</v>
      </c>
      <c r="AJ219" s="525" t="s">
        <v>324</v>
      </c>
      <c r="AK219" s="525" t="s">
        <v>325</v>
      </c>
      <c r="AL219" s="525" t="s">
        <v>326</v>
      </c>
      <c r="AM219" s="525" t="s">
        <v>258</v>
      </c>
      <c r="AN219" s="525" t="s">
        <v>259</v>
      </c>
      <c r="AO219" s="525" t="s">
        <v>324</v>
      </c>
      <c r="AP219" s="525" t="s">
        <v>325</v>
      </c>
      <c r="AQ219" s="525" t="s">
        <v>326</v>
      </c>
      <c r="AR219" s="525" t="s">
        <v>258</v>
      </c>
      <c r="AS219" s="525" t="s">
        <v>259</v>
      </c>
      <c r="AT219" s="526"/>
      <c r="AU219" s="526"/>
      <c r="AV219" s="530"/>
      <c r="AW219" s="530"/>
      <c r="AX219" s="526"/>
      <c r="AY219" s="517"/>
      <c r="AZ219" s="526"/>
      <c r="BA219" s="526"/>
      <c r="BB219" s="526"/>
      <c r="BC219" s="526"/>
      <c r="BD219" s="526"/>
      <c r="BE219" s="526"/>
      <c r="BF219" s="526"/>
      <c r="BG219" s="526"/>
      <c r="BH219" s="526"/>
      <c r="BI219" s="530"/>
      <c r="BJ219" s="530"/>
      <c r="BK219" s="530"/>
    </row>
    <row r="220" spans="1:63" hidden="1" outlineLevel="1" x14ac:dyDescent="0.2">
      <c r="A220" s="655">
        <f>+A219+0.01</f>
        <v>11.01</v>
      </c>
      <c r="B220" s="532"/>
      <c r="C220" s="533"/>
      <c r="D220" s="533"/>
      <c r="E220" s="534"/>
      <c r="F220" s="656"/>
      <c r="G220" s="535">
        <f>IF(E220&gt;0,ROUND((F220*E220),0),0)</f>
        <v>0</v>
      </c>
      <c r="H220" s="657">
        <f>IF(G220&gt;0,G220/#REF!,0)</f>
        <v>0</v>
      </c>
      <c r="AD220" s="536"/>
      <c r="AE220" s="524"/>
      <c r="AF220" s="524"/>
      <c r="AG220" s="524"/>
      <c r="AH220" s="524"/>
      <c r="AI220" s="524"/>
      <c r="AJ220" s="524">
        <f>IF(AD220=$AJ$9,E220*F220,0)</f>
        <v>0</v>
      </c>
      <c r="AK220" s="524"/>
      <c r="AL220" s="524"/>
      <c r="AM220" s="524"/>
      <c r="AN220" s="524"/>
      <c r="AO220" s="524">
        <f>IF(AD220=$AO$9,E220*F220,0)</f>
        <v>0</v>
      </c>
      <c r="AP220" s="524"/>
      <c r="AQ220" s="524"/>
      <c r="AR220" s="524"/>
      <c r="AS220" s="524"/>
      <c r="AT220" s="524"/>
      <c r="AU220" s="524"/>
    </row>
    <row r="221" spans="1:63" s="528" customFormat="1" ht="14.25" hidden="1" customHeight="1" outlineLevel="1" x14ac:dyDescent="0.2">
      <c r="A221" s="744" t="s">
        <v>289</v>
      </c>
      <c r="B221" s="745"/>
      <c r="C221" s="745"/>
      <c r="D221" s="745"/>
      <c r="E221" s="745"/>
      <c r="F221" s="745"/>
      <c r="G221" s="652">
        <f>SUM(G220:G220)</f>
        <v>0</v>
      </c>
      <c r="H221" s="653">
        <f>IF(G221&gt;0,G221/#REF!,0)</f>
        <v>0</v>
      </c>
      <c r="I221" s="521"/>
      <c r="J221" s="521"/>
      <c r="K221" s="521"/>
      <c r="L221" s="521"/>
      <c r="M221" s="521"/>
      <c r="N221" s="521"/>
      <c r="O221" s="521"/>
      <c r="P221" s="521"/>
      <c r="Q221" s="521"/>
      <c r="R221" s="521"/>
      <c r="S221" s="521"/>
      <c r="T221" s="521"/>
      <c r="U221" s="521"/>
      <c r="V221" s="521"/>
      <c r="W221" s="521"/>
      <c r="X221" s="521"/>
      <c r="Y221" s="521"/>
      <c r="Z221" s="521"/>
      <c r="AA221" s="521"/>
      <c r="AB221" s="521"/>
      <c r="AC221" s="521"/>
      <c r="AD221" s="524"/>
      <c r="AE221" s="524"/>
      <c r="AF221" s="524"/>
      <c r="AG221" s="524"/>
      <c r="AH221" s="524">
        <f>IF(G219=$AE$9,G224,"")</f>
        <v>0</v>
      </c>
      <c r="AI221" s="524">
        <f>IF(G219=$AE$9,G225,"")</f>
        <v>0</v>
      </c>
      <c r="AJ221" s="524"/>
      <c r="AK221" s="524" t="str">
        <f>IF(G219=$AJ$9,G222,"")</f>
        <v/>
      </c>
      <c r="AL221" s="524" t="str">
        <f>IF(G219=$AJ$9,G223,"")</f>
        <v/>
      </c>
      <c r="AM221" s="524" t="str">
        <f>IF(G219=$AJ$9,G224,"")</f>
        <v/>
      </c>
      <c r="AN221" s="524" t="str">
        <f>IF(G219=$AJ$9,G225,"")</f>
        <v/>
      </c>
      <c r="AO221" s="524"/>
      <c r="AP221" s="524" t="str">
        <f>IF(G219=$AO$9,G222,"")</f>
        <v/>
      </c>
      <c r="AQ221" s="524" t="str">
        <f>IF(G219=$AO$9,G223,"")</f>
        <v/>
      </c>
      <c r="AR221" s="524" t="str">
        <f>IF(G219=$AO$9,G224,"")</f>
        <v/>
      </c>
      <c r="AS221" s="524" t="str">
        <f>IF(G219=$AO$9,G225,"")</f>
        <v/>
      </c>
      <c r="AT221" s="524"/>
      <c r="AU221" s="524"/>
      <c r="AV221" s="527"/>
      <c r="AW221" s="527"/>
      <c r="AX221" s="524"/>
      <c r="AY221" s="517"/>
      <c r="AZ221" s="524"/>
      <c r="BA221" s="524"/>
      <c r="BB221" s="524"/>
      <c r="BC221" s="524"/>
      <c r="BD221" s="524"/>
      <c r="BE221" s="524"/>
      <c r="BF221" s="524"/>
      <c r="BG221" s="524"/>
      <c r="BH221" s="524"/>
      <c r="BI221" s="527"/>
      <c r="BJ221" s="527"/>
      <c r="BK221" s="527"/>
    </row>
    <row r="222" spans="1:63" s="528" customFormat="1" ht="14.25" hidden="1" customHeight="1" outlineLevel="1" x14ac:dyDescent="0.2">
      <c r="A222" s="650"/>
      <c r="B222" s="651"/>
      <c r="C222" s="651"/>
      <c r="D222" s="651"/>
      <c r="E222" s="663" t="s">
        <v>325</v>
      </c>
      <c r="F222" s="664">
        <v>0</v>
      </c>
      <c r="G222" s="652">
        <f>ROUND(+G221*F222,0)</f>
        <v>0</v>
      </c>
      <c r="H222" s="653">
        <f>IF(G222&gt;0,G222/#REF!,0)</f>
        <v>0</v>
      </c>
      <c r="I222" s="521"/>
      <c r="J222" s="521"/>
      <c r="K222" s="521"/>
      <c r="L222" s="521"/>
      <c r="M222" s="521"/>
      <c r="N222" s="521"/>
      <c r="O222" s="521"/>
      <c r="P222" s="521"/>
      <c r="Q222" s="521"/>
      <c r="R222" s="521"/>
      <c r="S222" s="521"/>
      <c r="T222" s="521"/>
      <c r="U222" s="521"/>
      <c r="V222" s="521"/>
      <c r="W222" s="521"/>
      <c r="X222" s="521"/>
      <c r="Y222" s="521"/>
      <c r="Z222" s="521"/>
      <c r="AA222" s="521"/>
      <c r="AB222" s="521"/>
      <c r="AC222" s="521"/>
      <c r="AD222" s="524"/>
      <c r="AE222" s="524"/>
      <c r="AF222" s="524"/>
      <c r="AG222" s="524"/>
      <c r="AH222" s="524"/>
      <c r="AI222" s="524"/>
      <c r="AJ222" s="524"/>
      <c r="AK222" s="524"/>
      <c r="AL222" s="524"/>
      <c r="AM222" s="524"/>
      <c r="AN222" s="524"/>
      <c r="AO222" s="524"/>
      <c r="AP222" s="524"/>
      <c r="AQ222" s="524"/>
      <c r="AR222" s="524"/>
      <c r="AS222" s="524"/>
      <c r="AT222" s="524"/>
      <c r="AU222" s="524"/>
      <c r="AV222" s="527"/>
      <c r="AW222" s="527"/>
      <c r="AX222" s="524"/>
      <c r="AY222" s="517"/>
      <c r="AZ222" s="524"/>
      <c r="BA222" s="524"/>
      <c r="BB222" s="524"/>
      <c r="BC222" s="524"/>
      <c r="BD222" s="524"/>
      <c r="BE222" s="524"/>
      <c r="BF222" s="524"/>
      <c r="BG222" s="524"/>
      <c r="BH222" s="524"/>
      <c r="BI222" s="527"/>
      <c r="BJ222" s="527"/>
      <c r="BK222" s="527"/>
    </row>
    <row r="223" spans="1:63" s="528" customFormat="1" ht="12" hidden="1" customHeight="1" outlineLevel="1" x14ac:dyDescent="0.2">
      <c r="A223" s="665"/>
      <c r="B223" s="756" t="s">
        <v>335</v>
      </c>
      <c r="C223" s="756" t="s">
        <v>257</v>
      </c>
      <c r="D223" s="756"/>
      <c r="E223" s="757">
        <f>SUM(F223:F225)</f>
        <v>0.3</v>
      </c>
      <c r="F223" s="664">
        <v>0.22</v>
      </c>
      <c r="G223" s="535">
        <f>ROUND(+F223*G221,0)</f>
        <v>0</v>
      </c>
      <c r="H223" s="666">
        <f>IF(G223&gt;0,G223/#REF!,0)</f>
        <v>0</v>
      </c>
      <c r="I223" s="521"/>
      <c r="J223" s="521"/>
      <c r="K223" s="521"/>
      <c r="L223" s="521"/>
      <c r="M223" s="521"/>
      <c r="N223" s="521"/>
      <c r="O223" s="521"/>
      <c r="P223" s="521"/>
      <c r="Q223" s="521"/>
      <c r="R223" s="521"/>
      <c r="S223" s="521"/>
      <c r="T223" s="521"/>
      <c r="U223" s="521"/>
      <c r="V223" s="521"/>
      <c r="W223" s="521"/>
      <c r="X223" s="521"/>
      <c r="Y223" s="521"/>
      <c r="Z223" s="521"/>
      <c r="AA223" s="521"/>
      <c r="AB223" s="521"/>
      <c r="AC223" s="521"/>
      <c r="AD223" s="538"/>
      <c r="AE223" s="524"/>
      <c r="AF223" s="524"/>
      <c r="AG223" s="524"/>
      <c r="AH223" s="524"/>
      <c r="AI223" s="524"/>
      <c r="AJ223" s="524"/>
      <c r="AK223" s="524"/>
      <c r="AL223" s="524"/>
      <c r="AM223" s="524"/>
      <c r="AN223" s="524"/>
      <c r="AO223" s="524"/>
      <c r="AP223" s="524"/>
      <c r="AQ223" s="524"/>
      <c r="AR223" s="524"/>
      <c r="AS223" s="524"/>
      <c r="AT223" s="524"/>
      <c r="AU223" s="524"/>
      <c r="AV223" s="527"/>
      <c r="AW223" s="527"/>
      <c r="AX223" s="524"/>
      <c r="AY223" s="517"/>
      <c r="AZ223" s="524"/>
      <c r="BA223" s="524"/>
      <c r="BB223" s="524"/>
      <c r="BC223" s="524"/>
      <c r="BD223" s="524"/>
      <c r="BE223" s="524"/>
      <c r="BF223" s="524"/>
      <c r="BG223" s="524"/>
      <c r="BH223" s="524"/>
      <c r="BI223" s="527"/>
      <c r="BJ223" s="527"/>
      <c r="BK223" s="527"/>
    </row>
    <row r="224" spans="1:63" s="528" customFormat="1" ht="12" hidden="1" customHeight="1" outlineLevel="1" x14ac:dyDescent="0.2">
      <c r="A224" s="665"/>
      <c r="B224" s="756"/>
      <c r="C224" s="756" t="s">
        <v>258</v>
      </c>
      <c r="D224" s="756"/>
      <c r="E224" s="757"/>
      <c r="F224" s="664">
        <v>0.03</v>
      </c>
      <c r="G224" s="535">
        <f>ROUND(+F224*G221,0)</f>
        <v>0</v>
      </c>
      <c r="H224" s="666">
        <f>IF(G224&gt;0,G224/#REF!,0)</f>
        <v>0</v>
      </c>
      <c r="I224" s="521"/>
      <c r="J224" s="521"/>
      <c r="K224" s="521"/>
      <c r="L224" s="521"/>
      <c r="M224" s="521"/>
      <c r="N224" s="521"/>
      <c r="O224" s="521"/>
      <c r="P224" s="521"/>
      <c r="Q224" s="521"/>
      <c r="R224" s="521"/>
      <c r="S224" s="521"/>
      <c r="T224" s="521"/>
      <c r="U224" s="521"/>
      <c r="V224" s="521"/>
      <c r="W224" s="521"/>
      <c r="X224" s="521"/>
      <c r="Y224" s="521"/>
      <c r="Z224" s="521"/>
      <c r="AA224" s="521"/>
      <c r="AB224" s="521"/>
      <c r="AC224" s="521"/>
      <c r="AD224" s="538"/>
      <c r="AE224" s="524"/>
      <c r="AF224" s="524"/>
      <c r="AG224" s="524"/>
      <c r="AH224" s="524"/>
      <c r="AI224" s="524"/>
      <c r="AJ224" s="524"/>
      <c r="AK224" s="524"/>
      <c r="AL224" s="524"/>
      <c r="AM224" s="524"/>
      <c r="AN224" s="524"/>
      <c r="AO224" s="524"/>
      <c r="AP224" s="524"/>
      <c r="AQ224" s="524"/>
      <c r="AR224" s="524"/>
      <c r="AS224" s="524"/>
      <c r="AT224" s="524"/>
      <c r="AU224" s="524"/>
      <c r="AV224" s="527"/>
      <c r="AW224" s="527"/>
      <c r="AX224" s="524"/>
      <c r="AY224" s="517"/>
      <c r="AZ224" s="524"/>
      <c r="BA224" s="524"/>
      <c r="BB224" s="524"/>
      <c r="BC224" s="524"/>
      <c r="BD224" s="524"/>
      <c r="BE224" s="524"/>
      <c r="BF224" s="524"/>
      <c r="BG224" s="524"/>
      <c r="BH224" s="524"/>
      <c r="BI224" s="527"/>
      <c r="BJ224" s="527"/>
      <c r="BK224" s="527"/>
    </row>
    <row r="225" spans="1:63" s="528" customFormat="1" ht="12" hidden="1" customHeight="1" outlineLevel="1" x14ac:dyDescent="0.2">
      <c r="A225" s="665"/>
      <c r="B225" s="756"/>
      <c r="C225" s="756" t="s">
        <v>336</v>
      </c>
      <c r="D225" s="756"/>
      <c r="E225" s="757"/>
      <c r="F225" s="664">
        <v>0.05</v>
      </c>
      <c r="G225" s="535">
        <f>ROUND(+F225*G221,0)</f>
        <v>0</v>
      </c>
      <c r="H225" s="666">
        <f>IF(G225&gt;0,G225/#REF!,0)</f>
        <v>0</v>
      </c>
      <c r="I225" s="521"/>
      <c r="J225" s="521"/>
      <c r="K225" s="521"/>
      <c r="L225" s="521"/>
      <c r="M225" s="521"/>
      <c r="N225" s="521"/>
      <c r="O225" s="521"/>
      <c r="P225" s="521"/>
      <c r="Q225" s="521"/>
      <c r="R225" s="521"/>
      <c r="S225" s="521"/>
      <c r="T225" s="521"/>
      <c r="U225" s="521"/>
      <c r="V225" s="521"/>
      <c r="W225" s="521"/>
      <c r="X225" s="521"/>
      <c r="Y225" s="521"/>
      <c r="Z225" s="521"/>
      <c r="AA225" s="521"/>
      <c r="AB225" s="521"/>
      <c r="AC225" s="521"/>
      <c r="AD225" s="538"/>
      <c r="AE225" s="524"/>
      <c r="AF225" s="524"/>
      <c r="AG225" s="524"/>
      <c r="AH225" s="524"/>
      <c r="AI225" s="524"/>
      <c r="AJ225" s="524"/>
      <c r="AK225" s="524"/>
      <c r="AL225" s="524"/>
      <c r="AM225" s="524"/>
      <c r="AN225" s="524"/>
      <c r="AO225" s="524"/>
      <c r="AP225" s="524"/>
      <c r="AQ225" s="524"/>
      <c r="AR225" s="524"/>
      <c r="AS225" s="524"/>
      <c r="AT225" s="524"/>
      <c r="AU225" s="524"/>
      <c r="AV225" s="527"/>
      <c r="AW225" s="527"/>
      <c r="AX225" s="524"/>
      <c r="AY225" s="517"/>
      <c r="AZ225" s="524"/>
      <c r="BA225" s="524"/>
      <c r="BB225" s="524"/>
      <c r="BC225" s="524"/>
      <c r="BD225" s="524"/>
      <c r="BE225" s="524"/>
      <c r="BF225" s="524"/>
      <c r="BG225" s="524"/>
      <c r="BH225" s="524"/>
      <c r="BI225" s="527"/>
      <c r="BJ225" s="527"/>
      <c r="BK225" s="527"/>
    </row>
    <row r="226" spans="1:63" s="528" customFormat="1" ht="20.25" hidden="1" customHeight="1" outlineLevel="1" thickBot="1" x14ac:dyDescent="0.25">
      <c r="A226" s="744" t="str">
        <f>CONCATENATE("TOTAL ",B219)</f>
        <v xml:space="preserve">TOTAL </v>
      </c>
      <c r="B226" s="745"/>
      <c r="C226" s="745"/>
      <c r="D226" s="745"/>
      <c r="E226" s="745"/>
      <c r="F226" s="745"/>
      <c r="G226" s="652">
        <f>SUM(G221:G225)</f>
        <v>0</v>
      </c>
      <c r="H226" s="666">
        <f>IF(G226&gt;0,G226/#REF!,0)</f>
        <v>0</v>
      </c>
      <c r="I226" s="521"/>
      <c r="J226" s="521"/>
      <c r="K226" s="521"/>
      <c r="L226" s="521"/>
      <c r="M226" s="521"/>
      <c r="N226" s="521"/>
      <c r="O226" s="521"/>
      <c r="P226" s="521"/>
      <c r="Q226" s="521"/>
      <c r="R226" s="521"/>
      <c r="S226" s="521"/>
      <c r="T226" s="521"/>
      <c r="U226" s="521"/>
      <c r="V226" s="521"/>
      <c r="W226" s="521"/>
      <c r="X226" s="521"/>
      <c r="Y226" s="521"/>
      <c r="Z226" s="521"/>
      <c r="AA226" s="521"/>
      <c r="AB226" s="521"/>
      <c r="AC226" s="521"/>
      <c r="AD226" s="538"/>
      <c r="AE226" s="524"/>
      <c r="AF226" s="524"/>
      <c r="AG226" s="524"/>
      <c r="AH226" s="524"/>
      <c r="AI226" s="524"/>
      <c r="AJ226" s="524"/>
      <c r="AK226" s="524"/>
      <c r="AL226" s="524"/>
      <c r="AM226" s="524"/>
      <c r="AN226" s="524"/>
      <c r="AO226" s="524"/>
      <c r="AP226" s="524"/>
      <c r="AQ226" s="524"/>
      <c r="AR226" s="524"/>
      <c r="AS226" s="524"/>
      <c r="AT226" s="524"/>
      <c r="AU226" s="524"/>
      <c r="AV226" s="527"/>
      <c r="AW226" s="527"/>
      <c r="AX226" s="524"/>
      <c r="AY226" s="517"/>
      <c r="AZ226" s="524"/>
      <c r="BA226" s="524"/>
      <c r="BB226" s="524"/>
      <c r="BC226" s="524"/>
      <c r="BD226" s="524"/>
      <c r="BE226" s="524"/>
      <c r="BF226" s="524"/>
      <c r="BG226" s="524"/>
      <c r="BH226" s="524"/>
      <c r="BI226" s="527"/>
      <c r="BJ226" s="527"/>
      <c r="BK226" s="527"/>
    </row>
    <row r="227" spans="1:63" ht="10.5" hidden="1" customHeight="1" outlineLevel="1" thickTop="1" x14ac:dyDescent="0.2">
      <c r="A227" s="667"/>
      <c r="B227" s="668"/>
      <c r="C227" s="668"/>
      <c r="D227" s="668"/>
      <c r="E227" s="668"/>
      <c r="F227" s="668"/>
      <c r="G227" s="644"/>
      <c r="H227" s="645"/>
      <c r="AE227" s="524"/>
      <c r="AF227" s="524"/>
      <c r="AG227" s="524"/>
      <c r="AH227" s="524"/>
      <c r="AI227" s="524"/>
      <c r="AJ227" s="524"/>
      <c r="AK227" s="524"/>
      <c r="AL227" s="524"/>
      <c r="AM227" s="524"/>
      <c r="AN227" s="524"/>
      <c r="AO227" s="524"/>
      <c r="AP227" s="524"/>
      <c r="AQ227" s="524"/>
      <c r="AR227" s="524"/>
      <c r="AS227" s="524"/>
      <c r="AT227" s="524"/>
      <c r="AU227" s="524"/>
    </row>
    <row r="228" spans="1:63" s="531" customFormat="1" ht="27" hidden="1" customHeight="1" x14ac:dyDescent="0.2">
      <c r="A228" s="646">
        <v>12</v>
      </c>
      <c r="B228" s="753"/>
      <c r="C228" s="753"/>
      <c r="D228" s="753"/>
      <c r="E228" s="753"/>
      <c r="F228" s="654" t="s">
        <v>322</v>
      </c>
      <c r="G228" s="754"/>
      <c r="H228" s="755"/>
      <c r="I228" s="521"/>
      <c r="J228" s="521"/>
      <c r="K228" s="521"/>
      <c r="L228" s="521"/>
      <c r="M228" s="521"/>
      <c r="N228" s="521"/>
      <c r="O228" s="521"/>
      <c r="P228" s="521"/>
      <c r="Q228" s="521"/>
      <c r="R228" s="521"/>
      <c r="S228" s="521"/>
      <c r="T228" s="521"/>
      <c r="U228" s="521"/>
      <c r="V228" s="521"/>
      <c r="W228" s="521"/>
      <c r="X228" s="521"/>
      <c r="Y228" s="521"/>
      <c r="Z228" s="521"/>
      <c r="AA228" s="521"/>
      <c r="AB228" s="521"/>
      <c r="AC228" s="521"/>
      <c r="AD228" s="526"/>
      <c r="AE228" s="529"/>
      <c r="AF228" s="529"/>
      <c r="AG228" s="525"/>
      <c r="AH228" s="525" t="s">
        <v>258</v>
      </c>
      <c r="AI228" s="525" t="s">
        <v>259</v>
      </c>
      <c r="AJ228" s="525" t="s">
        <v>324</v>
      </c>
      <c r="AK228" s="525" t="s">
        <v>325</v>
      </c>
      <c r="AL228" s="525" t="s">
        <v>326</v>
      </c>
      <c r="AM228" s="525" t="s">
        <v>258</v>
      </c>
      <c r="AN228" s="525" t="s">
        <v>259</v>
      </c>
      <c r="AO228" s="525" t="s">
        <v>324</v>
      </c>
      <c r="AP228" s="525" t="s">
        <v>325</v>
      </c>
      <c r="AQ228" s="525" t="s">
        <v>326</v>
      </c>
      <c r="AR228" s="525" t="s">
        <v>258</v>
      </c>
      <c r="AS228" s="525" t="s">
        <v>259</v>
      </c>
      <c r="AT228" s="526"/>
      <c r="AU228" s="526"/>
      <c r="AV228" s="530"/>
      <c r="AW228" s="530"/>
      <c r="AX228" s="526"/>
      <c r="AY228" s="517"/>
      <c r="AZ228" s="526"/>
      <c r="BA228" s="526"/>
      <c r="BB228" s="526"/>
      <c r="BC228" s="526"/>
      <c r="BD228" s="526"/>
      <c r="BE228" s="526"/>
      <c r="BF228" s="526"/>
      <c r="BG228" s="526"/>
      <c r="BH228" s="526"/>
      <c r="BI228" s="530"/>
      <c r="BJ228" s="530"/>
      <c r="BK228" s="530"/>
    </row>
    <row r="229" spans="1:63" hidden="1" x14ac:dyDescent="0.2">
      <c r="A229" s="655">
        <f t="shared" ref="A229:A234" si="29">+A228+0.01</f>
        <v>12.01</v>
      </c>
      <c r="B229" s="532"/>
      <c r="C229" s="533"/>
      <c r="D229" s="533"/>
      <c r="E229" s="534"/>
      <c r="F229" s="659"/>
      <c r="G229" s="535">
        <f t="shared" ref="G229:G236" si="30">IF(E229&gt;0,ROUND((F229*E229),0),0)</f>
        <v>0</v>
      </c>
      <c r="H229" s="657">
        <f>IF(G229&gt;0,G229/#REF!,0)</f>
        <v>0</v>
      </c>
      <c r="AD229" s="536"/>
      <c r="AE229" s="524"/>
      <c r="AF229" s="524"/>
      <c r="AG229" s="524"/>
      <c r="AH229" s="524"/>
      <c r="AI229" s="524"/>
      <c r="AJ229" s="524">
        <f t="shared" ref="AJ229:AJ236" si="31">IF(AD229=$AJ$9,E229*F229,0)</f>
        <v>0</v>
      </c>
      <c r="AK229" s="524"/>
      <c r="AL229" s="524"/>
      <c r="AM229" s="524"/>
      <c r="AN229" s="524"/>
      <c r="AO229" s="524">
        <f t="shared" ref="AO229:AO236" si="32">IF(AD229=$AO$9,E229*F229,0)</f>
        <v>0</v>
      </c>
      <c r="AP229" s="524"/>
      <c r="AQ229" s="524"/>
      <c r="AR229" s="524"/>
      <c r="AS229" s="524"/>
      <c r="AT229" s="524"/>
      <c r="AU229" s="524"/>
    </row>
    <row r="230" spans="1:63" hidden="1" x14ac:dyDescent="0.2">
      <c r="A230" s="655">
        <f t="shared" si="29"/>
        <v>12.02</v>
      </c>
      <c r="B230" s="532"/>
      <c r="C230" s="533"/>
      <c r="D230" s="533"/>
      <c r="E230" s="534"/>
      <c r="F230" s="537"/>
      <c r="G230" s="535">
        <f t="shared" si="30"/>
        <v>0</v>
      </c>
      <c r="H230" s="657">
        <f>IF(G230&gt;0,G230/#REF!,0)</f>
        <v>0</v>
      </c>
      <c r="AD230" s="536"/>
      <c r="AE230" s="524"/>
      <c r="AF230" s="524"/>
      <c r="AG230" s="524"/>
      <c r="AH230" s="524"/>
      <c r="AI230" s="524"/>
      <c r="AJ230" s="524">
        <f t="shared" si="31"/>
        <v>0</v>
      </c>
      <c r="AK230" s="524"/>
      <c r="AL230" s="524"/>
      <c r="AM230" s="524"/>
      <c r="AN230" s="524"/>
      <c r="AO230" s="524">
        <f t="shared" si="32"/>
        <v>0</v>
      </c>
      <c r="AP230" s="524"/>
      <c r="AQ230" s="524"/>
      <c r="AR230" s="524"/>
      <c r="AS230" s="524"/>
      <c r="AT230" s="524"/>
      <c r="AU230" s="524"/>
    </row>
    <row r="231" spans="1:63" hidden="1" x14ac:dyDescent="0.2">
      <c r="A231" s="655">
        <f t="shared" si="29"/>
        <v>12.03</v>
      </c>
      <c r="B231" s="532"/>
      <c r="C231" s="533"/>
      <c r="D231" s="533"/>
      <c r="E231" s="534"/>
      <c r="F231" s="537"/>
      <c r="G231" s="535">
        <f t="shared" si="30"/>
        <v>0</v>
      </c>
      <c r="H231" s="657">
        <f>IF(G231&gt;0,G231/#REF!,0)</f>
        <v>0</v>
      </c>
      <c r="AD231" s="536"/>
      <c r="AE231" s="524"/>
      <c r="AF231" s="524"/>
      <c r="AG231" s="524"/>
      <c r="AH231" s="524"/>
      <c r="AI231" s="524"/>
      <c r="AJ231" s="524">
        <f t="shared" si="31"/>
        <v>0</v>
      </c>
      <c r="AK231" s="524"/>
      <c r="AL231" s="524"/>
      <c r="AM231" s="524"/>
      <c r="AN231" s="524"/>
      <c r="AO231" s="524">
        <f t="shared" si="32"/>
        <v>0</v>
      </c>
      <c r="AP231" s="524"/>
      <c r="AQ231" s="524"/>
      <c r="AR231" s="524"/>
      <c r="AS231" s="524"/>
      <c r="AT231" s="524"/>
      <c r="AU231" s="524"/>
    </row>
    <row r="232" spans="1:63" hidden="1" x14ac:dyDescent="0.2">
      <c r="A232" s="655">
        <f t="shared" si="29"/>
        <v>12.04</v>
      </c>
      <c r="B232" s="532"/>
      <c r="C232" s="533"/>
      <c r="D232" s="533"/>
      <c r="E232" s="534"/>
      <c r="F232" s="537"/>
      <c r="G232" s="535">
        <f t="shared" si="30"/>
        <v>0</v>
      </c>
      <c r="H232" s="657">
        <f>IF(G232&gt;0,G232/#REF!,0)</f>
        <v>0</v>
      </c>
      <c r="AD232" s="536"/>
      <c r="AE232" s="524"/>
      <c r="AF232" s="524"/>
      <c r="AG232" s="524"/>
      <c r="AH232" s="524"/>
      <c r="AI232" s="524"/>
      <c r="AJ232" s="524">
        <f t="shared" si="31"/>
        <v>0</v>
      </c>
      <c r="AK232" s="524"/>
      <c r="AL232" s="524"/>
      <c r="AM232" s="524"/>
      <c r="AN232" s="524"/>
      <c r="AO232" s="524">
        <f t="shared" si="32"/>
        <v>0</v>
      </c>
      <c r="AP232" s="524"/>
      <c r="AQ232" s="524"/>
      <c r="AR232" s="524"/>
      <c r="AS232" s="524"/>
      <c r="AT232" s="524"/>
      <c r="AU232" s="524"/>
    </row>
    <row r="233" spans="1:63" hidden="1" x14ac:dyDescent="0.2">
      <c r="A233" s="655">
        <f t="shared" si="29"/>
        <v>12.049999999999999</v>
      </c>
      <c r="B233" s="532"/>
      <c r="C233" s="533"/>
      <c r="D233" s="533"/>
      <c r="E233" s="534"/>
      <c r="F233" s="537"/>
      <c r="G233" s="535">
        <f t="shared" si="30"/>
        <v>0</v>
      </c>
      <c r="H233" s="657">
        <f>IF(G233&gt;0,G233/#REF!,0)</f>
        <v>0</v>
      </c>
      <c r="AD233" s="536"/>
      <c r="AE233" s="524"/>
      <c r="AF233" s="524"/>
      <c r="AG233" s="524"/>
      <c r="AH233" s="524"/>
      <c r="AI233" s="524"/>
      <c r="AJ233" s="524">
        <f t="shared" si="31"/>
        <v>0</v>
      </c>
      <c r="AK233" s="524"/>
      <c r="AL233" s="524"/>
      <c r="AM233" s="524"/>
      <c r="AN233" s="524"/>
      <c r="AO233" s="524">
        <f t="shared" si="32"/>
        <v>0</v>
      </c>
      <c r="AP233" s="524"/>
      <c r="AQ233" s="524"/>
      <c r="AR233" s="524"/>
      <c r="AS233" s="524"/>
      <c r="AT233" s="524"/>
      <c r="AU233" s="524"/>
    </row>
    <row r="234" spans="1:63" hidden="1" x14ac:dyDescent="0.2">
      <c r="A234" s="655">
        <f t="shared" si="29"/>
        <v>12.059999999999999</v>
      </c>
      <c r="B234" s="532"/>
      <c r="C234" s="533"/>
      <c r="D234" s="533"/>
      <c r="E234" s="534"/>
      <c r="F234" s="537"/>
      <c r="G234" s="535">
        <f t="shared" si="30"/>
        <v>0</v>
      </c>
      <c r="H234" s="657">
        <f>IF(G234&gt;0,G234/#REF!,0)</f>
        <v>0</v>
      </c>
      <c r="AD234" s="536"/>
      <c r="AE234" s="524"/>
      <c r="AF234" s="524"/>
      <c r="AG234" s="524"/>
      <c r="AH234" s="524"/>
      <c r="AI234" s="524"/>
      <c r="AJ234" s="524">
        <f t="shared" si="31"/>
        <v>0</v>
      </c>
      <c r="AK234" s="524"/>
      <c r="AL234" s="524"/>
      <c r="AM234" s="524"/>
      <c r="AN234" s="524"/>
      <c r="AO234" s="524">
        <f t="shared" si="32"/>
        <v>0</v>
      </c>
      <c r="AP234" s="524"/>
      <c r="AQ234" s="524"/>
      <c r="AR234" s="524"/>
      <c r="AS234" s="524"/>
      <c r="AT234" s="524"/>
      <c r="AU234" s="524"/>
    </row>
    <row r="235" spans="1:63" hidden="1" x14ac:dyDescent="0.2">
      <c r="A235" s="655">
        <f>+A234+0.01</f>
        <v>12.069999999999999</v>
      </c>
      <c r="B235" s="532"/>
      <c r="C235" s="533"/>
      <c r="D235" s="533"/>
      <c r="E235" s="534"/>
      <c r="F235" s="537"/>
      <c r="G235" s="535">
        <f t="shared" si="30"/>
        <v>0</v>
      </c>
      <c r="H235" s="657">
        <f>IF(G235&gt;0,G235/#REF!,0)</f>
        <v>0</v>
      </c>
      <c r="AD235" s="536"/>
      <c r="AE235" s="524"/>
      <c r="AF235" s="524"/>
      <c r="AG235" s="524"/>
      <c r="AH235" s="524"/>
      <c r="AI235" s="524"/>
      <c r="AJ235" s="524">
        <f t="shared" si="31"/>
        <v>0</v>
      </c>
      <c r="AK235" s="524"/>
      <c r="AL235" s="524"/>
      <c r="AM235" s="524"/>
      <c r="AN235" s="524"/>
      <c r="AO235" s="524">
        <f t="shared" si="32"/>
        <v>0</v>
      </c>
      <c r="AP235" s="524"/>
      <c r="AQ235" s="524"/>
      <c r="AR235" s="524"/>
      <c r="AS235" s="524"/>
      <c r="AT235" s="524"/>
      <c r="AU235" s="524"/>
    </row>
    <row r="236" spans="1:63" hidden="1" x14ac:dyDescent="0.2">
      <c r="A236" s="655">
        <f>+A235+0.01</f>
        <v>12.079999999999998</v>
      </c>
      <c r="B236" s="532"/>
      <c r="C236" s="533"/>
      <c r="D236" s="533"/>
      <c r="E236" s="534"/>
      <c r="F236" s="537"/>
      <c r="G236" s="535">
        <f t="shared" si="30"/>
        <v>0</v>
      </c>
      <c r="H236" s="657">
        <f>IF(G236&gt;0,G236/#REF!,0)</f>
        <v>0</v>
      </c>
      <c r="AD236" s="536"/>
      <c r="AE236" s="524"/>
      <c r="AF236" s="524"/>
      <c r="AG236" s="524"/>
      <c r="AH236" s="524"/>
      <c r="AI236" s="524"/>
      <c r="AJ236" s="524">
        <f t="shared" si="31"/>
        <v>0</v>
      </c>
      <c r="AK236" s="524"/>
      <c r="AL236" s="524"/>
      <c r="AM236" s="524"/>
      <c r="AN236" s="524"/>
      <c r="AO236" s="524">
        <f t="shared" si="32"/>
        <v>0</v>
      </c>
      <c r="AP236" s="524"/>
      <c r="AQ236" s="524"/>
      <c r="AR236" s="524"/>
      <c r="AS236" s="524"/>
      <c r="AT236" s="524"/>
      <c r="AU236" s="524"/>
    </row>
    <row r="237" spans="1:63" s="528" customFormat="1" ht="14.25" hidden="1" customHeight="1" x14ac:dyDescent="0.2">
      <c r="A237" s="744" t="s">
        <v>289</v>
      </c>
      <c r="B237" s="745"/>
      <c r="C237" s="745"/>
      <c r="D237" s="745"/>
      <c r="E237" s="745"/>
      <c r="F237" s="745"/>
      <c r="G237" s="652">
        <f>SUM(G229:G236)</f>
        <v>0</v>
      </c>
      <c r="H237" s="653">
        <f>IF(G237&gt;0,G237/#REF!,0)</f>
        <v>0</v>
      </c>
      <c r="I237" s="521"/>
      <c r="J237" s="521"/>
      <c r="K237" s="521"/>
      <c r="L237" s="521"/>
      <c r="M237" s="521"/>
      <c r="N237" s="521"/>
      <c r="O237" s="521"/>
      <c r="P237" s="521"/>
      <c r="Q237" s="521"/>
      <c r="R237" s="521"/>
      <c r="S237" s="521"/>
      <c r="T237" s="521"/>
      <c r="U237" s="521"/>
      <c r="V237" s="521"/>
      <c r="W237" s="521"/>
      <c r="X237" s="521"/>
      <c r="Y237" s="521"/>
      <c r="Z237" s="521"/>
      <c r="AA237" s="521"/>
      <c r="AB237" s="521"/>
      <c r="AC237" s="521"/>
      <c r="AD237" s="524"/>
      <c r="AE237" s="524"/>
      <c r="AF237" s="524"/>
      <c r="AG237" s="524"/>
      <c r="AH237" s="524">
        <f>IF(G228=$AE$9,G240,"")</f>
        <v>0</v>
      </c>
      <c r="AI237" s="524">
        <f>IF(G228=$AE$9,G241,"")</f>
        <v>0</v>
      </c>
      <c r="AJ237" s="524"/>
      <c r="AK237" s="524" t="str">
        <f>IF(G228=$AJ$9,G238,"")</f>
        <v/>
      </c>
      <c r="AL237" s="524" t="str">
        <f>IF(G228=$AJ$9,G239,"")</f>
        <v/>
      </c>
      <c r="AM237" s="524" t="str">
        <f>IF(G228=$AJ$9,G240,"")</f>
        <v/>
      </c>
      <c r="AN237" s="524" t="str">
        <f>IF(G228=$AJ$9,G241,"")</f>
        <v/>
      </c>
      <c r="AO237" s="524"/>
      <c r="AP237" s="524" t="str">
        <f>IF(G228=$AO$9,G238,"")</f>
        <v/>
      </c>
      <c r="AQ237" s="524" t="str">
        <f>IF(G228=$AO$9,G239,"")</f>
        <v/>
      </c>
      <c r="AR237" s="524" t="str">
        <f>IF(G228=$AO$9,G240,"")</f>
        <v/>
      </c>
      <c r="AS237" s="524" t="str">
        <f>IF(G228=$AO$9,G241,"")</f>
        <v/>
      </c>
      <c r="AT237" s="524"/>
      <c r="AU237" s="524"/>
      <c r="AV237" s="527"/>
      <c r="AW237" s="527"/>
      <c r="AX237" s="524"/>
      <c r="AY237" s="517"/>
      <c r="AZ237" s="524"/>
      <c r="BA237" s="524"/>
      <c r="BB237" s="524"/>
      <c r="BC237" s="524"/>
      <c r="BD237" s="524"/>
      <c r="BE237" s="524"/>
      <c r="BF237" s="524"/>
      <c r="BG237" s="524"/>
      <c r="BH237" s="524"/>
      <c r="BI237" s="527"/>
      <c r="BJ237" s="527"/>
      <c r="BK237" s="527"/>
    </row>
    <row r="238" spans="1:63" s="528" customFormat="1" ht="14.25" hidden="1" customHeight="1" x14ac:dyDescent="0.2">
      <c r="A238" s="650"/>
      <c r="B238" s="651"/>
      <c r="C238" s="651"/>
      <c r="D238" s="651"/>
      <c r="E238" s="663" t="s">
        <v>325</v>
      </c>
      <c r="F238" s="664">
        <v>0</v>
      </c>
      <c r="G238" s="652">
        <f>ROUND(+G237*F238,0)</f>
        <v>0</v>
      </c>
      <c r="H238" s="653">
        <f>IF(G238&gt;0,G238/#REF!,0)</f>
        <v>0</v>
      </c>
      <c r="I238" s="521"/>
      <c r="J238" s="521"/>
      <c r="K238" s="521"/>
      <c r="L238" s="521"/>
      <c r="M238" s="521"/>
      <c r="N238" s="521"/>
      <c r="O238" s="521"/>
      <c r="P238" s="521"/>
      <c r="Q238" s="521"/>
      <c r="R238" s="521"/>
      <c r="S238" s="521"/>
      <c r="T238" s="521"/>
      <c r="U238" s="521"/>
      <c r="V238" s="521"/>
      <c r="W238" s="521"/>
      <c r="X238" s="521"/>
      <c r="Y238" s="521"/>
      <c r="Z238" s="521"/>
      <c r="AA238" s="521"/>
      <c r="AB238" s="521"/>
      <c r="AC238" s="521"/>
      <c r="AD238" s="524"/>
      <c r="AE238" s="524"/>
      <c r="AF238" s="524"/>
      <c r="AG238" s="524"/>
      <c r="AH238" s="524"/>
      <c r="AI238" s="524"/>
      <c r="AJ238" s="524"/>
      <c r="AK238" s="524"/>
      <c r="AL238" s="524"/>
      <c r="AM238" s="524"/>
      <c r="AN238" s="524"/>
      <c r="AO238" s="524"/>
      <c r="AP238" s="524"/>
      <c r="AQ238" s="524"/>
      <c r="AR238" s="524"/>
      <c r="AS238" s="524"/>
      <c r="AT238" s="524"/>
      <c r="AU238" s="524"/>
      <c r="AV238" s="527"/>
      <c r="AW238" s="527"/>
      <c r="AX238" s="524"/>
      <c r="AY238" s="517"/>
      <c r="AZ238" s="524"/>
      <c r="BA238" s="524"/>
      <c r="BB238" s="524"/>
      <c r="BC238" s="524"/>
      <c r="BD238" s="524"/>
      <c r="BE238" s="524"/>
      <c r="BF238" s="524"/>
      <c r="BG238" s="524"/>
      <c r="BH238" s="524"/>
      <c r="BI238" s="527"/>
      <c r="BJ238" s="527"/>
      <c r="BK238" s="527"/>
    </row>
    <row r="239" spans="1:63" s="528" customFormat="1" ht="13.5" hidden="1" customHeight="1" x14ac:dyDescent="0.2">
      <c r="A239" s="665"/>
      <c r="B239" s="756" t="s">
        <v>335</v>
      </c>
      <c r="C239" s="756" t="s">
        <v>257</v>
      </c>
      <c r="D239" s="756"/>
      <c r="E239" s="757">
        <f>SUM(F239:F241)</f>
        <v>0.3</v>
      </c>
      <c r="F239" s="664">
        <v>0.22</v>
      </c>
      <c r="G239" s="535">
        <f>ROUND(+F239*G237,0)</f>
        <v>0</v>
      </c>
      <c r="H239" s="666">
        <f>IF(G239&gt;0,G239/#REF!,0)</f>
        <v>0</v>
      </c>
      <c r="I239" s="521"/>
      <c r="J239" s="521"/>
      <c r="K239" s="521"/>
      <c r="L239" s="521"/>
      <c r="M239" s="521"/>
      <c r="N239" s="521"/>
      <c r="O239" s="521"/>
      <c r="P239" s="521"/>
      <c r="Q239" s="521"/>
      <c r="R239" s="521"/>
      <c r="S239" s="521"/>
      <c r="T239" s="521"/>
      <c r="U239" s="521"/>
      <c r="V239" s="521"/>
      <c r="W239" s="521"/>
      <c r="X239" s="521"/>
      <c r="Y239" s="521"/>
      <c r="Z239" s="521"/>
      <c r="AA239" s="521"/>
      <c r="AB239" s="521"/>
      <c r="AC239" s="521"/>
      <c r="AD239" s="538"/>
      <c r="AE239" s="524"/>
      <c r="AF239" s="524"/>
      <c r="AG239" s="524"/>
      <c r="AH239" s="524"/>
      <c r="AI239" s="524"/>
      <c r="AJ239" s="524"/>
      <c r="AK239" s="524"/>
      <c r="AL239" s="524"/>
      <c r="AM239" s="524"/>
      <c r="AN239" s="524"/>
      <c r="AO239" s="524"/>
      <c r="AP239" s="524"/>
      <c r="AQ239" s="524"/>
      <c r="AR239" s="524"/>
      <c r="AS239" s="524"/>
      <c r="AT239" s="524"/>
      <c r="AU239" s="524"/>
      <c r="AV239" s="527"/>
      <c r="AW239" s="527"/>
      <c r="AX239" s="524"/>
      <c r="AY239" s="517"/>
      <c r="AZ239" s="524"/>
      <c r="BA239" s="524"/>
      <c r="BB239" s="524"/>
      <c r="BC239" s="524"/>
      <c r="BD239" s="524"/>
      <c r="BE239" s="524"/>
      <c r="BF239" s="524"/>
      <c r="BG239" s="524"/>
      <c r="BH239" s="524"/>
      <c r="BI239" s="527"/>
      <c r="BJ239" s="527"/>
      <c r="BK239" s="527"/>
    </row>
    <row r="240" spans="1:63" s="528" customFormat="1" ht="13.5" hidden="1" customHeight="1" x14ac:dyDescent="0.2">
      <c r="A240" s="665"/>
      <c r="B240" s="756"/>
      <c r="C240" s="756" t="s">
        <v>258</v>
      </c>
      <c r="D240" s="756"/>
      <c r="E240" s="757"/>
      <c r="F240" s="664">
        <v>0.03</v>
      </c>
      <c r="G240" s="535">
        <f>ROUND(+F240*G237,0)</f>
        <v>0</v>
      </c>
      <c r="H240" s="666">
        <f>IF(G240&gt;0,G240/#REF!,0)</f>
        <v>0</v>
      </c>
      <c r="I240" s="521"/>
      <c r="J240" s="521"/>
      <c r="K240" s="521"/>
      <c r="L240" s="521"/>
      <c r="M240" s="521"/>
      <c r="N240" s="521"/>
      <c r="O240" s="521"/>
      <c r="P240" s="521"/>
      <c r="Q240" s="521"/>
      <c r="R240" s="521"/>
      <c r="S240" s="521"/>
      <c r="T240" s="521"/>
      <c r="U240" s="521"/>
      <c r="V240" s="521"/>
      <c r="W240" s="521"/>
      <c r="X240" s="521"/>
      <c r="Y240" s="521"/>
      <c r="Z240" s="521"/>
      <c r="AA240" s="521"/>
      <c r="AB240" s="521"/>
      <c r="AC240" s="521"/>
      <c r="AD240" s="538"/>
      <c r="AE240" s="524"/>
      <c r="AF240" s="524"/>
      <c r="AG240" s="524"/>
      <c r="AH240" s="524"/>
      <c r="AI240" s="524"/>
      <c r="AJ240" s="524"/>
      <c r="AK240" s="524"/>
      <c r="AL240" s="524"/>
      <c r="AM240" s="524"/>
      <c r="AN240" s="524"/>
      <c r="AO240" s="524"/>
      <c r="AP240" s="524"/>
      <c r="AQ240" s="524"/>
      <c r="AR240" s="524"/>
      <c r="AS240" s="524"/>
      <c r="AT240" s="524"/>
      <c r="AU240" s="524"/>
      <c r="AV240" s="527"/>
      <c r="AW240" s="527"/>
      <c r="AX240" s="524"/>
      <c r="AY240" s="517"/>
      <c r="AZ240" s="524"/>
      <c r="BA240" s="524"/>
      <c r="BB240" s="524"/>
      <c r="BC240" s="524"/>
      <c r="BD240" s="524"/>
      <c r="BE240" s="524"/>
      <c r="BF240" s="524"/>
      <c r="BG240" s="524"/>
      <c r="BH240" s="524"/>
      <c r="BI240" s="527"/>
      <c r="BJ240" s="527"/>
      <c r="BK240" s="527"/>
    </row>
    <row r="241" spans="1:63" s="528" customFormat="1" ht="13.5" hidden="1" customHeight="1" x14ac:dyDescent="0.2">
      <c r="A241" s="665"/>
      <c r="B241" s="756"/>
      <c r="C241" s="756" t="s">
        <v>336</v>
      </c>
      <c r="D241" s="756"/>
      <c r="E241" s="757"/>
      <c r="F241" s="664">
        <v>0.05</v>
      </c>
      <c r="G241" s="535">
        <f>ROUND(+F241*G237,0)</f>
        <v>0</v>
      </c>
      <c r="H241" s="666">
        <f>IF(G241&gt;0,G241/#REF!,0)</f>
        <v>0</v>
      </c>
      <c r="I241" s="521"/>
      <c r="J241" s="521"/>
      <c r="K241" s="521"/>
      <c r="L241" s="521"/>
      <c r="M241" s="521"/>
      <c r="N241" s="521"/>
      <c r="O241" s="521"/>
      <c r="P241" s="521"/>
      <c r="Q241" s="521"/>
      <c r="R241" s="521"/>
      <c r="S241" s="521"/>
      <c r="T241" s="521"/>
      <c r="U241" s="521"/>
      <c r="V241" s="521"/>
      <c r="W241" s="521"/>
      <c r="X241" s="521"/>
      <c r="Y241" s="521"/>
      <c r="Z241" s="521"/>
      <c r="AA241" s="521"/>
      <c r="AB241" s="521"/>
      <c r="AC241" s="521"/>
      <c r="AD241" s="538"/>
      <c r="AE241" s="524"/>
      <c r="AF241" s="524"/>
      <c r="AG241" s="524"/>
      <c r="AH241" s="524"/>
      <c r="AI241" s="524"/>
      <c r="AJ241" s="524"/>
      <c r="AK241" s="524"/>
      <c r="AL241" s="524"/>
      <c r="AM241" s="524"/>
      <c r="AN241" s="524"/>
      <c r="AO241" s="524"/>
      <c r="AP241" s="524"/>
      <c r="AQ241" s="524"/>
      <c r="AR241" s="524"/>
      <c r="AS241" s="524"/>
      <c r="AT241" s="524"/>
      <c r="AU241" s="524"/>
      <c r="AV241" s="527"/>
      <c r="AW241" s="527"/>
      <c r="AX241" s="524"/>
      <c r="AY241" s="517"/>
      <c r="AZ241" s="524"/>
      <c r="BA241" s="524"/>
      <c r="BB241" s="524"/>
      <c r="BC241" s="524"/>
      <c r="BD241" s="524"/>
      <c r="BE241" s="524"/>
      <c r="BF241" s="524"/>
      <c r="BG241" s="524"/>
      <c r="BH241" s="524"/>
      <c r="BI241" s="527"/>
      <c r="BJ241" s="527"/>
      <c r="BK241" s="527"/>
    </row>
    <row r="242" spans="1:63" s="528" customFormat="1" ht="20.25" hidden="1" customHeight="1" thickBot="1" x14ac:dyDescent="0.25">
      <c r="A242" s="744" t="str">
        <f>CONCATENATE("TOTAL ",B228)</f>
        <v xml:space="preserve">TOTAL </v>
      </c>
      <c r="B242" s="745"/>
      <c r="C242" s="745"/>
      <c r="D242" s="745"/>
      <c r="E242" s="745"/>
      <c r="F242" s="745"/>
      <c r="G242" s="652">
        <f>SUM(G237:G241)</f>
        <v>0</v>
      </c>
      <c r="H242" s="666">
        <f>IF(G242&gt;0,G242/#REF!,0)</f>
        <v>0</v>
      </c>
      <c r="I242" s="521"/>
      <c r="J242" s="521"/>
      <c r="K242" s="521"/>
      <c r="L242" s="521"/>
      <c r="M242" s="521"/>
      <c r="N242" s="521"/>
      <c r="O242" s="521"/>
      <c r="P242" s="521"/>
      <c r="Q242" s="521"/>
      <c r="R242" s="521"/>
      <c r="S242" s="521"/>
      <c r="T242" s="521"/>
      <c r="U242" s="521"/>
      <c r="V242" s="521"/>
      <c r="W242" s="521"/>
      <c r="X242" s="521"/>
      <c r="Y242" s="521"/>
      <c r="Z242" s="521"/>
      <c r="AA242" s="521"/>
      <c r="AB242" s="521"/>
      <c r="AC242" s="521"/>
      <c r="AD242" s="538"/>
      <c r="AE242" s="524"/>
      <c r="AF242" s="524"/>
      <c r="AG242" s="524"/>
      <c r="AH242" s="524"/>
      <c r="AI242" s="524"/>
      <c r="AJ242" s="524"/>
      <c r="AK242" s="524"/>
      <c r="AL242" s="524"/>
      <c r="AM242" s="524"/>
      <c r="AN242" s="524"/>
      <c r="AO242" s="524"/>
      <c r="AP242" s="524"/>
      <c r="AQ242" s="524"/>
      <c r="AR242" s="524"/>
      <c r="AS242" s="524"/>
      <c r="AT242" s="524"/>
      <c r="AU242" s="524"/>
      <c r="AV242" s="527"/>
      <c r="AW242" s="527"/>
      <c r="AX242" s="524"/>
      <c r="AY242" s="517"/>
      <c r="AZ242" s="524"/>
      <c r="BA242" s="524"/>
      <c r="BB242" s="524"/>
      <c r="BC242" s="524"/>
      <c r="BD242" s="524"/>
      <c r="BE242" s="524"/>
      <c r="BF242" s="524"/>
      <c r="BG242" s="524"/>
      <c r="BH242" s="524"/>
      <c r="BI242" s="527"/>
      <c r="BJ242" s="527"/>
      <c r="BK242" s="527"/>
    </row>
    <row r="243" spans="1:63" s="528" customFormat="1" ht="9.75" hidden="1" customHeight="1" thickTop="1" x14ac:dyDescent="0.2">
      <c r="A243" s="650"/>
      <c r="B243" s="651"/>
      <c r="C243" s="651"/>
      <c r="D243" s="651"/>
      <c r="E243" s="651"/>
      <c r="F243" s="651"/>
      <c r="G243" s="652"/>
      <c r="H243" s="653"/>
      <c r="I243" s="521"/>
      <c r="J243" s="521"/>
      <c r="K243" s="521"/>
      <c r="L243" s="521"/>
      <c r="M243" s="521"/>
      <c r="N243" s="521"/>
      <c r="O243" s="521"/>
      <c r="P243" s="521"/>
      <c r="Q243" s="521"/>
      <c r="R243" s="521"/>
      <c r="S243" s="521"/>
      <c r="T243" s="521"/>
      <c r="U243" s="521"/>
      <c r="V243" s="521"/>
      <c r="W243" s="521"/>
      <c r="X243" s="521"/>
      <c r="Y243" s="521"/>
      <c r="Z243" s="521"/>
      <c r="AA243" s="521"/>
      <c r="AB243" s="521"/>
      <c r="AC243" s="521"/>
      <c r="AD243" s="524"/>
      <c r="AE243" s="524"/>
      <c r="AF243" s="524"/>
      <c r="AG243" s="524"/>
      <c r="AH243" s="524"/>
      <c r="AI243" s="524"/>
      <c r="AJ243" s="524"/>
      <c r="AK243" s="524"/>
      <c r="AL243" s="524"/>
      <c r="AM243" s="524"/>
      <c r="AN243" s="524"/>
      <c r="AO243" s="524"/>
      <c r="AP243" s="524"/>
      <c r="AQ243" s="524"/>
      <c r="AR243" s="524"/>
      <c r="AS243" s="524"/>
      <c r="AT243" s="524"/>
      <c r="AU243" s="524"/>
      <c r="AV243" s="527"/>
      <c r="AW243" s="527"/>
      <c r="AX243" s="524"/>
      <c r="AY243" s="524"/>
      <c r="AZ243" s="524"/>
      <c r="BA243" s="524"/>
      <c r="BB243" s="524"/>
      <c r="BC243" s="524"/>
      <c r="BD243" s="524"/>
      <c r="BE243" s="524"/>
      <c r="BF243" s="524"/>
      <c r="BG243" s="524"/>
      <c r="BH243" s="524"/>
      <c r="BI243" s="527"/>
      <c r="BJ243" s="527"/>
      <c r="BK243" s="527"/>
    </row>
    <row r="244" spans="1:63" s="528" customFormat="1" ht="9.75" hidden="1" customHeight="1" x14ac:dyDescent="0.2">
      <c r="A244" s="650"/>
      <c r="B244" s="651"/>
      <c r="C244" s="651"/>
      <c r="D244" s="651"/>
      <c r="E244" s="651"/>
      <c r="F244" s="651"/>
      <c r="G244" s="652"/>
      <c r="H244" s="653"/>
      <c r="I244" s="521"/>
      <c r="J244" s="521"/>
      <c r="K244" s="521"/>
      <c r="L244" s="521"/>
      <c r="M244" s="521"/>
      <c r="N244" s="521"/>
      <c r="O244" s="521"/>
      <c r="P244" s="521"/>
      <c r="Q244" s="521"/>
      <c r="R244" s="521"/>
      <c r="S244" s="521"/>
      <c r="T244" s="521"/>
      <c r="U244" s="521"/>
      <c r="V244" s="521"/>
      <c r="W244" s="521"/>
      <c r="X244" s="521"/>
      <c r="Y244" s="521"/>
      <c r="Z244" s="521"/>
      <c r="AA244" s="521"/>
      <c r="AB244" s="521"/>
      <c r="AC244" s="521"/>
      <c r="AD244" s="524"/>
      <c r="AE244" s="524"/>
      <c r="AF244" s="524"/>
      <c r="AG244" s="524"/>
      <c r="AH244" s="524"/>
      <c r="AI244" s="524"/>
      <c r="AJ244" s="524"/>
      <c r="AK244" s="524"/>
      <c r="AL244" s="524"/>
      <c r="AM244" s="524"/>
      <c r="AN244" s="524"/>
      <c r="AO244" s="524"/>
      <c r="AP244" s="524"/>
      <c r="AQ244" s="524"/>
      <c r="AR244" s="524"/>
      <c r="AS244" s="524"/>
      <c r="AT244" s="524"/>
      <c r="AU244" s="524"/>
      <c r="AV244" s="527"/>
      <c r="AW244" s="527"/>
      <c r="AX244" s="524"/>
      <c r="AY244" s="524"/>
      <c r="AZ244" s="524"/>
      <c r="BA244" s="524"/>
      <c r="BB244" s="524"/>
      <c r="BC244" s="524"/>
      <c r="BD244" s="524"/>
      <c r="BE244" s="524"/>
      <c r="BF244" s="524"/>
      <c r="BG244" s="524"/>
      <c r="BH244" s="524"/>
      <c r="BI244" s="527"/>
      <c r="BJ244" s="527"/>
      <c r="BK244" s="527"/>
    </row>
    <row r="245" spans="1:63" s="531" customFormat="1" ht="27" hidden="1" customHeight="1" x14ac:dyDescent="0.2">
      <c r="A245" s="646">
        <v>13</v>
      </c>
      <c r="B245" s="753"/>
      <c r="C245" s="753"/>
      <c r="D245" s="753"/>
      <c r="E245" s="753"/>
      <c r="F245" s="654" t="s">
        <v>322</v>
      </c>
      <c r="G245" s="754"/>
      <c r="H245" s="755"/>
      <c r="I245" s="521"/>
      <c r="J245" s="521"/>
      <c r="K245" s="521"/>
      <c r="L245" s="521"/>
      <c r="M245" s="521"/>
      <c r="N245" s="521"/>
      <c r="O245" s="521"/>
      <c r="P245" s="521"/>
      <c r="Q245" s="521"/>
      <c r="R245" s="521"/>
      <c r="S245" s="521"/>
      <c r="T245" s="521"/>
      <c r="U245" s="521"/>
      <c r="V245" s="521"/>
      <c r="W245" s="521"/>
      <c r="X245" s="521"/>
      <c r="Y245" s="521"/>
      <c r="Z245" s="521"/>
      <c r="AA245" s="521"/>
      <c r="AB245" s="521"/>
      <c r="AC245" s="521"/>
      <c r="AD245" s="526"/>
      <c r="AE245" s="529"/>
      <c r="AF245" s="529"/>
      <c r="AG245" s="525"/>
      <c r="AH245" s="525" t="s">
        <v>258</v>
      </c>
      <c r="AI245" s="525" t="s">
        <v>259</v>
      </c>
      <c r="AJ245" s="525" t="s">
        <v>324</v>
      </c>
      <c r="AK245" s="525" t="s">
        <v>325</v>
      </c>
      <c r="AL245" s="525" t="s">
        <v>326</v>
      </c>
      <c r="AM245" s="525" t="s">
        <v>258</v>
      </c>
      <c r="AN245" s="525" t="s">
        <v>259</v>
      </c>
      <c r="AO245" s="525" t="s">
        <v>324</v>
      </c>
      <c r="AP245" s="525" t="s">
        <v>325</v>
      </c>
      <c r="AQ245" s="525" t="s">
        <v>326</v>
      </c>
      <c r="AR245" s="525" t="s">
        <v>258</v>
      </c>
      <c r="AS245" s="525" t="s">
        <v>259</v>
      </c>
      <c r="AT245" s="526"/>
      <c r="AU245" s="526"/>
      <c r="AV245" s="530"/>
      <c r="AW245" s="530"/>
      <c r="AX245" s="526"/>
      <c r="AY245" s="517"/>
      <c r="AZ245" s="526"/>
      <c r="BA245" s="526"/>
      <c r="BB245" s="526"/>
      <c r="BC245" s="526"/>
      <c r="BD245" s="526"/>
      <c r="BE245" s="526"/>
      <c r="BF245" s="526"/>
      <c r="BG245" s="526"/>
      <c r="BH245" s="526"/>
      <c r="BI245" s="530"/>
      <c r="BJ245" s="530"/>
      <c r="BK245" s="530"/>
    </row>
    <row r="246" spans="1:63" hidden="1" x14ac:dyDescent="0.2">
      <c r="A246" s="655">
        <f t="shared" ref="A246:A251" si="33">+A245+0.01</f>
        <v>13.01</v>
      </c>
      <c r="B246" s="532"/>
      <c r="C246" s="533"/>
      <c r="D246" s="533"/>
      <c r="E246" s="534"/>
      <c r="F246" s="659"/>
      <c r="G246" s="535">
        <f t="shared" ref="G246:G253" si="34">IF(E246&gt;0,ROUND((F246*E246),0),0)</f>
        <v>0</v>
      </c>
      <c r="H246" s="657">
        <f>IF(G246&gt;0,G246/#REF!,0)</f>
        <v>0</v>
      </c>
      <c r="AD246" s="536"/>
      <c r="AE246" s="524"/>
      <c r="AF246" s="524"/>
      <c r="AG246" s="524"/>
      <c r="AH246" s="524"/>
      <c r="AI246" s="524"/>
      <c r="AJ246" s="524">
        <f t="shared" ref="AJ246:AJ253" si="35">IF(AD246=$AJ$9,E246*F246,0)</f>
        <v>0</v>
      </c>
      <c r="AK246" s="524"/>
      <c r="AL246" s="524"/>
      <c r="AM246" s="524"/>
      <c r="AN246" s="524"/>
      <c r="AO246" s="524">
        <f t="shared" ref="AO246:AO253" si="36">IF(AD246=$AO$9,E246*F246,0)</f>
        <v>0</v>
      </c>
      <c r="AP246" s="524"/>
      <c r="AQ246" s="524"/>
      <c r="AR246" s="524"/>
      <c r="AS246" s="524"/>
      <c r="AT246" s="524"/>
      <c r="AU246" s="524"/>
    </row>
    <row r="247" spans="1:63" hidden="1" x14ac:dyDescent="0.2">
      <c r="A247" s="655">
        <f t="shared" si="33"/>
        <v>13.02</v>
      </c>
      <c r="B247" s="532"/>
      <c r="C247" s="533"/>
      <c r="D247" s="533"/>
      <c r="E247" s="534"/>
      <c r="F247" s="537"/>
      <c r="G247" s="535">
        <f t="shared" si="34"/>
        <v>0</v>
      </c>
      <c r="H247" s="657">
        <f>IF(G247&gt;0,G247/#REF!,0)</f>
        <v>0</v>
      </c>
      <c r="AD247" s="536"/>
      <c r="AE247" s="524"/>
      <c r="AF247" s="524"/>
      <c r="AG247" s="524"/>
      <c r="AH247" s="524"/>
      <c r="AI247" s="524"/>
      <c r="AJ247" s="524">
        <f t="shared" si="35"/>
        <v>0</v>
      </c>
      <c r="AK247" s="524"/>
      <c r="AL247" s="524"/>
      <c r="AM247" s="524"/>
      <c r="AN247" s="524"/>
      <c r="AO247" s="524">
        <f t="shared" si="36"/>
        <v>0</v>
      </c>
      <c r="AP247" s="524"/>
      <c r="AQ247" s="524"/>
      <c r="AR247" s="524"/>
      <c r="AS247" s="524"/>
      <c r="AT247" s="524"/>
      <c r="AU247" s="524"/>
    </row>
    <row r="248" spans="1:63" hidden="1" x14ac:dyDescent="0.2">
      <c r="A248" s="655">
        <f t="shared" si="33"/>
        <v>13.03</v>
      </c>
      <c r="B248" s="532"/>
      <c r="C248" s="533"/>
      <c r="D248" s="533"/>
      <c r="E248" s="534"/>
      <c r="F248" s="537"/>
      <c r="G248" s="535">
        <f t="shared" si="34"/>
        <v>0</v>
      </c>
      <c r="H248" s="657">
        <f>IF(G248&gt;0,G248/#REF!,0)</f>
        <v>0</v>
      </c>
      <c r="AD248" s="536"/>
      <c r="AE248" s="524"/>
      <c r="AF248" s="524"/>
      <c r="AG248" s="524"/>
      <c r="AH248" s="524"/>
      <c r="AI248" s="524"/>
      <c r="AJ248" s="524">
        <f t="shared" si="35"/>
        <v>0</v>
      </c>
      <c r="AK248" s="524"/>
      <c r="AL248" s="524"/>
      <c r="AM248" s="524"/>
      <c r="AN248" s="524"/>
      <c r="AO248" s="524">
        <f t="shared" si="36"/>
        <v>0</v>
      </c>
      <c r="AP248" s="524"/>
      <c r="AQ248" s="524"/>
      <c r="AR248" s="524"/>
      <c r="AS248" s="524"/>
      <c r="AT248" s="524"/>
      <c r="AU248" s="524"/>
    </row>
    <row r="249" spans="1:63" hidden="1" x14ac:dyDescent="0.2">
      <c r="A249" s="655">
        <f t="shared" si="33"/>
        <v>13.04</v>
      </c>
      <c r="B249" s="532"/>
      <c r="C249" s="533"/>
      <c r="D249" s="533"/>
      <c r="E249" s="534"/>
      <c r="F249" s="537"/>
      <c r="G249" s="535">
        <f t="shared" si="34"/>
        <v>0</v>
      </c>
      <c r="H249" s="657">
        <f>IF(G249&gt;0,G249/#REF!,0)</f>
        <v>0</v>
      </c>
      <c r="AD249" s="536"/>
      <c r="AE249" s="524"/>
      <c r="AF249" s="524"/>
      <c r="AG249" s="524"/>
      <c r="AH249" s="524"/>
      <c r="AI249" s="524"/>
      <c r="AJ249" s="524">
        <f t="shared" si="35"/>
        <v>0</v>
      </c>
      <c r="AK249" s="524"/>
      <c r="AL249" s="524"/>
      <c r="AM249" s="524"/>
      <c r="AN249" s="524"/>
      <c r="AO249" s="524">
        <f t="shared" si="36"/>
        <v>0</v>
      </c>
      <c r="AP249" s="524"/>
      <c r="AQ249" s="524"/>
      <c r="AR249" s="524"/>
      <c r="AS249" s="524"/>
      <c r="AT249" s="524"/>
      <c r="AU249" s="524"/>
    </row>
    <row r="250" spans="1:63" hidden="1" x14ac:dyDescent="0.2">
      <c r="A250" s="655">
        <f t="shared" si="33"/>
        <v>13.049999999999999</v>
      </c>
      <c r="B250" s="532"/>
      <c r="C250" s="533"/>
      <c r="D250" s="533"/>
      <c r="E250" s="534"/>
      <c r="F250" s="537"/>
      <c r="G250" s="535">
        <f t="shared" si="34"/>
        <v>0</v>
      </c>
      <c r="H250" s="657">
        <f>IF(G250&gt;0,G250/#REF!,0)</f>
        <v>0</v>
      </c>
      <c r="AD250" s="536"/>
      <c r="AE250" s="524"/>
      <c r="AF250" s="524"/>
      <c r="AG250" s="524"/>
      <c r="AH250" s="524"/>
      <c r="AI250" s="524"/>
      <c r="AJ250" s="524">
        <f t="shared" si="35"/>
        <v>0</v>
      </c>
      <c r="AK250" s="524"/>
      <c r="AL250" s="524"/>
      <c r="AM250" s="524"/>
      <c r="AN250" s="524"/>
      <c r="AO250" s="524">
        <f t="shared" si="36"/>
        <v>0</v>
      </c>
      <c r="AP250" s="524"/>
      <c r="AQ250" s="524"/>
      <c r="AR250" s="524"/>
      <c r="AS250" s="524"/>
      <c r="AT250" s="524"/>
      <c r="AU250" s="524"/>
    </row>
    <row r="251" spans="1:63" hidden="1" x14ac:dyDescent="0.2">
      <c r="A251" s="655">
        <f t="shared" si="33"/>
        <v>13.059999999999999</v>
      </c>
      <c r="B251" s="532"/>
      <c r="C251" s="533"/>
      <c r="D251" s="533"/>
      <c r="E251" s="534"/>
      <c r="F251" s="537"/>
      <c r="G251" s="535">
        <f t="shared" si="34"/>
        <v>0</v>
      </c>
      <c r="H251" s="657">
        <f>IF(G251&gt;0,G251/#REF!,0)</f>
        <v>0</v>
      </c>
      <c r="AD251" s="536"/>
      <c r="AE251" s="524"/>
      <c r="AF251" s="524"/>
      <c r="AG251" s="524"/>
      <c r="AH251" s="524"/>
      <c r="AI251" s="524"/>
      <c r="AJ251" s="524">
        <f t="shared" si="35"/>
        <v>0</v>
      </c>
      <c r="AK251" s="524"/>
      <c r="AL251" s="524"/>
      <c r="AM251" s="524"/>
      <c r="AN251" s="524"/>
      <c r="AO251" s="524">
        <f t="shared" si="36"/>
        <v>0</v>
      </c>
      <c r="AP251" s="524"/>
      <c r="AQ251" s="524"/>
      <c r="AR251" s="524"/>
      <c r="AS251" s="524"/>
      <c r="AT251" s="524"/>
      <c r="AU251" s="524"/>
    </row>
    <row r="252" spans="1:63" hidden="1" x14ac:dyDescent="0.2">
      <c r="A252" s="655">
        <f>+A251+0.01</f>
        <v>13.069999999999999</v>
      </c>
      <c r="B252" s="532"/>
      <c r="C252" s="533"/>
      <c r="D252" s="533"/>
      <c r="E252" s="534"/>
      <c r="F252" s="537"/>
      <c r="G252" s="535">
        <f t="shared" si="34"/>
        <v>0</v>
      </c>
      <c r="H252" s="657">
        <f>IF(G252&gt;0,G252/#REF!,0)</f>
        <v>0</v>
      </c>
      <c r="AD252" s="536"/>
      <c r="AE252" s="524"/>
      <c r="AF252" s="524"/>
      <c r="AG252" s="524"/>
      <c r="AH252" s="524"/>
      <c r="AI252" s="524"/>
      <c r="AJ252" s="524">
        <f t="shared" si="35"/>
        <v>0</v>
      </c>
      <c r="AK252" s="524"/>
      <c r="AL252" s="524"/>
      <c r="AM252" s="524"/>
      <c r="AN252" s="524"/>
      <c r="AO252" s="524">
        <f t="shared" si="36"/>
        <v>0</v>
      </c>
      <c r="AP252" s="524"/>
      <c r="AQ252" s="524"/>
      <c r="AR252" s="524"/>
      <c r="AS252" s="524"/>
      <c r="AT252" s="524"/>
      <c r="AU252" s="524"/>
    </row>
    <row r="253" spans="1:63" hidden="1" x14ac:dyDescent="0.2">
      <c r="A253" s="655">
        <f>+A252+0.01</f>
        <v>13.079999999999998</v>
      </c>
      <c r="B253" s="532"/>
      <c r="C253" s="533"/>
      <c r="D253" s="533"/>
      <c r="E253" s="534"/>
      <c r="F253" s="537"/>
      <c r="G253" s="535">
        <f t="shared" si="34"/>
        <v>0</v>
      </c>
      <c r="H253" s="657">
        <f>IF(G253&gt;0,G253/#REF!,0)</f>
        <v>0</v>
      </c>
      <c r="AD253" s="536"/>
      <c r="AE253" s="524"/>
      <c r="AF253" s="524"/>
      <c r="AG253" s="524"/>
      <c r="AH253" s="524"/>
      <c r="AI253" s="524"/>
      <c r="AJ253" s="524">
        <f t="shared" si="35"/>
        <v>0</v>
      </c>
      <c r="AK253" s="524"/>
      <c r="AL253" s="524"/>
      <c r="AM253" s="524"/>
      <c r="AN253" s="524"/>
      <c r="AO253" s="524">
        <f t="shared" si="36"/>
        <v>0</v>
      </c>
      <c r="AP253" s="524"/>
      <c r="AQ253" s="524"/>
      <c r="AR253" s="524"/>
      <c r="AS253" s="524"/>
      <c r="AT253" s="524"/>
      <c r="AU253" s="524"/>
    </row>
    <row r="254" spans="1:63" s="528" customFormat="1" ht="14.25" hidden="1" customHeight="1" x14ac:dyDescent="0.2">
      <c r="A254" s="744" t="s">
        <v>289</v>
      </c>
      <c r="B254" s="745"/>
      <c r="C254" s="745"/>
      <c r="D254" s="745"/>
      <c r="E254" s="745"/>
      <c r="F254" s="745"/>
      <c r="G254" s="652">
        <f>SUM(G246:G253)</f>
        <v>0</v>
      </c>
      <c r="H254" s="653">
        <f>IF(G254&gt;0,G254/#REF!,0)</f>
        <v>0</v>
      </c>
      <c r="I254" s="521"/>
      <c r="J254" s="521"/>
      <c r="K254" s="521"/>
      <c r="L254" s="521"/>
      <c r="M254" s="521"/>
      <c r="N254" s="521"/>
      <c r="O254" s="521"/>
      <c r="P254" s="521"/>
      <c r="Q254" s="521"/>
      <c r="R254" s="521"/>
      <c r="S254" s="521"/>
      <c r="T254" s="521"/>
      <c r="U254" s="521"/>
      <c r="V254" s="521"/>
      <c r="W254" s="521"/>
      <c r="X254" s="521"/>
      <c r="Y254" s="521"/>
      <c r="Z254" s="521"/>
      <c r="AA254" s="521"/>
      <c r="AB254" s="521"/>
      <c r="AC254" s="521"/>
      <c r="AD254" s="524"/>
      <c r="AE254" s="524"/>
      <c r="AF254" s="524"/>
      <c r="AG254" s="524"/>
      <c r="AH254" s="524">
        <f>IF(G245=$AE$9,G257,"")</f>
        <v>0</v>
      </c>
      <c r="AI254" s="524">
        <f>IF(G245=$AE$9,G258,"")</f>
        <v>0</v>
      </c>
      <c r="AJ254" s="524"/>
      <c r="AK254" s="524" t="str">
        <f>IF(G245=$AJ$9,G255,"")</f>
        <v/>
      </c>
      <c r="AL254" s="524" t="str">
        <f>IF(G245=$AJ$9,G256,"")</f>
        <v/>
      </c>
      <c r="AM254" s="524" t="str">
        <f>IF(G245=$AJ$9,G257,"")</f>
        <v/>
      </c>
      <c r="AN254" s="524" t="str">
        <f>IF(G245=$AJ$9,G258,"")</f>
        <v/>
      </c>
      <c r="AO254" s="524"/>
      <c r="AP254" s="524" t="str">
        <f>IF(G245=$AO$9,G255,"")</f>
        <v/>
      </c>
      <c r="AQ254" s="524" t="str">
        <f>IF(G245=$AO$9,G256,"")</f>
        <v/>
      </c>
      <c r="AR254" s="524" t="str">
        <f>IF(G245=$AO$9,G257,"")</f>
        <v/>
      </c>
      <c r="AS254" s="524" t="str">
        <f>IF(G245=$AO$9,G258,"")</f>
        <v/>
      </c>
      <c r="AT254" s="524"/>
      <c r="AU254" s="524"/>
      <c r="AV254" s="527"/>
      <c r="AW254" s="527"/>
      <c r="AX254" s="524"/>
      <c r="AY254" s="517"/>
      <c r="AZ254" s="524"/>
      <c r="BA254" s="524"/>
      <c r="BB254" s="524"/>
      <c r="BC254" s="524"/>
      <c r="BD254" s="524"/>
      <c r="BE254" s="524"/>
      <c r="BF254" s="524"/>
      <c r="BG254" s="524"/>
      <c r="BH254" s="524"/>
      <c r="BI254" s="527"/>
      <c r="BJ254" s="527"/>
      <c r="BK254" s="527"/>
    </row>
    <row r="255" spans="1:63" s="528" customFormat="1" ht="14.25" hidden="1" customHeight="1" x14ac:dyDescent="0.2">
      <c r="A255" s="650"/>
      <c r="B255" s="651"/>
      <c r="C255" s="651"/>
      <c r="D255" s="651"/>
      <c r="E255" s="663" t="s">
        <v>325</v>
      </c>
      <c r="F255" s="664">
        <v>0</v>
      </c>
      <c r="G255" s="652">
        <f>ROUND(+G254*F255,0)</f>
        <v>0</v>
      </c>
      <c r="H255" s="653">
        <f>IF(G255&gt;0,G255/#REF!,0)</f>
        <v>0</v>
      </c>
      <c r="I255" s="521"/>
      <c r="J255" s="521"/>
      <c r="K255" s="521"/>
      <c r="L255" s="521"/>
      <c r="M255" s="521"/>
      <c r="N255" s="521"/>
      <c r="O255" s="521"/>
      <c r="P255" s="521"/>
      <c r="Q255" s="521"/>
      <c r="R255" s="521"/>
      <c r="S255" s="521"/>
      <c r="T255" s="521"/>
      <c r="U255" s="521"/>
      <c r="V255" s="521"/>
      <c r="W255" s="521"/>
      <c r="X255" s="521"/>
      <c r="Y255" s="521"/>
      <c r="Z255" s="521"/>
      <c r="AA255" s="521"/>
      <c r="AB255" s="521"/>
      <c r="AC255" s="521"/>
      <c r="AD255" s="524"/>
      <c r="AE255" s="524"/>
      <c r="AF255" s="524"/>
      <c r="AG255" s="524"/>
      <c r="AH255" s="524"/>
      <c r="AI255" s="524"/>
      <c r="AJ255" s="524"/>
      <c r="AK255" s="524"/>
      <c r="AL255" s="524"/>
      <c r="AM255" s="524"/>
      <c r="AN255" s="524"/>
      <c r="AO255" s="524"/>
      <c r="AP255" s="524"/>
      <c r="AQ255" s="524"/>
      <c r="AR255" s="524"/>
      <c r="AS255" s="524"/>
      <c r="AT255" s="524"/>
      <c r="AU255" s="524"/>
      <c r="AV255" s="527"/>
      <c r="AW255" s="527"/>
      <c r="AX255" s="524"/>
      <c r="AY255" s="517"/>
      <c r="AZ255" s="524"/>
      <c r="BA255" s="524"/>
      <c r="BB255" s="524"/>
      <c r="BC255" s="524"/>
      <c r="BD255" s="524"/>
      <c r="BE255" s="524"/>
      <c r="BF255" s="524"/>
      <c r="BG255" s="524"/>
      <c r="BH255" s="524"/>
      <c r="BI255" s="527"/>
      <c r="BJ255" s="527"/>
      <c r="BK255" s="527"/>
    </row>
    <row r="256" spans="1:63" s="528" customFormat="1" ht="13.5" hidden="1" customHeight="1" x14ac:dyDescent="0.2">
      <c r="A256" s="665"/>
      <c r="B256" s="756" t="s">
        <v>335</v>
      </c>
      <c r="C256" s="756" t="s">
        <v>257</v>
      </c>
      <c r="D256" s="756"/>
      <c r="E256" s="757">
        <f>SUM(F256:F258)</f>
        <v>0.3</v>
      </c>
      <c r="F256" s="664">
        <v>0.22</v>
      </c>
      <c r="G256" s="535">
        <f>ROUND(+F256*G254,0)</f>
        <v>0</v>
      </c>
      <c r="H256" s="666">
        <f>IF(G256&gt;0,G256/#REF!,0)</f>
        <v>0</v>
      </c>
      <c r="I256" s="521"/>
      <c r="J256" s="521"/>
      <c r="K256" s="521"/>
      <c r="L256" s="521"/>
      <c r="M256" s="521"/>
      <c r="N256" s="521"/>
      <c r="O256" s="521"/>
      <c r="P256" s="521"/>
      <c r="Q256" s="521"/>
      <c r="R256" s="521"/>
      <c r="S256" s="521"/>
      <c r="T256" s="521"/>
      <c r="U256" s="521"/>
      <c r="V256" s="521"/>
      <c r="W256" s="521"/>
      <c r="X256" s="521"/>
      <c r="Y256" s="521"/>
      <c r="Z256" s="521"/>
      <c r="AA256" s="521"/>
      <c r="AB256" s="521"/>
      <c r="AC256" s="521"/>
      <c r="AD256" s="538"/>
      <c r="AE256" s="524"/>
      <c r="AF256" s="524"/>
      <c r="AG256" s="524"/>
      <c r="AH256" s="524"/>
      <c r="AI256" s="524"/>
      <c r="AJ256" s="524"/>
      <c r="AK256" s="524"/>
      <c r="AL256" s="524"/>
      <c r="AM256" s="524"/>
      <c r="AN256" s="524"/>
      <c r="AO256" s="524"/>
      <c r="AP256" s="524"/>
      <c r="AQ256" s="524"/>
      <c r="AR256" s="524"/>
      <c r="AS256" s="524"/>
      <c r="AT256" s="524"/>
      <c r="AU256" s="524"/>
      <c r="AV256" s="527"/>
      <c r="AW256" s="527"/>
      <c r="AX256" s="524"/>
      <c r="AY256" s="517"/>
      <c r="AZ256" s="524"/>
      <c r="BA256" s="524"/>
      <c r="BB256" s="524"/>
      <c r="BC256" s="524"/>
      <c r="BD256" s="524"/>
      <c r="BE256" s="524"/>
      <c r="BF256" s="524"/>
      <c r="BG256" s="524"/>
      <c r="BH256" s="524"/>
      <c r="BI256" s="527"/>
      <c r="BJ256" s="527"/>
      <c r="BK256" s="527"/>
    </row>
    <row r="257" spans="1:63" s="528" customFormat="1" ht="13.5" hidden="1" customHeight="1" x14ac:dyDescent="0.2">
      <c r="A257" s="665"/>
      <c r="B257" s="756"/>
      <c r="C257" s="756" t="s">
        <v>258</v>
      </c>
      <c r="D257" s="756"/>
      <c r="E257" s="757"/>
      <c r="F257" s="664">
        <v>0.03</v>
      </c>
      <c r="G257" s="535">
        <f>ROUND(+F257*G254,0)</f>
        <v>0</v>
      </c>
      <c r="H257" s="666">
        <f>IF(G257&gt;0,G257/#REF!,0)</f>
        <v>0</v>
      </c>
      <c r="I257" s="521"/>
      <c r="J257" s="521"/>
      <c r="K257" s="521"/>
      <c r="L257" s="521"/>
      <c r="M257" s="521"/>
      <c r="N257" s="521"/>
      <c r="O257" s="521"/>
      <c r="P257" s="521"/>
      <c r="Q257" s="521"/>
      <c r="R257" s="521"/>
      <c r="S257" s="521"/>
      <c r="T257" s="521"/>
      <c r="U257" s="521"/>
      <c r="V257" s="521"/>
      <c r="W257" s="521"/>
      <c r="X257" s="521"/>
      <c r="Y257" s="521"/>
      <c r="Z257" s="521"/>
      <c r="AA257" s="521"/>
      <c r="AB257" s="521"/>
      <c r="AC257" s="521"/>
      <c r="AD257" s="538"/>
      <c r="AE257" s="524"/>
      <c r="AF257" s="524"/>
      <c r="AG257" s="524"/>
      <c r="AH257" s="524"/>
      <c r="AI257" s="524"/>
      <c r="AJ257" s="524"/>
      <c r="AK257" s="524"/>
      <c r="AL257" s="524"/>
      <c r="AM257" s="524"/>
      <c r="AN257" s="524"/>
      <c r="AO257" s="524"/>
      <c r="AP257" s="524"/>
      <c r="AQ257" s="524"/>
      <c r="AR257" s="524"/>
      <c r="AS257" s="524"/>
      <c r="AT257" s="524"/>
      <c r="AU257" s="524"/>
      <c r="AV257" s="527"/>
      <c r="AW257" s="527"/>
      <c r="AX257" s="524"/>
      <c r="AY257" s="517"/>
      <c r="AZ257" s="524"/>
      <c r="BA257" s="524"/>
      <c r="BB257" s="524"/>
      <c r="BC257" s="524"/>
      <c r="BD257" s="524"/>
      <c r="BE257" s="524"/>
      <c r="BF257" s="524"/>
      <c r="BG257" s="524"/>
      <c r="BH257" s="524"/>
      <c r="BI257" s="527"/>
      <c r="BJ257" s="527"/>
      <c r="BK257" s="527"/>
    </row>
    <row r="258" spans="1:63" s="528" customFormat="1" ht="13.5" hidden="1" customHeight="1" x14ac:dyDescent="0.2">
      <c r="A258" s="665"/>
      <c r="B258" s="756"/>
      <c r="C258" s="756" t="s">
        <v>336</v>
      </c>
      <c r="D258" s="756"/>
      <c r="E258" s="757"/>
      <c r="F258" s="664">
        <v>0.05</v>
      </c>
      <c r="G258" s="535">
        <f>ROUND(+F258*G254,0)</f>
        <v>0</v>
      </c>
      <c r="H258" s="666">
        <f>IF(G258&gt;0,G258/#REF!,0)</f>
        <v>0</v>
      </c>
      <c r="I258" s="521"/>
      <c r="J258" s="521"/>
      <c r="K258" s="521"/>
      <c r="L258" s="521"/>
      <c r="M258" s="521"/>
      <c r="N258" s="521"/>
      <c r="O258" s="521"/>
      <c r="P258" s="521"/>
      <c r="Q258" s="521"/>
      <c r="R258" s="521"/>
      <c r="S258" s="521"/>
      <c r="T258" s="521"/>
      <c r="U258" s="521"/>
      <c r="V258" s="521"/>
      <c r="W258" s="521"/>
      <c r="X258" s="521"/>
      <c r="Y258" s="521"/>
      <c r="Z258" s="521"/>
      <c r="AA258" s="521"/>
      <c r="AB258" s="521"/>
      <c r="AC258" s="521"/>
      <c r="AD258" s="538"/>
      <c r="AE258" s="524"/>
      <c r="AF258" s="524"/>
      <c r="AG258" s="524"/>
      <c r="AH258" s="524"/>
      <c r="AI258" s="524"/>
      <c r="AJ258" s="524"/>
      <c r="AK258" s="524"/>
      <c r="AL258" s="524"/>
      <c r="AM258" s="524"/>
      <c r="AN258" s="524"/>
      <c r="AO258" s="524"/>
      <c r="AP258" s="524"/>
      <c r="AQ258" s="524"/>
      <c r="AR258" s="524"/>
      <c r="AS258" s="524"/>
      <c r="AT258" s="524"/>
      <c r="AU258" s="524"/>
      <c r="AV258" s="527"/>
      <c r="AW258" s="527"/>
      <c r="AX258" s="524"/>
      <c r="AY258" s="517"/>
      <c r="AZ258" s="524"/>
      <c r="BA258" s="524"/>
      <c r="BB258" s="524"/>
      <c r="BC258" s="524"/>
      <c r="BD258" s="524"/>
      <c r="BE258" s="524"/>
      <c r="BF258" s="524"/>
      <c r="BG258" s="524"/>
      <c r="BH258" s="524"/>
      <c r="BI258" s="527"/>
      <c r="BJ258" s="527"/>
      <c r="BK258" s="527"/>
    </row>
    <row r="259" spans="1:63" s="528" customFormat="1" ht="20.25" hidden="1" customHeight="1" thickBot="1" x14ac:dyDescent="0.25">
      <c r="A259" s="744" t="str">
        <f>CONCATENATE("TOTAL ",B245)</f>
        <v xml:space="preserve">TOTAL </v>
      </c>
      <c r="B259" s="745"/>
      <c r="C259" s="745"/>
      <c r="D259" s="745"/>
      <c r="E259" s="745"/>
      <c r="F259" s="745"/>
      <c r="G259" s="652">
        <f>SUM(G254:G258)</f>
        <v>0</v>
      </c>
      <c r="H259" s="666">
        <f>IF(G259&gt;0,G259/#REF!,0)</f>
        <v>0</v>
      </c>
      <c r="I259" s="521"/>
      <c r="J259" s="521"/>
      <c r="K259" s="521"/>
      <c r="L259" s="521"/>
      <c r="M259" s="521"/>
      <c r="N259" s="521"/>
      <c r="O259" s="521"/>
      <c r="P259" s="521"/>
      <c r="Q259" s="521"/>
      <c r="R259" s="521"/>
      <c r="S259" s="521"/>
      <c r="T259" s="521"/>
      <c r="U259" s="521"/>
      <c r="V259" s="521"/>
      <c r="W259" s="521"/>
      <c r="X259" s="521"/>
      <c r="Y259" s="521"/>
      <c r="Z259" s="521"/>
      <c r="AA259" s="521"/>
      <c r="AB259" s="521"/>
      <c r="AC259" s="521"/>
      <c r="AD259" s="538"/>
      <c r="AE259" s="524"/>
      <c r="AF259" s="524"/>
      <c r="AG259" s="524"/>
      <c r="AH259" s="524"/>
      <c r="AI259" s="524"/>
      <c r="AJ259" s="524"/>
      <c r="AK259" s="524"/>
      <c r="AL259" s="524"/>
      <c r="AM259" s="524"/>
      <c r="AN259" s="524"/>
      <c r="AO259" s="524"/>
      <c r="AP259" s="524"/>
      <c r="AQ259" s="524"/>
      <c r="AR259" s="524"/>
      <c r="AS259" s="524"/>
      <c r="AT259" s="524"/>
      <c r="AU259" s="524"/>
      <c r="AV259" s="527"/>
      <c r="AW259" s="527"/>
      <c r="AX259" s="524"/>
      <c r="AY259" s="517"/>
      <c r="AZ259" s="524"/>
      <c r="BA259" s="524"/>
      <c r="BB259" s="524"/>
      <c r="BC259" s="524"/>
      <c r="BD259" s="524"/>
      <c r="BE259" s="524"/>
      <c r="BF259" s="524"/>
      <c r="BG259" s="524"/>
      <c r="BH259" s="524"/>
      <c r="BI259" s="527"/>
      <c r="BJ259" s="527"/>
      <c r="BK259" s="527"/>
    </row>
    <row r="260" spans="1:63" ht="10.5" hidden="1" customHeight="1" thickTop="1" x14ac:dyDescent="0.2">
      <c r="A260" s="667"/>
      <c r="B260" s="668"/>
      <c r="C260" s="668"/>
      <c r="D260" s="668"/>
      <c r="E260" s="668"/>
      <c r="F260" s="668"/>
      <c r="G260" s="644"/>
      <c r="H260" s="645"/>
      <c r="AE260" s="524"/>
      <c r="AF260" s="524"/>
      <c r="AG260" s="524"/>
      <c r="AH260" s="524"/>
      <c r="AI260" s="524"/>
      <c r="AJ260" s="524"/>
      <c r="AK260" s="524"/>
      <c r="AL260" s="524"/>
      <c r="AM260" s="524"/>
      <c r="AN260" s="524"/>
      <c r="AO260" s="524"/>
      <c r="AP260" s="524"/>
      <c r="AQ260" s="524"/>
      <c r="AR260" s="524"/>
      <c r="AS260" s="524"/>
      <c r="AT260" s="524"/>
      <c r="AU260" s="524"/>
    </row>
    <row r="261" spans="1:63" s="531" customFormat="1" ht="27" hidden="1" customHeight="1" outlineLevel="1" x14ac:dyDescent="0.2">
      <c r="A261" s="646">
        <v>14</v>
      </c>
      <c r="B261" s="753"/>
      <c r="C261" s="753"/>
      <c r="D261" s="753"/>
      <c r="E261" s="753"/>
      <c r="F261" s="654" t="s">
        <v>322</v>
      </c>
      <c r="G261" s="754"/>
      <c r="H261" s="755"/>
      <c r="I261" s="521"/>
      <c r="J261" s="521"/>
      <c r="K261" s="521"/>
      <c r="L261" s="521"/>
      <c r="M261" s="521"/>
      <c r="N261" s="521"/>
      <c r="O261" s="521"/>
      <c r="P261" s="521"/>
      <c r="Q261" s="521"/>
      <c r="R261" s="521"/>
      <c r="S261" s="521"/>
      <c r="T261" s="521"/>
      <c r="U261" s="521"/>
      <c r="V261" s="521"/>
      <c r="W261" s="521"/>
      <c r="X261" s="521"/>
      <c r="Y261" s="521"/>
      <c r="Z261" s="521"/>
      <c r="AA261" s="521"/>
      <c r="AB261" s="521"/>
      <c r="AC261" s="521"/>
      <c r="AD261" s="526"/>
      <c r="AE261" s="529"/>
      <c r="AF261" s="529"/>
      <c r="AG261" s="525"/>
      <c r="AH261" s="525" t="s">
        <v>258</v>
      </c>
      <c r="AI261" s="525" t="s">
        <v>259</v>
      </c>
      <c r="AJ261" s="525" t="s">
        <v>324</v>
      </c>
      <c r="AK261" s="525" t="s">
        <v>325</v>
      </c>
      <c r="AL261" s="525" t="s">
        <v>326</v>
      </c>
      <c r="AM261" s="525" t="s">
        <v>258</v>
      </c>
      <c r="AN261" s="525" t="s">
        <v>259</v>
      </c>
      <c r="AO261" s="525" t="s">
        <v>324</v>
      </c>
      <c r="AP261" s="525" t="s">
        <v>325</v>
      </c>
      <c r="AQ261" s="525" t="s">
        <v>326</v>
      </c>
      <c r="AR261" s="525" t="s">
        <v>258</v>
      </c>
      <c r="AS261" s="525" t="s">
        <v>259</v>
      </c>
      <c r="AT261" s="526"/>
      <c r="AU261" s="526"/>
      <c r="AV261" s="530"/>
      <c r="AW261" s="530"/>
      <c r="AX261" s="526"/>
      <c r="AY261" s="517"/>
      <c r="AZ261" s="526"/>
      <c r="BA261" s="526"/>
      <c r="BB261" s="526"/>
      <c r="BC261" s="526"/>
      <c r="BD261" s="526"/>
      <c r="BE261" s="526"/>
      <c r="BF261" s="526"/>
      <c r="BG261" s="526"/>
      <c r="BH261" s="526"/>
      <c r="BI261" s="530"/>
      <c r="BJ261" s="530"/>
      <c r="BK261" s="530"/>
    </row>
    <row r="262" spans="1:63" ht="45.75" hidden="1" customHeight="1" outlineLevel="1" x14ac:dyDescent="0.2">
      <c r="A262" s="655">
        <f>+A261+0.01</f>
        <v>14.01</v>
      </c>
      <c r="B262" s="532"/>
      <c r="C262" s="533"/>
      <c r="D262" s="533"/>
      <c r="E262" s="534"/>
      <c r="F262" s="659"/>
      <c r="G262" s="535">
        <f>IF(E262&gt;0,ROUND((F262*E262),0),0)</f>
        <v>0</v>
      </c>
      <c r="H262" s="657">
        <f>IF(G262&gt;0,G262/#REF!,0)</f>
        <v>0</v>
      </c>
      <c r="AD262" s="536"/>
      <c r="AE262" s="524"/>
      <c r="AF262" s="524"/>
      <c r="AG262" s="524"/>
      <c r="AH262" s="524"/>
      <c r="AI262" s="524"/>
      <c r="AJ262" s="524">
        <f>IF(AD262=$AJ$9,E262*F262,0)</f>
        <v>0</v>
      </c>
      <c r="AK262" s="524"/>
      <c r="AL262" s="524"/>
      <c r="AM262" s="524"/>
      <c r="AN262" s="524"/>
      <c r="AO262" s="524">
        <f>IF(AD262=$AO$9,E262*F262,0)</f>
        <v>0</v>
      </c>
      <c r="AP262" s="524"/>
      <c r="AQ262" s="524"/>
      <c r="AR262" s="524"/>
      <c r="AS262" s="524"/>
      <c r="AT262" s="524"/>
      <c r="AU262" s="524"/>
    </row>
    <row r="263" spans="1:63" ht="45" hidden="1" customHeight="1" outlineLevel="1" x14ac:dyDescent="0.2">
      <c r="A263" s="655">
        <f>+A262+0.01</f>
        <v>14.02</v>
      </c>
      <c r="B263" s="532"/>
      <c r="C263" s="533"/>
      <c r="D263" s="533"/>
      <c r="E263" s="534"/>
      <c r="F263" s="659"/>
      <c r="G263" s="535">
        <f>IF(E263&gt;0,ROUND((F263*E263),0),0)</f>
        <v>0</v>
      </c>
      <c r="H263" s="657">
        <f>IF(G263&gt;0,G263/#REF!,0)</f>
        <v>0</v>
      </c>
      <c r="AD263" s="536"/>
      <c r="AE263" s="524"/>
      <c r="AF263" s="524"/>
      <c r="AG263" s="524"/>
      <c r="AH263" s="524"/>
      <c r="AI263" s="524"/>
      <c r="AJ263" s="524">
        <f>IF(AD263=$AJ$9,E263*F263,0)</f>
        <v>0</v>
      </c>
      <c r="AK263" s="524"/>
      <c r="AL263" s="524"/>
      <c r="AM263" s="524"/>
      <c r="AN263" s="524"/>
      <c r="AO263" s="524">
        <f>IF(AD263=$AO$9,E263*F263,0)</f>
        <v>0</v>
      </c>
      <c r="AP263" s="524"/>
      <c r="AQ263" s="524"/>
      <c r="AR263" s="524"/>
      <c r="AS263" s="524"/>
      <c r="AT263" s="524"/>
      <c r="AU263" s="524"/>
    </row>
    <row r="264" spans="1:63" hidden="1" outlineLevel="1" x14ac:dyDescent="0.2">
      <c r="A264" s="655">
        <f>+A263+0.01</f>
        <v>14.03</v>
      </c>
      <c r="B264" s="532"/>
      <c r="C264" s="533"/>
      <c r="D264" s="533"/>
      <c r="E264" s="534"/>
      <c r="F264" s="537"/>
      <c r="G264" s="535">
        <f>IF(E264&gt;0,ROUND((F264*E264),0),0)</f>
        <v>0</v>
      </c>
      <c r="H264" s="657">
        <f>IF(G264&gt;0,G264/#REF!,0)</f>
        <v>0</v>
      </c>
      <c r="AD264" s="536"/>
      <c r="AE264" s="524"/>
      <c r="AF264" s="524"/>
      <c r="AG264" s="524"/>
      <c r="AH264" s="524"/>
      <c r="AI264" s="524"/>
      <c r="AJ264" s="524">
        <f>IF(AD264=$AJ$9,E264*F264,0)</f>
        <v>0</v>
      </c>
      <c r="AK264" s="524"/>
      <c r="AL264" s="524"/>
      <c r="AM264" s="524"/>
      <c r="AN264" s="524"/>
      <c r="AO264" s="524">
        <f>IF(AD264=$AO$9,E264*F264,0)</f>
        <v>0</v>
      </c>
      <c r="AP264" s="524"/>
      <c r="AQ264" s="524"/>
      <c r="AR264" s="524"/>
      <c r="AS264" s="524"/>
      <c r="AT264" s="524"/>
      <c r="AU264" s="524"/>
    </row>
    <row r="265" spans="1:63" s="528" customFormat="1" ht="14.25" hidden="1" customHeight="1" outlineLevel="1" x14ac:dyDescent="0.2">
      <c r="A265" s="744" t="s">
        <v>289</v>
      </c>
      <c r="B265" s="745"/>
      <c r="C265" s="745"/>
      <c r="D265" s="745"/>
      <c r="E265" s="745"/>
      <c r="F265" s="745"/>
      <c r="G265" s="652">
        <f>SUM(G262:G264)</f>
        <v>0</v>
      </c>
      <c r="H265" s="653">
        <f>IF(G265&gt;0,G265/#REF!,0)</f>
        <v>0</v>
      </c>
      <c r="I265" s="521"/>
      <c r="J265" s="521"/>
      <c r="K265" s="521"/>
      <c r="L265" s="521"/>
      <c r="M265" s="521"/>
      <c r="N265" s="521"/>
      <c r="O265" s="521"/>
      <c r="P265" s="521"/>
      <c r="Q265" s="521"/>
      <c r="R265" s="521"/>
      <c r="S265" s="521"/>
      <c r="T265" s="521"/>
      <c r="U265" s="521"/>
      <c r="V265" s="521"/>
      <c r="W265" s="521"/>
      <c r="X265" s="521"/>
      <c r="Y265" s="521"/>
      <c r="Z265" s="521"/>
      <c r="AA265" s="521"/>
      <c r="AB265" s="521"/>
      <c r="AC265" s="521"/>
      <c r="AD265" s="524"/>
      <c r="AE265" s="524"/>
      <c r="AF265" s="524"/>
      <c r="AG265" s="524"/>
      <c r="AH265" s="524">
        <f>IF(G261=$AE$9,G268,"")</f>
        <v>0</v>
      </c>
      <c r="AI265" s="524">
        <f>IF(G261=$AE$9,G269,"")</f>
        <v>0</v>
      </c>
      <c r="AJ265" s="524"/>
      <c r="AK265" s="524" t="str">
        <f>IF(G261=$AJ$9,G266,"")</f>
        <v/>
      </c>
      <c r="AL265" s="524" t="str">
        <f>IF(G261=$AJ$9,G267,"")</f>
        <v/>
      </c>
      <c r="AM265" s="524" t="str">
        <f>IF(G261=$AJ$9,G268,"")</f>
        <v/>
      </c>
      <c r="AN265" s="524" t="str">
        <f>IF(G261=$AJ$9,G269,"")</f>
        <v/>
      </c>
      <c r="AO265" s="524"/>
      <c r="AP265" s="524" t="str">
        <f>IF(G261=$AO$9,G266,"")</f>
        <v/>
      </c>
      <c r="AQ265" s="524" t="str">
        <f>IF(G261=$AO$9,G267,"")</f>
        <v/>
      </c>
      <c r="AR265" s="524" t="str">
        <f>IF(G261=$AO$9,G268,"")</f>
        <v/>
      </c>
      <c r="AS265" s="524" t="str">
        <f>IF(G261=$AO$9,G269,"")</f>
        <v/>
      </c>
      <c r="AT265" s="524"/>
      <c r="AU265" s="524"/>
      <c r="AV265" s="527"/>
      <c r="AW265" s="527"/>
      <c r="AX265" s="524"/>
      <c r="AY265" s="517"/>
      <c r="AZ265" s="524"/>
      <c r="BA265" s="524"/>
      <c r="BB265" s="524"/>
      <c r="BC265" s="524"/>
      <c r="BD265" s="524"/>
      <c r="BE265" s="524"/>
      <c r="BF265" s="524"/>
      <c r="BG265" s="524"/>
      <c r="BH265" s="524"/>
      <c r="BI265" s="527"/>
      <c r="BJ265" s="527"/>
      <c r="BK265" s="527"/>
    </row>
    <row r="266" spans="1:63" s="528" customFormat="1" ht="14.25" hidden="1" customHeight="1" outlineLevel="1" x14ac:dyDescent="0.2">
      <c r="A266" s="650"/>
      <c r="B266" s="651"/>
      <c r="C266" s="651"/>
      <c r="D266" s="651"/>
      <c r="E266" s="663" t="s">
        <v>325</v>
      </c>
      <c r="F266" s="664">
        <v>0</v>
      </c>
      <c r="G266" s="652">
        <f>ROUND(+G265*F266,0)</f>
        <v>0</v>
      </c>
      <c r="H266" s="653">
        <f>IF(G266&gt;0,G266/#REF!,0)</f>
        <v>0</v>
      </c>
      <c r="I266" s="521"/>
      <c r="J266" s="521"/>
      <c r="K266" s="521"/>
      <c r="L266" s="521"/>
      <c r="M266" s="521"/>
      <c r="N266" s="521"/>
      <c r="O266" s="521"/>
      <c r="P266" s="521"/>
      <c r="Q266" s="521"/>
      <c r="R266" s="521"/>
      <c r="S266" s="521"/>
      <c r="T266" s="521"/>
      <c r="U266" s="521"/>
      <c r="V266" s="521"/>
      <c r="W266" s="521"/>
      <c r="X266" s="521"/>
      <c r="Y266" s="521"/>
      <c r="Z266" s="521"/>
      <c r="AA266" s="521"/>
      <c r="AB266" s="521"/>
      <c r="AC266" s="521"/>
      <c r="AD266" s="524"/>
      <c r="AE266" s="524"/>
      <c r="AF266" s="524"/>
      <c r="AG266" s="524"/>
      <c r="AH266" s="524"/>
      <c r="AI266" s="524"/>
      <c r="AJ266" s="524"/>
      <c r="AK266" s="524"/>
      <c r="AL266" s="524"/>
      <c r="AM266" s="524"/>
      <c r="AN266" s="524"/>
      <c r="AO266" s="524"/>
      <c r="AP266" s="524"/>
      <c r="AQ266" s="524"/>
      <c r="AR266" s="524"/>
      <c r="AS266" s="524"/>
      <c r="AT266" s="524"/>
      <c r="AU266" s="524"/>
      <c r="AV266" s="527"/>
      <c r="AW266" s="527"/>
      <c r="AX266" s="524"/>
      <c r="AY266" s="517"/>
      <c r="AZ266" s="524"/>
      <c r="BA266" s="524"/>
      <c r="BB266" s="524"/>
      <c r="BC266" s="524"/>
      <c r="BD266" s="524"/>
      <c r="BE266" s="524"/>
      <c r="BF266" s="524"/>
      <c r="BG266" s="524"/>
      <c r="BH266" s="524"/>
      <c r="BI266" s="527"/>
      <c r="BJ266" s="527"/>
      <c r="BK266" s="527"/>
    </row>
    <row r="267" spans="1:63" s="528" customFormat="1" ht="12" hidden="1" customHeight="1" outlineLevel="1" x14ac:dyDescent="0.2">
      <c r="A267" s="665"/>
      <c r="B267" s="756" t="s">
        <v>335</v>
      </c>
      <c r="C267" s="756" t="s">
        <v>257</v>
      </c>
      <c r="D267" s="756"/>
      <c r="E267" s="757">
        <f>SUM(F267:F269)</f>
        <v>0.3</v>
      </c>
      <c r="F267" s="664">
        <v>0.22</v>
      </c>
      <c r="G267" s="535">
        <f>ROUND(+F267*G265,0)</f>
        <v>0</v>
      </c>
      <c r="H267" s="666">
        <f>IF(G267&gt;0,G267/#REF!,0)</f>
        <v>0</v>
      </c>
      <c r="I267" s="521"/>
      <c r="J267" s="521"/>
      <c r="K267" s="521"/>
      <c r="L267" s="521"/>
      <c r="M267" s="521"/>
      <c r="N267" s="521"/>
      <c r="O267" s="521"/>
      <c r="P267" s="521"/>
      <c r="Q267" s="521"/>
      <c r="R267" s="521"/>
      <c r="S267" s="521"/>
      <c r="T267" s="521"/>
      <c r="U267" s="521"/>
      <c r="V267" s="521"/>
      <c r="W267" s="521"/>
      <c r="X267" s="521"/>
      <c r="Y267" s="521"/>
      <c r="Z267" s="521"/>
      <c r="AA267" s="521"/>
      <c r="AB267" s="521"/>
      <c r="AC267" s="521"/>
      <c r="AD267" s="538"/>
      <c r="AE267" s="524"/>
      <c r="AF267" s="524"/>
      <c r="AG267" s="524"/>
      <c r="AH267" s="524"/>
      <c r="AI267" s="524"/>
      <c r="AJ267" s="524"/>
      <c r="AK267" s="524"/>
      <c r="AL267" s="524"/>
      <c r="AM267" s="524"/>
      <c r="AN267" s="524"/>
      <c r="AO267" s="524"/>
      <c r="AP267" s="524"/>
      <c r="AQ267" s="524"/>
      <c r="AR267" s="524"/>
      <c r="AS267" s="524"/>
      <c r="AT267" s="524"/>
      <c r="AU267" s="524"/>
      <c r="AV267" s="527"/>
      <c r="AW267" s="527"/>
      <c r="AX267" s="524"/>
      <c r="AY267" s="517"/>
      <c r="AZ267" s="524"/>
      <c r="BA267" s="524"/>
      <c r="BB267" s="524"/>
      <c r="BC267" s="524"/>
      <c r="BD267" s="524"/>
      <c r="BE267" s="524"/>
      <c r="BF267" s="524"/>
      <c r="BG267" s="524"/>
      <c r="BH267" s="524"/>
      <c r="BI267" s="527"/>
      <c r="BJ267" s="527"/>
      <c r="BK267" s="527"/>
    </row>
    <row r="268" spans="1:63" s="528" customFormat="1" ht="12" hidden="1" customHeight="1" outlineLevel="1" x14ac:dyDescent="0.2">
      <c r="A268" s="665"/>
      <c r="B268" s="756"/>
      <c r="C268" s="756" t="s">
        <v>258</v>
      </c>
      <c r="D268" s="756"/>
      <c r="E268" s="757"/>
      <c r="F268" s="664">
        <v>0.03</v>
      </c>
      <c r="G268" s="535">
        <f>ROUND(+F268*G265,0)</f>
        <v>0</v>
      </c>
      <c r="H268" s="666">
        <f>IF(G268&gt;0,G268/#REF!,0)</f>
        <v>0</v>
      </c>
      <c r="I268" s="521"/>
      <c r="J268" s="521"/>
      <c r="K268" s="521"/>
      <c r="L268" s="521"/>
      <c r="M268" s="521"/>
      <c r="N268" s="521"/>
      <c r="O268" s="521"/>
      <c r="P268" s="521"/>
      <c r="Q268" s="521"/>
      <c r="R268" s="521"/>
      <c r="S268" s="521"/>
      <c r="T268" s="521"/>
      <c r="U268" s="521"/>
      <c r="V268" s="521"/>
      <c r="W268" s="521"/>
      <c r="X268" s="521"/>
      <c r="Y268" s="521"/>
      <c r="Z268" s="521"/>
      <c r="AA268" s="521"/>
      <c r="AB268" s="521"/>
      <c r="AC268" s="521"/>
      <c r="AD268" s="538"/>
      <c r="AE268" s="524"/>
      <c r="AF268" s="524"/>
      <c r="AG268" s="524"/>
      <c r="AH268" s="524"/>
      <c r="AI268" s="524"/>
      <c r="AJ268" s="524"/>
      <c r="AK268" s="524"/>
      <c r="AL268" s="524"/>
      <c r="AM268" s="524"/>
      <c r="AN268" s="524"/>
      <c r="AO268" s="524"/>
      <c r="AP268" s="524"/>
      <c r="AQ268" s="524"/>
      <c r="AR268" s="524"/>
      <c r="AS268" s="524"/>
      <c r="AT268" s="524"/>
      <c r="AU268" s="524"/>
      <c r="AV268" s="527"/>
      <c r="AW268" s="527"/>
      <c r="AX268" s="524"/>
      <c r="AY268" s="517"/>
      <c r="AZ268" s="524"/>
      <c r="BA268" s="524"/>
      <c r="BB268" s="524"/>
      <c r="BC268" s="524"/>
      <c r="BD268" s="524"/>
      <c r="BE268" s="524"/>
      <c r="BF268" s="524"/>
      <c r="BG268" s="524"/>
      <c r="BH268" s="524"/>
      <c r="BI268" s="527"/>
      <c r="BJ268" s="527"/>
      <c r="BK268" s="527"/>
    </row>
    <row r="269" spans="1:63" s="528" customFormat="1" ht="12" hidden="1" customHeight="1" outlineLevel="1" x14ac:dyDescent="0.2">
      <c r="A269" s="665"/>
      <c r="B269" s="756"/>
      <c r="C269" s="756" t="s">
        <v>336</v>
      </c>
      <c r="D269" s="756"/>
      <c r="E269" s="757"/>
      <c r="F269" s="664">
        <v>0.05</v>
      </c>
      <c r="G269" s="535">
        <f>ROUND(+F269*G265,0)</f>
        <v>0</v>
      </c>
      <c r="H269" s="666">
        <f>IF(G269&gt;0,G269/#REF!,0)</f>
        <v>0</v>
      </c>
      <c r="I269" s="521"/>
      <c r="J269" s="521"/>
      <c r="K269" s="521"/>
      <c r="L269" s="521"/>
      <c r="M269" s="521"/>
      <c r="N269" s="521"/>
      <c r="O269" s="521"/>
      <c r="P269" s="521"/>
      <c r="Q269" s="521"/>
      <c r="R269" s="521"/>
      <c r="S269" s="521"/>
      <c r="T269" s="521"/>
      <c r="U269" s="521"/>
      <c r="V269" s="521"/>
      <c r="W269" s="521"/>
      <c r="X269" s="521"/>
      <c r="Y269" s="521"/>
      <c r="Z269" s="521"/>
      <c r="AA269" s="521"/>
      <c r="AB269" s="521"/>
      <c r="AC269" s="521"/>
      <c r="AD269" s="538"/>
      <c r="AE269" s="524"/>
      <c r="AF269" s="524"/>
      <c r="AG269" s="524"/>
      <c r="AH269" s="524"/>
      <c r="AI269" s="524"/>
      <c r="AJ269" s="524"/>
      <c r="AK269" s="524"/>
      <c r="AL269" s="524"/>
      <c r="AM269" s="524"/>
      <c r="AN269" s="524"/>
      <c r="AO269" s="524"/>
      <c r="AP269" s="524"/>
      <c r="AQ269" s="524"/>
      <c r="AR269" s="524"/>
      <c r="AS269" s="524"/>
      <c r="AT269" s="524"/>
      <c r="AU269" s="524"/>
      <c r="AV269" s="527"/>
      <c r="AW269" s="527"/>
      <c r="AX269" s="524"/>
      <c r="AY269" s="517"/>
      <c r="AZ269" s="524"/>
      <c r="BA269" s="524"/>
      <c r="BB269" s="524"/>
      <c r="BC269" s="524"/>
      <c r="BD269" s="524"/>
      <c r="BE269" s="524"/>
      <c r="BF269" s="524"/>
      <c r="BG269" s="524"/>
      <c r="BH269" s="524"/>
      <c r="BI269" s="527"/>
      <c r="BJ269" s="527"/>
      <c r="BK269" s="527"/>
    </row>
    <row r="270" spans="1:63" s="528" customFormat="1" ht="20.25" hidden="1" customHeight="1" outlineLevel="1" thickBot="1" x14ac:dyDescent="0.25">
      <c r="A270" s="744" t="str">
        <f>CONCATENATE("TOTAL ",B261)</f>
        <v xml:space="preserve">TOTAL </v>
      </c>
      <c r="B270" s="745"/>
      <c r="C270" s="745"/>
      <c r="D270" s="745"/>
      <c r="E270" s="745"/>
      <c r="F270" s="745"/>
      <c r="G270" s="652">
        <f>SUM(G265:G269)</f>
        <v>0</v>
      </c>
      <c r="H270" s="666">
        <f>IF(G270&gt;0,G270/#REF!,0)</f>
        <v>0</v>
      </c>
      <c r="I270" s="521"/>
      <c r="J270" s="521"/>
      <c r="K270" s="521"/>
      <c r="L270" s="521"/>
      <c r="M270" s="521"/>
      <c r="N270" s="521"/>
      <c r="O270" s="521"/>
      <c r="P270" s="521"/>
      <c r="Q270" s="521"/>
      <c r="R270" s="521"/>
      <c r="S270" s="521"/>
      <c r="T270" s="521"/>
      <c r="U270" s="521"/>
      <c r="V270" s="521"/>
      <c r="W270" s="521"/>
      <c r="X270" s="521"/>
      <c r="Y270" s="521"/>
      <c r="Z270" s="521"/>
      <c r="AA270" s="521"/>
      <c r="AB270" s="521"/>
      <c r="AC270" s="521"/>
      <c r="AD270" s="538"/>
      <c r="AE270" s="524"/>
      <c r="AF270" s="524"/>
      <c r="AG270" s="524"/>
      <c r="AH270" s="524"/>
      <c r="AI270" s="524"/>
      <c r="AJ270" s="524"/>
      <c r="AK270" s="524"/>
      <c r="AL270" s="524"/>
      <c r="AM270" s="524"/>
      <c r="AN270" s="524"/>
      <c r="AO270" s="524"/>
      <c r="AP270" s="524"/>
      <c r="AQ270" s="524"/>
      <c r="AR270" s="524"/>
      <c r="AS270" s="524"/>
      <c r="AT270" s="524"/>
      <c r="AU270" s="524"/>
      <c r="AV270" s="527"/>
      <c r="AW270" s="527"/>
      <c r="AX270" s="524"/>
      <c r="AY270" s="517"/>
      <c r="AZ270" s="524"/>
      <c r="BA270" s="524"/>
      <c r="BB270" s="524"/>
      <c r="BC270" s="524"/>
      <c r="BD270" s="524"/>
      <c r="BE270" s="524"/>
      <c r="BF270" s="524"/>
      <c r="BG270" s="524"/>
      <c r="BH270" s="524"/>
      <c r="BI270" s="527"/>
      <c r="BJ270" s="527"/>
      <c r="BK270" s="527"/>
    </row>
    <row r="271" spans="1:63" ht="10.5" hidden="1" customHeight="1" outlineLevel="1" thickTop="1" x14ac:dyDescent="0.2">
      <c r="A271" s="667"/>
      <c r="B271" s="668"/>
      <c r="C271" s="668"/>
      <c r="D271" s="668"/>
      <c r="E271" s="668"/>
      <c r="F271" s="668"/>
      <c r="G271" s="644"/>
      <c r="H271" s="645"/>
      <c r="AE271" s="524"/>
      <c r="AF271" s="524"/>
      <c r="AG271" s="524"/>
      <c r="AH271" s="524"/>
      <c r="AI271" s="524"/>
      <c r="AJ271" s="524"/>
      <c r="AK271" s="524"/>
      <c r="AL271" s="524"/>
      <c r="AM271" s="524"/>
      <c r="AN271" s="524"/>
      <c r="AO271" s="524"/>
      <c r="AP271" s="524"/>
      <c r="AQ271" s="524"/>
      <c r="AR271" s="524"/>
      <c r="AS271" s="524"/>
      <c r="AT271" s="524"/>
      <c r="AU271" s="524"/>
    </row>
    <row r="272" spans="1:63" s="531" customFormat="1" ht="27" hidden="1" customHeight="1" outlineLevel="1" x14ac:dyDescent="0.2">
      <c r="A272" s="646">
        <v>15</v>
      </c>
      <c r="B272" s="753"/>
      <c r="C272" s="753"/>
      <c r="D272" s="753"/>
      <c r="E272" s="753"/>
      <c r="F272" s="654" t="s">
        <v>322</v>
      </c>
      <c r="G272" s="754"/>
      <c r="H272" s="755"/>
      <c r="I272" s="521"/>
      <c r="J272" s="521"/>
      <c r="K272" s="521"/>
      <c r="L272" s="521"/>
      <c r="M272" s="521"/>
      <c r="N272" s="521"/>
      <c r="O272" s="521"/>
      <c r="P272" s="521"/>
      <c r="Q272" s="521"/>
      <c r="R272" s="521"/>
      <c r="S272" s="521"/>
      <c r="T272" s="521"/>
      <c r="U272" s="521"/>
      <c r="V272" s="521"/>
      <c r="W272" s="521"/>
      <c r="X272" s="521"/>
      <c r="Y272" s="521"/>
      <c r="Z272" s="521"/>
      <c r="AA272" s="521"/>
      <c r="AB272" s="521"/>
      <c r="AC272" s="521"/>
      <c r="AD272" s="526"/>
      <c r="AE272" s="529"/>
      <c r="AF272" s="529"/>
      <c r="AG272" s="525"/>
      <c r="AH272" s="525" t="s">
        <v>258</v>
      </c>
      <c r="AI272" s="525" t="s">
        <v>259</v>
      </c>
      <c r="AJ272" s="525" t="s">
        <v>324</v>
      </c>
      <c r="AK272" s="525" t="s">
        <v>325</v>
      </c>
      <c r="AL272" s="525" t="s">
        <v>326</v>
      </c>
      <c r="AM272" s="525" t="s">
        <v>258</v>
      </c>
      <c r="AN272" s="525" t="s">
        <v>259</v>
      </c>
      <c r="AO272" s="525" t="s">
        <v>324</v>
      </c>
      <c r="AP272" s="525" t="s">
        <v>325</v>
      </c>
      <c r="AQ272" s="525" t="s">
        <v>326</v>
      </c>
      <c r="AR272" s="525" t="s">
        <v>258</v>
      </c>
      <c r="AS272" s="525" t="s">
        <v>259</v>
      </c>
      <c r="AT272" s="526"/>
      <c r="AU272" s="526"/>
      <c r="AV272" s="530"/>
      <c r="AW272" s="530"/>
      <c r="AX272" s="526"/>
      <c r="AY272" s="517"/>
      <c r="AZ272" s="526"/>
      <c r="BA272" s="526"/>
      <c r="BB272" s="526"/>
      <c r="BC272" s="526"/>
      <c r="BD272" s="526"/>
      <c r="BE272" s="526"/>
      <c r="BF272" s="526"/>
      <c r="BG272" s="526"/>
      <c r="BH272" s="526"/>
      <c r="BI272" s="530"/>
      <c r="BJ272" s="530"/>
      <c r="BK272" s="530"/>
    </row>
    <row r="273" spans="1:63" hidden="1" outlineLevel="1" x14ac:dyDescent="0.2">
      <c r="A273" s="655">
        <f>+A272+0.01</f>
        <v>15.01</v>
      </c>
      <c r="B273" s="532"/>
      <c r="C273" s="533"/>
      <c r="D273" s="533"/>
      <c r="E273" s="534"/>
      <c r="F273" s="659"/>
      <c r="G273" s="535">
        <f>IF(E273&gt;0,ROUND((F273*E273),0),0)</f>
        <v>0</v>
      </c>
      <c r="H273" s="657">
        <f>IF(G273&gt;0,G273/#REF!,0)</f>
        <v>0</v>
      </c>
      <c r="AD273" s="536"/>
      <c r="AE273" s="524"/>
      <c r="AF273" s="524"/>
      <c r="AG273" s="524"/>
      <c r="AH273" s="524"/>
      <c r="AI273" s="524"/>
      <c r="AJ273" s="524">
        <f>IF(AD273=$AJ$9,E273*F273,0)</f>
        <v>0</v>
      </c>
      <c r="AK273" s="524"/>
      <c r="AL273" s="524"/>
      <c r="AM273" s="524"/>
      <c r="AN273" s="524"/>
      <c r="AO273" s="524">
        <f>IF(AD273=$AO$9,E273*F273,0)</f>
        <v>0</v>
      </c>
      <c r="AP273" s="524"/>
      <c r="AQ273" s="524"/>
      <c r="AR273" s="524"/>
      <c r="AS273" s="524"/>
      <c r="AT273" s="524"/>
      <c r="AU273" s="524"/>
    </row>
    <row r="274" spans="1:63" hidden="1" outlineLevel="1" x14ac:dyDescent="0.2">
      <c r="A274" s="655">
        <f>+A273+0.01</f>
        <v>15.02</v>
      </c>
      <c r="B274" s="532"/>
      <c r="C274" s="533"/>
      <c r="D274" s="533"/>
      <c r="E274" s="534"/>
      <c r="F274" s="659"/>
      <c r="G274" s="535">
        <f>IF(E274&gt;0,ROUND((F274*E274),0),0)</f>
        <v>0</v>
      </c>
      <c r="H274" s="657">
        <f>IF(G274&gt;0,G274/#REF!,0)</f>
        <v>0</v>
      </c>
      <c r="AD274" s="536"/>
      <c r="AE274" s="524"/>
      <c r="AF274" s="524"/>
      <c r="AG274" s="524"/>
      <c r="AH274" s="524"/>
      <c r="AI274" s="524"/>
      <c r="AJ274" s="524">
        <f>IF(AD274=$AJ$9,E274*F274,0)</f>
        <v>0</v>
      </c>
      <c r="AK274" s="524"/>
      <c r="AL274" s="524"/>
      <c r="AM274" s="524"/>
      <c r="AN274" s="524"/>
      <c r="AO274" s="524">
        <f>IF(AD274=$AO$9,E274*F274,0)</f>
        <v>0</v>
      </c>
      <c r="AP274" s="524"/>
      <c r="AQ274" s="524"/>
      <c r="AR274" s="524"/>
      <c r="AS274" s="524"/>
      <c r="AT274" s="524"/>
      <c r="AU274" s="524"/>
    </row>
    <row r="275" spans="1:63" hidden="1" outlineLevel="1" x14ac:dyDescent="0.2">
      <c r="A275" s="655">
        <f>+A274+0.01</f>
        <v>15.03</v>
      </c>
      <c r="B275" s="532"/>
      <c r="C275" s="533"/>
      <c r="D275" s="533"/>
      <c r="E275" s="534"/>
      <c r="F275" s="537"/>
      <c r="G275" s="535">
        <f>IF(E275&gt;0,ROUND((F275*E275),0),0)</f>
        <v>0</v>
      </c>
      <c r="H275" s="657">
        <f>IF(G275&gt;0,G275/#REF!,0)</f>
        <v>0</v>
      </c>
      <c r="AD275" s="536"/>
      <c r="AE275" s="524"/>
      <c r="AF275" s="524"/>
      <c r="AG275" s="524"/>
      <c r="AH275" s="524"/>
      <c r="AI275" s="524"/>
      <c r="AJ275" s="524">
        <f>IF(AD275=$AJ$9,E275*F275,0)</f>
        <v>0</v>
      </c>
      <c r="AK275" s="524"/>
      <c r="AL275" s="524"/>
      <c r="AM275" s="524"/>
      <c r="AN275" s="524"/>
      <c r="AO275" s="524">
        <f>IF(AD275=$AO$9,E275*F275,0)</f>
        <v>0</v>
      </c>
      <c r="AP275" s="524"/>
      <c r="AQ275" s="524"/>
      <c r="AR275" s="524"/>
      <c r="AS275" s="524"/>
      <c r="AT275" s="524"/>
      <c r="AU275" s="524"/>
    </row>
    <row r="276" spans="1:63" s="528" customFormat="1" ht="14.25" hidden="1" customHeight="1" outlineLevel="1" x14ac:dyDescent="0.2">
      <c r="A276" s="744" t="s">
        <v>289</v>
      </c>
      <c r="B276" s="745"/>
      <c r="C276" s="745"/>
      <c r="D276" s="745"/>
      <c r="E276" s="745"/>
      <c r="F276" s="745"/>
      <c r="G276" s="652">
        <f>SUM(G273:G275)</f>
        <v>0</v>
      </c>
      <c r="H276" s="653">
        <f>IF(G276&gt;0,G276/#REF!,0)</f>
        <v>0</v>
      </c>
      <c r="I276" s="521"/>
      <c r="J276" s="521"/>
      <c r="K276" s="521"/>
      <c r="L276" s="521"/>
      <c r="M276" s="521"/>
      <c r="N276" s="521"/>
      <c r="O276" s="521"/>
      <c r="P276" s="521"/>
      <c r="Q276" s="521"/>
      <c r="R276" s="521"/>
      <c r="S276" s="521"/>
      <c r="T276" s="521"/>
      <c r="U276" s="521"/>
      <c r="V276" s="521"/>
      <c r="W276" s="521"/>
      <c r="X276" s="521"/>
      <c r="Y276" s="521"/>
      <c r="Z276" s="521"/>
      <c r="AA276" s="521"/>
      <c r="AB276" s="521"/>
      <c r="AC276" s="521"/>
      <c r="AD276" s="524"/>
      <c r="AE276" s="524"/>
      <c r="AF276" s="524"/>
      <c r="AG276" s="524"/>
      <c r="AH276" s="524">
        <f>IF(G272=$AE$9,G279,"")</f>
        <v>0</v>
      </c>
      <c r="AI276" s="524">
        <f>IF(G272=$AE$9,G280,"")</f>
        <v>0</v>
      </c>
      <c r="AJ276" s="524"/>
      <c r="AK276" s="524" t="str">
        <f>IF(G272=$AJ$9,G277,"")</f>
        <v/>
      </c>
      <c r="AL276" s="524" t="str">
        <f>IF(G272=$AJ$9,G278,"")</f>
        <v/>
      </c>
      <c r="AM276" s="524" t="str">
        <f>IF(G272=$AJ$9,G279,"")</f>
        <v/>
      </c>
      <c r="AN276" s="524" t="str">
        <f>IF(G272=$AJ$9,G280,"")</f>
        <v/>
      </c>
      <c r="AO276" s="524"/>
      <c r="AP276" s="524" t="str">
        <f>IF(G272=$AO$9,G277,"")</f>
        <v/>
      </c>
      <c r="AQ276" s="524" t="str">
        <f>IF(G272=$AO$9,G278,"")</f>
        <v/>
      </c>
      <c r="AR276" s="524" t="str">
        <f>IF(G272=$AO$9,G279,"")</f>
        <v/>
      </c>
      <c r="AS276" s="524" t="str">
        <f>IF(G272=$AO$9,G280,"")</f>
        <v/>
      </c>
      <c r="AT276" s="524"/>
      <c r="AU276" s="524"/>
      <c r="AV276" s="527"/>
      <c r="AW276" s="527"/>
      <c r="AX276" s="524"/>
      <c r="AY276" s="517"/>
      <c r="AZ276" s="524"/>
      <c r="BA276" s="524"/>
      <c r="BB276" s="524"/>
      <c r="BC276" s="524"/>
      <c r="BD276" s="524"/>
      <c r="BE276" s="524"/>
      <c r="BF276" s="524"/>
      <c r="BG276" s="524"/>
      <c r="BH276" s="524"/>
      <c r="BI276" s="527"/>
      <c r="BJ276" s="527"/>
      <c r="BK276" s="527"/>
    </row>
    <row r="277" spans="1:63" s="528" customFormat="1" ht="14.25" hidden="1" customHeight="1" outlineLevel="1" x14ac:dyDescent="0.2">
      <c r="A277" s="650"/>
      <c r="B277" s="651"/>
      <c r="C277" s="651"/>
      <c r="D277" s="651"/>
      <c r="E277" s="663" t="s">
        <v>325</v>
      </c>
      <c r="F277" s="664">
        <v>0</v>
      </c>
      <c r="G277" s="652">
        <f>ROUND(+G276*F277,0)</f>
        <v>0</v>
      </c>
      <c r="H277" s="653">
        <f>IF(G277&gt;0,G277/#REF!,0)</f>
        <v>0</v>
      </c>
      <c r="I277" s="521"/>
      <c r="J277" s="521"/>
      <c r="K277" s="521"/>
      <c r="L277" s="521"/>
      <c r="M277" s="521"/>
      <c r="N277" s="521"/>
      <c r="O277" s="521"/>
      <c r="P277" s="521"/>
      <c r="Q277" s="521"/>
      <c r="R277" s="521"/>
      <c r="S277" s="521"/>
      <c r="T277" s="521"/>
      <c r="U277" s="521"/>
      <c r="V277" s="521"/>
      <c r="W277" s="521"/>
      <c r="X277" s="521"/>
      <c r="Y277" s="521"/>
      <c r="Z277" s="521"/>
      <c r="AA277" s="521"/>
      <c r="AB277" s="521"/>
      <c r="AC277" s="521"/>
      <c r="AD277" s="524"/>
      <c r="AE277" s="524"/>
      <c r="AF277" s="524"/>
      <c r="AG277" s="524"/>
      <c r="AH277" s="524"/>
      <c r="AI277" s="524"/>
      <c r="AJ277" s="524"/>
      <c r="AK277" s="524"/>
      <c r="AL277" s="524"/>
      <c r="AM277" s="524"/>
      <c r="AN277" s="524"/>
      <c r="AO277" s="524"/>
      <c r="AP277" s="524"/>
      <c r="AQ277" s="524"/>
      <c r="AR277" s="524"/>
      <c r="AS277" s="524"/>
      <c r="AT277" s="524"/>
      <c r="AU277" s="524"/>
      <c r="AV277" s="527"/>
      <c r="AW277" s="527"/>
      <c r="AX277" s="524"/>
      <c r="AY277" s="517"/>
      <c r="AZ277" s="524"/>
      <c r="BA277" s="524"/>
      <c r="BB277" s="524"/>
      <c r="BC277" s="524"/>
      <c r="BD277" s="524"/>
      <c r="BE277" s="524"/>
      <c r="BF277" s="524"/>
      <c r="BG277" s="524"/>
      <c r="BH277" s="524"/>
      <c r="BI277" s="527"/>
      <c r="BJ277" s="527"/>
      <c r="BK277" s="527"/>
    </row>
    <row r="278" spans="1:63" s="528" customFormat="1" ht="12" hidden="1" customHeight="1" outlineLevel="1" x14ac:dyDescent="0.2">
      <c r="A278" s="665"/>
      <c r="B278" s="756" t="s">
        <v>335</v>
      </c>
      <c r="C278" s="756" t="s">
        <v>257</v>
      </c>
      <c r="D278" s="756"/>
      <c r="E278" s="757">
        <f>SUM(F278:F280)</f>
        <v>0.3</v>
      </c>
      <c r="F278" s="664">
        <v>0.22</v>
      </c>
      <c r="G278" s="535">
        <f>ROUND(+F278*G276,0)</f>
        <v>0</v>
      </c>
      <c r="H278" s="666">
        <f>IF(G278&gt;0,G278/#REF!,0)</f>
        <v>0</v>
      </c>
      <c r="I278" s="521"/>
      <c r="J278" s="521"/>
      <c r="K278" s="521"/>
      <c r="L278" s="521"/>
      <c r="M278" s="521"/>
      <c r="N278" s="521"/>
      <c r="O278" s="521"/>
      <c r="P278" s="521"/>
      <c r="Q278" s="521"/>
      <c r="R278" s="521"/>
      <c r="S278" s="521"/>
      <c r="T278" s="521"/>
      <c r="U278" s="521"/>
      <c r="V278" s="521"/>
      <c r="W278" s="521"/>
      <c r="X278" s="521"/>
      <c r="Y278" s="521"/>
      <c r="Z278" s="521"/>
      <c r="AA278" s="521"/>
      <c r="AB278" s="521"/>
      <c r="AC278" s="521"/>
      <c r="AD278" s="538"/>
      <c r="AE278" s="524"/>
      <c r="AF278" s="524"/>
      <c r="AG278" s="524"/>
      <c r="AH278" s="524"/>
      <c r="AI278" s="524"/>
      <c r="AJ278" s="524"/>
      <c r="AK278" s="524"/>
      <c r="AL278" s="524"/>
      <c r="AM278" s="524"/>
      <c r="AN278" s="524"/>
      <c r="AO278" s="524"/>
      <c r="AP278" s="524"/>
      <c r="AQ278" s="524"/>
      <c r="AR278" s="524"/>
      <c r="AS278" s="524"/>
      <c r="AT278" s="524"/>
      <c r="AU278" s="524"/>
      <c r="AV278" s="527"/>
      <c r="AW278" s="527"/>
      <c r="AX278" s="524"/>
      <c r="AY278" s="517"/>
      <c r="AZ278" s="524"/>
      <c r="BA278" s="524"/>
      <c r="BB278" s="524"/>
      <c r="BC278" s="524"/>
      <c r="BD278" s="524"/>
      <c r="BE278" s="524"/>
      <c r="BF278" s="524"/>
      <c r="BG278" s="524"/>
      <c r="BH278" s="524"/>
      <c r="BI278" s="527"/>
      <c r="BJ278" s="527"/>
      <c r="BK278" s="527"/>
    </row>
    <row r="279" spans="1:63" s="528" customFormat="1" ht="12" hidden="1" customHeight="1" outlineLevel="1" x14ac:dyDescent="0.2">
      <c r="A279" s="665"/>
      <c r="B279" s="756"/>
      <c r="C279" s="756" t="s">
        <v>258</v>
      </c>
      <c r="D279" s="756"/>
      <c r="E279" s="757"/>
      <c r="F279" s="664">
        <v>0.03</v>
      </c>
      <c r="G279" s="535">
        <f>ROUND(+F279*G276,0)</f>
        <v>0</v>
      </c>
      <c r="H279" s="666">
        <f>IF(G279&gt;0,G279/#REF!,0)</f>
        <v>0</v>
      </c>
      <c r="I279" s="521"/>
      <c r="J279" s="521"/>
      <c r="K279" s="521"/>
      <c r="L279" s="521"/>
      <c r="M279" s="521"/>
      <c r="N279" s="521"/>
      <c r="O279" s="521"/>
      <c r="P279" s="521"/>
      <c r="Q279" s="521"/>
      <c r="R279" s="521"/>
      <c r="S279" s="521"/>
      <c r="T279" s="521"/>
      <c r="U279" s="521"/>
      <c r="V279" s="521"/>
      <c r="W279" s="521"/>
      <c r="X279" s="521"/>
      <c r="Y279" s="521"/>
      <c r="Z279" s="521"/>
      <c r="AA279" s="521"/>
      <c r="AB279" s="521"/>
      <c r="AC279" s="521"/>
      <c r="AD279" s="538"/>
      <c r="AE279" s="524"/>
      <c r="AF279" s="524"/>
      <c r="AG279" s="524"/>
      <c r="AH279" s="524"/>
      <c r="AI279" s="524"/>
      <c r="AJ279" s="524"/>
      <c r="AK279" s="524"/>
      <c r="AL279" s="524"/>
      <c r="AM279" s="524"/>
      <c r="AN279" s="524"/>
      <c r="AO279" s="524"/>
      <c r="AP279" s="524"/>
      <c r="AQ279" s="524"/>
      <c r="AR279" s="524"/>
      <c r="AS279" s="524"/>
      <c r="AT279" s="524"/>
      <c r="AU279" s="524"/>
      <c r="AV279" s="527"/>
      <c r="AW279" s="527"/>
      <c r="AX279" s="524"/>
      <c r="AY279" s="517"/>
      <c r="AZ279" s="524"/>
      <c r="BA279" s="524"/>
      <c r="BB279" s="524"/>
      <c r="BC279" s="524"/>
      <c r="BD279" s="524"/>
      <c r="BE279" s="524"/>
      <c r="BF279" s="524"/>
      <c r="BG279" s="524"/>
      <c r="BH279" s="524"/>
      <c r="BI279" s="527"/>
      <c r="BJ279" s="527"/>
      <c r="BK279" s="527"/>
    </row>
    <row r="280" spans="1:63" s="528" customFormat="1" ht="12" hidden="1" customHeight="1" outlineLevel="1" x14ac:dyDescent="0.2">
      <c r="A280" s="665"/>
      <c r="B280" s="756"/>
      <c r="C280" s="756" t="s">
        <v>336</v>
      </c>
      <c r="D280" s="756"/>
      <c r="E280" s="757"/>
      <c r="F280" s="664">
        <v>0.05</v>
      </c>
      <c r="G280" s="535">
        <f>ROUND(+F280*G276,0)</f>
        <v>0</v>
      </c>
      <c r="H280" s="666">
        <f>IF(G280&gt;0,G280/#REF!,0)</f>
        <v>0</v>
      </c>
      <c r="I280" s="521"/>
      <c r="J280" s="521"/>
      <c r="K280" s="521"/>
      <c r="L280" s="521"/>
      <c r="M280" s="521"/>
      <c r="N280" s="521"/>
      <c r="O280" s="521"/>
      <c r="P280" s="521"/>
      <c r="Q280" s="521"/>
      <c r="R280" s="521"/>
      <c r="S280" s="521"/>
      <c r="T280" s="521"/>
      <c r="U280" s="521"/>
      <c r="V280" s="521"/>
      <c r="W280" s="521"/>
      <c r="X280" s="521"/>
      <c r="Y280" s="521"/>
      <c r="Z280" s="521"/>
      <c r="AA280" s="521"/>
      <c r="AB280" s="521"/>
      <c r="AC280" s="521"/>
      <c r="AD280" s="538"/>
      <c r="AE280" s="524"/>
      <c r="AF280" s="524"/>
      <c r="AG280" s="524"/>
      <c r="AH280" s="524"/>
      <c r="AI280" s="524"/>
      <c r="AJ280" s="524"/>
      <c r="AK280" s="524"/>
      <c r="AL280" s="524"/>
      <c r="AM280" s="524"/>
      <c r="AN280" s="524"/>
      <c r="AO280" s="524"/>
      <c r="AP280" s="524"/>
      <c r="AQ280" s="524"/>
      <c r="AR280" s="524"/>
      <c r="AS280" s="524"/>
      <c r="AT280" s="524"/>
      <c r="AU280" s="524"/>
      <c r="AV280" s="527"/>
      <c r="AW280" s="527"/>
      <c r="AX280" s="524"/>
      <c r="AY280" s="517"/>
      <c r="AZ280" s="524"/>
      <c r="BA280" s="524"/>
      <c r="BB280" s="524"/>
      <c r="BC280" s="524"/>
      <c r="BD280" s="524"/>
      <c r="BE280" s="524"/>
      <c r="BF280" s="524"/>
      <c r="BG280" s="524"/>
      <c r="BH280" s="524"/>
      <c r="BI280" s="527"/>
      <c r="BJ280" s="527"/>
      <c r="BK280" s="527"/>
    </row>
    <row r="281" spans="1:63" s="528" customFormat="1" ht="20.25" hidden="1" customHeight="1" outlineLevel="1" thickBot="1" x14ac:dyDescent="0.25">
      <c r="A281" s="744" t="str">
        <f>CONCATENATE("TOTAL ",B272)</f>
        <v xml:space="preserve">TOTAL </v>
      </c>
      <c r="B281" s="745"/>
      <c r="C281" s="745"/>
      <c r="D281" s="745"/>
      <c r="E281" s="745"/>
      <c r="F281" s="745"/>
      <c r="G281" s="652">
        <f>SUM(G276:G280)</f>
        <v>0</v>
      </c>
      <c r="H281" s="666">
        <f>IF(G281&gt;0,G281/#REF!,0)</f>
        <v>0</v>
      </c>
      <c r="I281" s="521"/>
      <c r="J281" s="521"/>
      <c r="K281" s="521"/>
      <c r="L281" s="521"/>
      <c r="M281" s="521"/>
      <c r="N281" s="521"/>
      <c r="O281" s="521"/>
      <c r="P281" s="521"/>
      <c r="Q281" s="521"/>
      <c r="R281" s="521"/>
      <c r="S281" s="521"/>
      <c r="T281" s="521"/>
      <c r="U281" s="521"/>
      <c r="V281" s="521"/>
      <c r="W281" s="521"/>
      <c r="X281" s="521"/>
      <c r="Y281" s="521"/>
      <c r="Z281" s="521"/>
      <c r="AA281" s="521"/>
      <c r="AB281" s="521"/>
      <c r="AC281" s="521"/>
      <c r="AD281" s="538"/>
      <c r="AE281" s="524"/>
      <c r="AF281" s="524"/>
      <c r="AG281" s="524"/>
      <c r="AH281" s="524"/>
      <c r="AI281" s="524"/>
      <c r="AJ281" s="524"/>
      <c r="AK281" s="524"/>
      <c r="AL281" s="524"/>
      <c r="AM281" s="524"/>
      <c r="AN281" s="524"/>
      <c r="AO281" s="524"/>
      <c r="AP281" s="524"/>
      <c r="AQ281" s="524"/>
      <c r="AR281" s="524"/>
      <c r="AS281" s="524"/>
      <c r="AT281" s="524"/>
      <c r="AU281" s="524"/>
      <c r="AV281" s="527"/>
      <c r="AW281" s="527"/>
      <c r="AX281" s="524"/>
      <c r="AY281" s="517"/>
      <c r="AZ281" s="524"/>
      <c r="BA281" s="524"/>
      <c r="BB281" s="524"/>
      <c r="BC281" s="524"/>
      <c r="BD281" s="524"/>
      <c r="BE281" s="524"/>
      <c r="BF281" s="524"/>
      <c r="BG281" s="524"/>
      <c r="BH281" s="524"/>
      <c r="BI281" s="527"/>
      <c r="BJ281" s="527"/>
      <c r="BK281" s="527"/>
    </row>
    <row r="282" spans="1:63" ht="10.5" hidden="1" customHeight="1" outlineLevel="1" thickTop="1" x14ac:dyDescent="0.2">
      <c r="A282" s="667"/>
      <c r="B282" s="668"/>
      <c r="C282" s="668"/>
      <c r="D282" s="668"/>
      <c r="E282" s="668"/>
      <c r="F282" s="668"/>
      <c r="G282" s="644"/>
      <c r="H282" s="645"/>
      <c r="AE282" s="524"/>
      <c r="AF282" s="524"/>
      <c r="AG282" s="524"/>
      <c r="AH282" s="524"/>
      <c r="AI282" s="524"/>
      <c r="AJ282" s="524"/>
      <c r="AK282" s="524"/>
      <c r="AL282" s="524"/>
      <c r="AM282" s="524"/>
      <c r="AN282" s="524"/>
      <c r="AO282" s="524"/>
      <c r="AP282" s="524"/>
      <c r="AQ282" s="524"/>
      <c r="AR282" s="524"/>
      <c r="AS282" s="524"/>
      <c r="AT282" s="524"/>
      <c r="AU282" s="524"/>
    </row>
    <row r="283" spans="1:63" s="531" customFormat="1" ht="27" hidden="1" customHeight="1" outlineLevel="1" x14ac:dyDescent="0.2">
      <c r="A283" s="646">
        <v>16</v>
      </c>
      <c r="B283" s="753"/>
      <c r="C283" s="753"/>
      <c r="D283" s="753"/>
      <c r="E283" s="753"/>
      <c r="F283" s="654" t="s">
        <v>322</v>
      </c>
      <c r="G283" s="754"/>
      <c r="H283" s="755"/>
      <c r="I283" s="521"/>
      <c r="J283" s="521"/>
      <c r="K283" s="521"/>
      <c r="L283" s="521"/>
      <c r="M283" s="521"/>
      <c r="N283" s="521"/>
      <c r="O283" s="521"/>
      <c r="P283" s="521"/>
      <c r="Q283" s="521"/>
      <c r="R283" s="521"/>
      <c r="S283" s="521"/>
      <c r="T283" s="521"/>
      <c r="U283" s="521"/>
      <c r="V283" s="521"/>
      <c r="W283" s="521"/>
      <c r="X283" s="521"/>
      <c r="Y283" s="521"/>
      <c r="Z283" s="521"/>
      <c r="AA283" s="521"/>
      <c r="AB283" s="521"/>
      <c r="AC283" s="521"/>
      <c r="AD283" s="526"/>
      <c r="AE283" s="529"/>
      <c r="AF283" s="529"/>
      <c r="AG283" s="525"/>
      <c r="AH283" s="525" t="s">
        <v>258</v>
      </c>
      <c r="AI283" s="525" t="s">
        <v>259</v>
      </c>
      <c r="AJ283" s="525" t="s">
        <v>324</v>
      </c>
      <c r="AK283" s="525" t="s">
        <v>325</v>
      </c>
      <c r="AL283" s="525" t="s">
        <v>326</v>
      </c>
      <c r="AM283" s="525" t="s">
        <v>258</v>
      </c>
      <c r="AN283" s="525" t="s">
        <v>259</v>
      </c>
      <c r="AO283" s="525" t="s">
        <v>324</v>
      </c>
      <c r="AP283" s="525" t="s">
        <v>325</v>
      </c>
      <c r="AQ283" s="525" t="s">
        <v>326</v>
      </c>
      <c r="AR283" s="525" t="s">
        <v>258</v>
      </c>
      <c r="AS283" s="525" t="s">
        <v>259</v>
      </c>
      <c r="AT283" s="526"/>
      <c r="AU283" s="526"/>
      <c r="AV283" s="530"/>
      <c r="AW283" s="530"/>
      <c r="AX283" s="526"/>
      <c r="AY283" s="517"/>
      <c r="AZ283" s="526"/>
      <c r="BA283" s="526"/>
      <c r="BB283" s="526"/>
      <c r="BC283" s="526"/>
      <c r="BD283" s="526"/>
      <c r="BE283" s="526"/>
      <c r="BF283" s="526"/>
      <c r="BG283" s="526"/>
      <c r="BH283" s="526"/>
      <c r="BI283" s="530"/>
      <c r="BJ283" s="530"/>
      <c r="BK283" s="530"/>
    </row>
    <row r="284" spans="1:63" hidden="1" outlineLevel="1" x14ac:dyDescent="0.2">
      <c r="A284" s="655">
        <f t="shared" ref="A284:A294" si="37">+A283+0.01</f>
        <v>16.010000000000002</v>
      </c>
      <c r="B284" s="532"/>
      <c r="C284" s="533"/>
      <c r="D284" s="533"/>
      <c r="E284" s="662"/>
      <c r="F284" s="659"/>
      <c r="G284" s="535">
        <f t="shared" ref="G284:G294" si="38">IF(E284&gt;0,ROUND((F284*E284),0),0)</f>
        <v>0</v>
      </c>
      <c r="H284" s="657">
        <f>IF(G284&gt;0,G284/#REF!,0)</f>
        <v>0</v>
      </c>
      <c r="AD284" s="536"/>
      <c r="AE284" s="524"/>
      <c r="AF284" s="524"/>
      <c r="AG284" s="524"/>
      <c r="AH284" s="524"/>
      <c r="AI284" s="524"/>
      <c r="AJ284" s="524">
        <f>IF(AD284=$AJ$9,E284*F284,0)</f>
        <v>0</v>
      </c>
      <c r="AK284" s="524"/>
      <c r="AL284" s="524"/>
      <c r="AM284" s="524"/>
      <c r="AN284" s="524"/>
      <c r="AO284" s="524">
        <f t="shared" ref="AO284:AO294" si="39">IF(AD284=$AO$9,E284*F284,0)</f>
        <v>0</v>
      </c>
      <c r="AP284" s="524"/>
      <c r="AQ284" s="524"/>
      <c r="AR284" s="524"/>
      <c r="AS284" s="524"/>
      <c r="AT284" s="524"/>
      <c r="AU284" s="524"/>
    </row>
    <row r="285" spans="1:63" ht="30" hidden="1" customHeight="1" outlineLevel="1" x14ac:dyDescent="0.2">
      <c r="A285" s="655">
        <f t="shared" si="37"/>
        <v>16.020000000000003</v>
      </c>
      <c r="B285" s="532"/>
      <c r="C285" s="533"/>
      <c r="D285" s="533"/>
      <c r="E285" s="662"/>
      <c r="F285" s="659"/>
      <c r="G285" s="535">
        <f t="shared" si="38"/>
        <v>0</v>
      </c>
      <c r="H285" s="657">
        <f>IF(G285&gt;0,G285/#REF!,0)</f>
        <v>0</v>
      </c>
      <c r="AD285" s="536"/>
      <c r="AE285" s="524"/>
      <c r="AF285" s="524"/>
      <c r="AG285" s="524"/>
      <c r="AH285" s="524"/>
      <c r="AI285" s="524"/>
      <c r="AJ285" s="524">
        <f>IF(AD285=$AJ$9,E285*F285,0)</f>
        <v>0</v>
      </c>
      <c r="AK285" s="524"/>
      <c r="AL285" s="524"/>
      <c r="AM285" s="524"/>
      <c r="AN285" s="524"/>
      <c r="AO285" s="524">
        <f t="shared" si="39"/>
        <v>0</v>
      </c>
      <c r="AP285" s="524"/>
      <c r="AQ285" s="524"/>
      <c r="AR285" s="524"/>
      <c r="AS285" s="524"/>
      <c r="AT285" s="524"/>
      <c r="AU285" s="524"/>
    </row>
    <row r="286" spans="1:63" hidden="1" outlineLevel="1" x14ac:dyDescent="0.2">
      <c r="A286" s="655">
        <f t="shared" si="37"/>
        <v>16.030000000000005</v>
      </c>
      <c r="B286" s="532"/>
      <c r="C286" s="533"/>
      <c r="D286" s="533"/>
      <c r="E286" s="662"/>
      <c r="F286" s="659"/>
      <c r="G286" s="535">
        <f t="shared" si="38"/>
        <v>0</v>
      </c>
      <c r="H286" s="657">
        <f>IF(G286&gt;0,G286/#REF!,0)</f>
        <v>0</v>
      </c>
      <c r="AD286" s="536"/>
      <c r="AE286" s="524"/>
      <c r="AF286" s="524"/>
      <c r="AG286" s="524"/>
      <c r="AH286" s="524"/>
      <c r="AI286" s="524"/>
      <c r="AJ286" s="524">
        <f>IF(AD286=$AJ$9,E286*F286,0)</f>
        <v>0</v>
      </c>
      <c r="AK286" s="524"/>
      <c r="AL286" s="524"/>
      <c r="AM286" s="524"/>
      <c r="AN286" s="524"/>
      <c r="AO286" s="524">
        <f t="shared" si="39"/>
        <v>0</v>
      </c>
      <c r="AP286" s="524"/>
      <c r="AQ286" s="524"/>
      <c r="AR286" s="524"/>
      <c r="AS286" s="524"/>
      <c r="AT286" s="524"/>
      <c r="AU286" s="524"/>
    </row>
    <row r="287" spans="1:63" ht="30.75" hidden="1" customHeight="1" outlineLevel="1" x14ac:dyDescent="0.2">
      <c r="A287" s="655">
        <f t="shared" si="37"/>
        <v>16.040000000000006</v>
      </c>
      <c r="B287" s="532"/>
      <c r="C287" s="533"/>
      <c r="D287" s="533"/>
      <c r="E287" s="662"/>
      <c r="F287" s="659"/>
      <c r="G287" s="535">
        <f t="shared" si="38"/>
        <v>0</v>
      </c>
      <c r="H287" s="657">
        <f>IF(G287&gt;0,G287/#REF!,0)</f>
        <v>0</v>
      </c>
      <c r="AD287" s="536"/>
      <c r="AE287" s="524"/>
      <c r="AF287" s="524"/>
      <c r="AG287" s="524"/>
      <c r="AH287" s="524"/>
      <c r="AI287" s="524"/>
      <c r="AJ287" s="524">
        <f>IF(AD288=$AJ$9,E287*F287,0)</f>
        <v>0</v>
      </c>
      <c r="AK287" s="524"/>
      <c r="AL287" s="524"/>
      <c r="AM287" s="524"/>
      <c r="AN287" s="524"/>
      <c r="AO287" s="524">
        <f t="shared" si="39"/>
        <v>0</v>
      </c>
      <c r="AP287" s="524"/>
      <c r="AQ287" s="524"/>
      <c r="AR287" s="524"/>
      <c r="AS287" s="524"/>
      <c r="AT287" s="524"/>
      <c r="AU287" s="524"/>
    </row>
    <row r="288" spans="1:63" ht="26.25" hidden="1" customHeight="1" outlineLevel="1" x14ac:dyDescent="0.2">
      <c r="A288" s="655">
        <f t="shared" si="37"/>
        <v>16.050000000000008</v>
      </c>
      <c r="B288" s="532"/>
      <c r="C288" s="533"/>
      <c r="D288" s="533"/>
      <c r="E288" s="662"/>
      <c r="F288" s="659"/>
      <c r="G288" s="535">
        <f t="shared" si="38"/>
        <v>0</v>
      </c>
      <c r="H288" s="657">
        <f>IF(G288&gt;0,G288/#REF!,0)</f>
        <v>0</v>
      </c>
      <c r="AD288" s="536"/>
      <c r="AE288" s="524"/>
      <c r="AF288" s="524"/>
      <c r="AG288" s="524"/>
      <c r="AH288" s="524"/>
      <c r="AI288" s="524"/>
      <c r="AJ288" s="524">
        <f>IF(AD289=$AJ$9,E288*F288,0)</f>
        <v>0</v>
      </c>
      <c r="AK288" s="524"/>
      <c r="AL288" s="524"/>
      <c r="AM288" s="524"/>
      <c r="AN288" s="524"/>
      <c r="AO288" s="524">
        <f t="shared" si="39"/>
        <v>0</v>
      </c>
      <c r="AP288" s="524"/>
      <c r="AQ288" s="524"/>
      <c r="AR288" s="524"/>
      <c r="AS288" s="524"/>
      <c r="AT288" s="524"/>
      <c r="AU288" s="524"/>
    </row>
    <row r="289" spans="1:63" ht="31.5" hidden="1" customHeight="1" outlineLevel="1" x14ac:dyDescent="0.2">
      <c r="A289" s="655">
        <f t="shared" si="37"/>
        <v>16.060000000000009</v>
      </c>
      <c r="B289" s="532"/>
      <c r="C289" s="533"/>
      <c r="D289" s="533"/>
      <c r="E289" s="662"/>
      <c r="F289" s="659"/>
      <c r="G289" s="535">
        <f t="shared" si="38"/>
        <v>0</v>
      </c>
      <c r="H289" s="657">
        <f>IF(G289&gt;0,G289/#REF!,0)</f>
        <v>0</v>
      </c>
      <c r="AD289" s="536"/>
      <c r="AE289" s="524"/>
      <c r="AF289" s="524"/>
      <c r="AG289" s="524"/>
      <c r="AH289" s="524"/>
      <c r="AI289" s="524"/>
      <c r="AJ289" s="524">
        <f t="shared" ref="AJ289:AJ294" si="40">IF(AD289=$AJ$9,E289*F289,0)</f>
        <v>0</v>
      </c>
      <c r="AK289" s="524"/>
      <c r="AL289" s="524"/>
      <c r="AM289" s="524"/>
      <c r="AN289" s="524"/>
      <c r="AO289" s="524">
        <f t="shared" si="39"/>
        <v>0</v>
      </c>
      <c r="AP289" s="524"/>
      <c r="AQ289" s="524"/>
      <c r="AR289" s="524"/>
      <c r="AS289" s="524"/>
      <c r="AT289" s="524"/>
      <c r="AU289" s="524"/>
    </row>
    <row r="290" spans="1:63" ht="30" hidden="1" customHeight="1" outlineLevel="1" x14ac:dyDescent="0.2">
      <c r="A290" s="655">
        <f t="shared" si="37"/>
        <v>16.070000000000011</v>
      </c>
      <c r="B290" s="532"/>
      <c r="C290" s="533"/>
      <c r="D290" s="533"/>
      <c r="E290" s="662"/>
      <c r="F290" s="659"/>
      <c r="G290" s="535">
        <f t="shared" si="38"/>
        <v>0</v>
      </c>
      <c r="H290" s="657">
        <f>IF(G290&gt;0,G290/#REF!,0)</f>
        <v>0</v>
      </c>
      <c r="AD290" s="536"/>
      <c r="AE290" s="524"/>
      <c r="AF290" s="524"/>
      <c r="AG290" s="524"/>
      <c r="AH290" s="524"/>
      <c r="AI290" s="524"/>
      <c r="AJ290" s="524">
        <f t="shared" si="40"/>
        <v>0</v>
      </c>
      <c r="AK290" s="524"/>
      <c r="AL290" s="524"/>
      <c r="AM290" s="524"/>
      <c r="AN290" s="524"/>
      <c r="AO290" s="524">
        <f t="shared" si="39"/>
        <v>0</v>
      </c>
      <c r="AP290" s="524"/>
      <c r="AQ290" s="524"/>
      <c r="AR290" s="524"/>
      <c r="AS290" s="524"/>
      <c r="AT290" s="524"/>
      <c r="AU290" s="524"/>
    </row>
    <row r="291" spans="1:63" ht="30" hidden="1" customHeight="1" outlineLevel="1" x14ac:dyDescent="0.2">
      <c r="A291" s="655">
        <f t="shared" si="37"/>
        <v>16.080000000000013</v>
      </c>
      <c r="B291" s="532"/>
      <c r="C291" s="533"/>
      <c r="D291" s="533"/>
      <c r="E291" s="662"/>
      <c r="F291" s="659"/>
      <c r="G291" s="535">
        <f t="shared" si="38"/>
        <v>0</v>
      </c>
      <c r="H291" s="657">
        <f>IF(G291&gt;0,G291/#REF!,0)</f>
        <v>0</v>
      </c>
      <c r="AD291" s="536"/>
      <c r="AE291" s="524"/>
      <c r="AF291" s="524"/>
      <c r="AG291" s="524"/>
      <c r="AH291" s="524"/>
      <c r="AI291" s="524"/>
      <c r="AJ291" s="524">
        <f t="shared" si="40"/>
        <v>0</v>
      </c>
      <c r="AK291" s="524"/>
      <c r="AL291" s="524"/>
      <c r="AM291" s="524"/>
      <c r="AN291" s="524"/>
      <c r="AO291" s="524">
        <f t="shared" si="39"/>
        <v>0</v>
      </c>
      <c r="AP291" s="524"/>
      <c r="AQ291" s="524"/>
      <c r="AR291" s="524"/>
      <c r="AS291" s="524"/>
      <c r="AT291" s="524"/>
      <c r="AU291" s="524"/>
    </row>
    <row r="292" spans="1:63" ht="30" hidden="1" customHeight="1" outlineLevel="1" x14ac:dyDescent="0.2">
      <c r="A292" s="655">
        <f t="shared" si="37"/>
        <v>16.090000000000014</v>
      </c>
      <c r="B292" s="532"/>
      <c r="C292" s="533"/>
      <c r="D292" s="533"/>
      <c r="E292" s="662"/>
      <c r="F292" s="659"/>
      <c r="G292" s="535">
        <f t="shared" si="38"/>
        <v>0</v>
      </c>
      <c r="H292" s="657">
        <f>IF(G292&gt;0,G292/#REF!,0)</f>
        <v>0</v>
      </c>
      <c r="AD292" s="536"/>
      <c r="AE292" s="524"/>
      <c r="AF292" s="524"/>
      <c r="AG292" s="524"/>
      <c r="AH292" s="524"/>
      <c r="AI292" s="524"/>
      <c r="AJ292" s="524">
        <f t="shared" si="40"/>
        <v>0</v>
      </c>
      <c r="AK292" s="524"/>
      <c r="AL292" s="524"/>
      <c r="AM292" s="524"/>
      <c r="AN292" s="524"/>
      <c r="AO292" s="524">
        <f t="shared" si="39"/>
        <v>0</v>
      </c>
      <c r="AP292" s="524"/>
      <c r="AQ292" s="524"/>
      <c r="AR292" s="524"/>
      <c r="AS292" s="524"/>
      <c r="AT292" s="524"/>
      <c r="AU292" s="524"/>
    </row>
    <row r="293" spans="1:63" ht="30" hidden="1" customHeight="1" outlineLevel="1" x14ac:dyDescent="0.2">
      <c r="A293" s="655">
        <f t="shared" si="37"/>
        <v>16.100000000000016</v>
      </c>
      <c r="B293" s="532"/>
      <c r="C293" s="533"/>
      <c r="D293" s="533"/>
      <c r="E293" s="662"/>
      <c r="F293" s="659"/>
      <c r="G293" s="535">
        <f t="shared" si="38"/>
        <v>0</v>
      </c>
      <c r="H293" s="657">
        <f>IF(G293&gt;0,G293/#REF!,0)</f>
        <v>0</v>
      </c>
      <c r="AD293" s="536"/>
      <c r="AE293" s="524"/>
      <c r="AF293" s="524"/>
      <c r="AG293" s="524"/>
      <c r="AH293" s="524"/>
      <c r="AI293" s="524"/>
      <c r="AJ293" s="524">
        <f t="shared" si="40"/>
        <v>0</v>
      </c>
      <c r="AK293" s="524"/>
      <c r="AL293" s="524"/>
      <c r="AM293" s="524"/>
      <c r="AN293" s="524"/>
      <c r="AO293" s="524">
        <f t="shared" si="39"/>
        <v>0</v>
      </c>
      <c r="AP293" s="524"/>
      <c r="AQ293" s="524"/>
      <c r="AR293" s="524"/>
      <c r="AS293" s="524"/>
      <c r="AT293" s="524"/>
      <c r="AU293" s="524"/>
    </row>
    <row r="294" spans="1:63" ht="30.75" hidden="1" customHeight="1" outlineLevel="1" x14ac:dyDescent="0.2">
      <c r="A294" s="655">
        <f t="shared" si="37"/>
        <v>16.110000000000017</v>
      </c>
      <c r="B294" s="532"/>
      <c r="C294" s="533"/>
      <c r="D294" s="533"/>
      <c r="E294" s="662"/>
      <c r="F294" s="659"/>
      <c r="G294" s="535">
        <f t="shared" si="38"/>
        <v>0</v>
      </c>
      <c r="H294" s="657">
        <f>IF(G294&gt;0,G294/#REF!,0)</f>
        <v>0</v>
      </c>
      <c r="AD294" s="536"/>
      <c r="AE294" s="524"/>
      <c r="AF294" s="524"/>
      <c r="AG294" s="524"/>
      <c r="AH294" s="524"/>
      <c r="AI294" s="524"/>
      <c r="AJ294" s="524">
        <f t="shared" si="40"/>
        <v>0</v>
      </c>
      <c r="AK294" s="524"/>
      <c r="AL294" s="524"/>
      <c r="AM294" s="524"/>
      <c r="AN294" s="524"/>
      <c r="AO294" s="524">
        <f t="shared" si="39"/>
        <v>0</v>
      </c>
      <c r="AP294" s="524"/>
      <c r="AQ294" s="524"/>
      <c r="AR294" s="524"/>
      <c r="AS294" s="524"/>
      <c r="AT294" s="524"/>
      <c r="AU294" s="524"/>
    </row>
    <row r="295" spans="1:63" s="528" customFormat="1" ht="14.25" hidden="1" customHeight="1" outlineLevel="1" x14ac:dyDescent="0.2">
      <c r="A295" s="744" t="s">
        <v>289</v>
      </c>
      <c r="B295" s="745"/>
      <c r="C295" s="745"/>
      <c r="D295" s="745"/>
      <c r="E295" s="745"/>
      <c r="F295" s="745"/>
      <c r="G295" s="652">
        <f>SUM(G284:G294)</f>
        <v>0</v>
      </c>
      <c r="H295" s="653">
        <f>IF(G295&gt;0,G295/#REF!,0)</f>
        <v>0</v>
      </c>
      <c r="I295" s="521"/>
      <c r="J295" s="521"/>
      <c r="K295" s="521"/>
      <c r="L295" s="521"/>
      <c r="M295" s="521"/>
      <c r="N295" s="521"/>
      <c r="O295" s="521"/>
      <c r="P295" s="521"/>
      <c r="Q295" s="521"/>
      <c r="R295" s="521"/>
      <c r="S295" s="521"/>
      <c r="T295" s="521"/>
      <c r="U295" s="521"/>
      <c r="V295" s="521"/>
      <c r="W295" s="521"/>
      <c r="X295" s="521"/>
      <c r="Y295" s="521"/>
      <c r="Z295" s="521"/>
      <c r="AA295" s="521"/>
      <c r="AB295" s="521"/>
      <c r="AC295" s="521"/>
      <c r="AD295" s="524"/>
      <c r="AE295" s="524"/>
      <c r="AF295" s="524"/>
      <c r="AG295" s="524"/>
      <c r="AH295" s="524">
        <f>IF(G283=$AE$9,G298,"")</f>
        <v>0</v>
      </c>
      <c r="AI295" s="524">
        <f>IF(G283=$AE$9,G299,"")</f>
        <v>0</v>
      </c>
      <c r="AJ295" s="524"/>
      <c r="AK295" s="524" t="str">
        <f>IF(G283=$AJ$9,G296,"")</f>
        <v/>
      </c>
      <c r="AL295" s="524" t="str">
        <f>IF(G283=$AJ$9,G297,"")</f>
        <v/>
      </c>
      <c r="AM295" s="524" t="str">
        <f>IF(G283=$AJ$9,G298,"")</f>
        <v/>
      </c>
      <c r="AN295" s="524" t="str">
        <f>IF(G283=$AJ$9,G299,"")</f>
        <v/>
      </c>
      <c r="AO295" s="524"/>
      <c r="AP295" s="524" t="str">
        <f>IF(G283=$AO$9,G296,"")</f>
        <v/>
      </c>
      <c r="AQ295" s="524" t="str">
        <f>IF(G283=$AO$9,G297,"")</f>
        <v/>
      </c>
      <c r="AR295" s="524" t="str">
        <f>IF(G283=$AO$9,G298,"")</f>
        <v/>
      </c>
      <c r="AS295" s="524" t="str">
        <f>IF(G283=$AO$9,G299,"")</f>
        <v/>
      </c>
      <c r="AT295" s="524"/>
      <c r="AU295" s="524"/>
      <c r="AV295" s="527"/>
      <c r="AW295" s="527"/>
      <c r="AX295" s="524"/>
      <c r="AY295" s="517"/>
      <c r="AZ295" s="524"/>
      <c r="BA295" s="524"/>
      <c r="BB295" s="524"/>
      <c r="BC295" s="524"/>
      <c r="BD295" s="524"/>
      <c r="BE295" s="524"/>
      <c r="BF295" s="524"/>
      <c r="BG295" s="524"/>
      <c r="BH295" s="524"/>
      <c r="BI295" s="527"/>
      <c r="BJ295" s="527"/>
      <c r="BK295" s="527"/>
    </row>
    <row r="296" spans="1:63" s="528" customFormat="1" ht="14.25" hidden="1" customHeight="1" outlineLevel="1" x14ac:dyDescent="0.2">
      <c r="A296" s="650"/>
      <c r="B296" s="651"/>
      <c r="C296" s="651"/>
      <c r="D296" s="651"/>
      <c r="E296" s="663" t="s">
        <v>325</v>
      </c>
      <c r="F296" s="664">
        <v>0</v>
      </c>
      <c r="G296" s="652">
        <f>ROUND(+G295*F296,0)</f>
        <v>0</v>
      </c>
      <c r="H296" s="653">
        <f>IF(G296&gt;0,G296/#REF!,0)</f>
        <v>0</v>
      </c>
      <c r="I296" s="521"/>
      <c r="J296" s="521"/>
      <c r="K296" s="521"/>
      <c r="L296" s="521"/>
      <c r="M296" s="521"/>
      <c r="N296" s="521"/>
      <c r="O296" s="521"/>
      <c r="P296" s="521"/>
      <c r="Q296" s="521"/>
      <c r="R296" s="521"/>
      <c r="S296" s="521"/>
      <c r="T296" s="521"/>
      <c r="U296" s="521"/>
      <c r="V296" s="521"/>
      <c r="W296" s="521"/>
      <c r="X296" s="521"/>
      <c r="Y296" s="521"/>
      <c r="Z296" s="521"/>
      <c r="AA296" s="521"/>
      <c r="AB296" s="521"/>
      <c r="AC296" s="521"/>
      <c r="AD296" s="524"/>
      <c r="AE296" s="524"/>
      <c r="AF296" s="524"/>
      <c r="AG296" s="524"/>
      <c r="AH296" s="524"/>
      <c r="AI296" s="524"/>
      <c r="AJ296" s="524"/>
      <c r="AK296" s="524"/>
      <c r="AL296" s="524"/>
      <c r="AM296" s="524"/>
      <c r="AN296" s="524"/>
      <c r="AO296" s="524"/>
      <c r="AP296" s="524"/>
      <c r="AQ296" s="524"/>
      <c r="AR296" s="524"/>
      <c r="AS296" s="524"/>
      <c r="AT296" s="524"/>
      <c r="AU296" s="524"/>
      <c r="AV296" s="527"/>
      <c r="AW296" s="527"/>
      <c r="AX296" s="524"/>
      <c r="AY296" s="517"/>
      <c r="AZ296" s="524"/>
      <c r="BA296" s="524"/>
      <c r="BB296" s="524"/>
      <c r="BC296" s="524"/>
      <c r="BD296" s="524"/>
      <c r="BE296" s="524"/>
      <c r="BF296" s="524"/>
      <c r="BG296" s="524"/>
      <c r="BH296" s="524"/>
      <c r="BI296" s="527"/>
      <c r="BJ296" s="527"/>
      <c r="BK296" s="527"/>
    </row>
    <row r="297" spans="1:63" s="528" customFormat="1" ht="12" hidden="1" customHeight="1" outlineLevel="1" x14ac:dyDescent="0.2">
      <c r="A297" s="665"/>
      <c r="B297" s="756" t="s">
        <v>335</v>
      </c>
      <c r="C297" s="756" t="s">
        <v>257</v>
      </c>
      <c r="D297" s="756"/>
      <c r="E297" s="757">
        <f>SUM(F297:F299)</f>
        <v>0.3</v>
      </c>
      <c r="F297" s="664">
        <v>0.22</v>
      </c>
      <c r="G297" s="535">
        <f>ROUND(+F297*G295,0)</f>
        <v>0</v>
      </c>
      <c r="H297" s="666">
        <f>IF(G297&gt;0,G297/#REF!,0)</f>
        <v>0</v>
      </c>
      <c r="I297" s="521"/>
      <c r="J297" s="521"/>
      <c r="K297" s="521"/>
      <c r="L297" s="521"/>
      <c r="M297" s="521"/>
      <c r="N297" s="521"/>
      <c r="O297" s="521"/>
      <c r="P297" s="521"/>
      <c r="Q297" s="521"/>
      <c r="R297" s="521"/>
      <c r="S297" s="521"/>
      <c r="T297" s="521"/>
      <c r="U297" s="521"/>
      <c r="V297" s="521"/>
      <c r="W297" s="521"/>
      <c r="X297" s="521"/>
      <c r="Y297" s="521"/>
      <c r="Z297" s="521"/>
      <c r="AA297" s="521"/>
      <c r="AB297" s="521"/>
      <c r="AC297" s="521"/>
      <c r="AD297" s="538"/>
      <c r="AE297" s="524"/>
      <c r="AF297" s="524"/>
      <c r="AG297" s="524"/>
      <c r="AH297" s="524"/>
      <c r="AI297" s="524"/>
      <c r="AJ297" s="524"/>
      <c r="AK297" s="524"/>
      <c r="AL297" s="524"/>
      <c r="AM297" s="524"/>
      <c r="AN297" s="524"/>
      <c r="AO297" s="524"/>
      <c r="AP297" s="524"/>
      <c r="AQ297" s="524"/>
      <c r="AR297" s="524"/>
      <c r="AS297" s="524"/>
      <c r="AT297" s="524"/>
      <c r="AU297" s="524"/>
      <c r="AV297" s="527"/>
      <c r="AW297" s="527"/>
      <c r="AX297" s="524"/>
      <c r="AY297" s="517"/>
      <c r="AZ297" s="524"/>
      <c r="BA297" s="524"/>
      <c r="BB297" s="524"/>
      <c r="BC297" s="524"/>
      <c r="BD297" s="524"/>
      <c r="BE297" s="524"/>
      <c r="BF297" s="524"/>
      <c r="BG297" s="524"/>
      <c r="BH297" s="524"/>
      <c r="BI297" s="527"/>
      <c r="BJ297" s="527"/>
      <c r="BK297" s="527"/>
    </row>
    <row r="298" spans="1:63" s="528" customFormat="1" ht="12" hidden="1" customHeight="1" outlineLevel="1" x14ac:dyDescent="0.2">
      <c r="A298" s="665"/>
      <c r="B298" s="756"/>
      <c r="C298" s="756" t="s">
        <v>258</v>
      </c>
      <c r="D298" s="756"/>
      <c r="E298" s="757"/>
      <c r="F298" s="664">
        <v>0.03</v>
      </c>
      <c r="G298" s="535">
        <f>ROUND(+F298*G295,0)</f>
        <v>0</v>
      </c>
      <c r="H298" s="666">
        <f>IF(G298&gt;0,G298/#REF!,0)</f>
        <v>0</v>
      </c>
      <c r="I298" s="521"/>
      <c r="J298" s="521"/>
      <c r="K298" s="521"/>
      <c r="L298" s="521"/>
      <c r="M298" s="521"/>
      <c r="N298" s="521"/>
      <c r="O298" s="521"/>
      <c r="P298" s="521"/>
      <c r="Q298" s="521"/>
      <c r="R298" s="521"/>
      <c r="S298" s="521"/>
      <c r="T298" s="521"/>
      <c r="U298" s="521"/>
      <c r="V298" s="521"/>
      <c r="W298" s="521"/>
      <c r="X298" s="521"/>
      <c r="Y298" s="521"/>
      <c r="Z298" s="521"/>
      <c r="AA298" s="521"/>
      <c r="AB298" s="521"/>
      <c r="AC298" s="521"/>
      <c r="AD298" s="538"/>
      <c r="AE298" s="524"/>
      <c r="AF298" s="524"/>
      <c r="AG298" s="524"/>
      <c r="AH298" s="524"/>
      <c r="AI298" s="524"/>
      <c r="AJ298" s="524"/>
      <c r="AK298" s="524"/>
      <c r="AL298" s="524"/>
      <c r="AM298" s="524"/>
      <c r="AN298" s="524"/>
      <c r="AO298" s="524"/>
      <c r="AP298" s="524"/>
      <c r="AQ298" s="524"/>
      <c r="AR298" s="524"/>
      <c r="AS298" s="524"/>
      <c r="AT298" s="524"/>
      <c r="AU298" s="524"/>
      <c r="AV298" s="527"/>
      <c r="AW298" s="527"/>
      <c r="AX298" s="524"/>
      <c r="AY298" s="517"/>
      <c r="AZ298" s="524"/>
      <c r="BA298" s="524"/>
      <c r="BB298" s="524"/>
      <c r="BC298" s="524"/>
      <c r="BD298" s="524"/>
      <c r="BE298" s="524"/>
      <c r="BF298" s="524"/>
      <c r="BG298" s="524"/>
      <c r="BH298" s="524"/>
      <c r="BI298" s="527"/>
      <c r="BJ298" s="527"/>
      <c r="BK298" s="527"/>
    </row>
    <row r="299" spans="1:63" s="528" customFormat="1" ht="12" hidden="1" customHeight="1" outlineLevel="1" x14ac:dyDescent="0.2">
      <c r="A299" s="665"/>
      <c r="B299" s="756"/>
      <c r="C299" s="756" t="s">
        <v>336</v>
      </c>
      <c r="D299" s="756"/>
      <c r="E299" s="757"/>
      <c r="F299" s="664">
        <v>0.05</v>
      </c>
      <c r="G299" s="535">
        <f>ROUND(+F299*G295,0)</f>
        <v>0</v>
      </c>
      <c r="H299" s="666">
        <f>IF(G299&gt;0,G299/#REF!,0)</f>
        <v>0</v>
      </c>
      <c r="I299" s="521"/>
      <c r="J299" s="521"/>
      <c r="K299" s="521"/>
      <c r="L299" s="521"/>
      <c r="M299" s="521"/>
      <c r="N299" s="521"/>
      <c r="O299" s="521"/>
      <c r="P299" s="521"/>
      <c r="Q299" s="521"/>
      <c r="R299" s="521"/>
      <c r="S299" s="521"/>
      <c r="T299" s="521"/>
      <c r="U299" s="521"/>
      <c r="V299" s="521"/>
      <c r="W299" s="521"/>
      <c r="X299" s="521"/>
      <c r="Y299" s="521"/>
      <c r="Z299" s="521"/>
      <c r="AA299" s="521"/>
      <c r="AB299" s="521"/>
      <c r="AC299" s="521"/>
      <c r="AD299" s="538"/>
      <c r="AE299" s="524"/>
      <c r="AF299" s="524"/>
      <c r="AG299" s="524"/>
      <c r="AH299" s="524"/>
      <c r="AI299" s="524"/>
      <c r="AJ299" s="524"/>
      <c r="AK299" s="524"/>
      <c r="AL299" s="524"/>
      <c r="AM299" s="524"/>
      <c r="AN299" s="524"/>
      <c r="AO299" s="524"/>
      <c r="AP299" s="524"/>
      <c r="AQ299" s="524"/>
      <c r="AR299" s="524"/>
      <c r="AS299" s="524"/>
      <c r="AT299" s="524"/>
      <c r="AU299" s="524"/>
      <c r="AV299" s="527"/>
      <c r="AW299" s="527"/>
      <c r="AX299" s="524"/>
      <c r="AY299" s="517"/>
      <c r="AZ299" s="524"/>
      <c r="BA299" s="524"/>
      <c r="BB299" s="524"/>
      <c r="BC299" s="524"/>
      <c r="BD299" s="524"/>
      <c r="BE299" s="524"/>
      <c r="BF299" s="524"/>
      <c r="BG299" s="524"/>
      <c r="BH299" s="524"/>
      <c r="BI299" s="527"/>
      <c r="BJ299" s="527"/>
      <c r="BK299" s="527"/>
    </row>
    <row r="300" spans="1:63" s="528" customFormat="1" ht="20.25" hidden="1" customHeight="1" outlineLevel="1" thickBot="1" x14ac:dyDescent="0.25">
      <c r="A300" s="744" t="str">
        <f>CONCATENATE("TOTAL ",B283)</f>
        <v xml:space="preserve">TOTAL </v>
      </c>
      <c r="B300" s="745"/>
      <c r="C300" s="745"/>
      <c r="D300" s="745"/>
      <c r="E300" s="745"/>
      <c r="F300" s="745"/>
      <c r="G300" s="652">
        <f>SUM(G295:G299)</f>
        <v>0</v>
      </c>
      <c r="H300" s="666">
        <f>IF(G300&gt;0,G300/#REF!,0)</f>
        <v>0</v>
      </c>
      <c r="I300" s="521"/>
      <c r="J300" s="521"/>
      <c r="K300" s="521"/>
      <c r="L300" s="521"/>
      <c r="M300" s="521"/>
      <c r="N300" s="521"/>
      <c r="O300" s="521"/>
      <c r="P300" s="521"/>
      <c r="Q300" s="521"/>
      <c r="R300" s="521"/>
      <c r="S300" s="521"/>
      <c r="T300" s="521"/>
      <c r="U300" s="521"/>
      <c r="V300" s="521"/>
      <c r="W300" s="521"/>
      <c r="X300" s="521"/>
      <c r="Y300" s="521"/>
      <c r="Z300" s="521"/>
      <c r="AA300" s="521"/>
      <c r="AB300" s="521"/>
      <c r="AC300" s="521"/>
      <c r="AD300" s="538"/>
      <c r="AE300" s="524"/>
      <c r="AF300" s="524"/>
      <c r="AG300" s="524"/>
      <c r="AH300" s="524"/>
      <c r="AI300" s="524"/>
      <c r="AJ300" s="524"/>
      <c r="AK300" s="524"/>
      <c r="AL300" s="524"/>
      <c r="AM300" s="524"/>
      <c r="AN300" s="524"/>
      <c r="AO300" s="524"/>
      <c r="AP300" s="524"/>
      <c r="AQ300" s="524"/>
      <c r="AR300" s="524"/>
      <c r="AS300" s="524"/>
      <c r="AT300" s="524"/>
      <c r="AU300" s="524"/>
      <c r="AV300" s="527"/>
      <c r="AW300" s="527"/>
      <c r="AX300" s="524"/>
      <c r="AY300" s="517"/>
      <c r="AZ300" s="524"/>
      <c r="BA300" s="524"/>
      <c r="BB300" s="524"/>
      <c r="BC300" s="524"/>
      <c r="BD300" s="524"/>
      <c r="BE300" s="524"/>
      <c r="BF300" s="524"/>
      <c r="BG300" s="524"/>
      <c r="BH300" s="524"/>
      <c r="BI300" s="527"/>
      <c r="BJ300" s="527"/>
      <c r="BK300" s="527"/>
    </row>
    <row r="301" spans="1:63" ht="10.5" hidden="1" customHeight="1" outlineLevel="1" thickTop="1" x14ac:dyDescent="0.2">
      <c r="A301" s="667"/>
      <c r="B301" s="668"/>
      <c r="C301" s="668"/>
      <c r="D301" s="668"/>
      <c r="E301" s="668"/>
      <c r="F301" s="668"/>
      <c r="G301" s="644"/>
      <c r="H301" s="645"/>
      <c r="AE301" s="524"/>
      <c r="AF301" s="524"/>
      <c r="AG301" s="524"/>
      <c r="AH301" s="524"/>
      <c r="AI301" s="524"/>
      <c r="AJ301" s="524"/>
      <c r="AK301" s="524"/>
      <c r="AL301" s="524"/>
      <c r="AM301" s="524"/>
      <c r="AN301" s="524"/>
      <c r="AO301" s="524"/>
      <c r="AP301" s="524"/>
      <c r="AQ301" s="524"/>
      <c r="AR301" s="524"/>
      <c r="AS301" s="524"/>
      <c r="AT301" s="524"/>
      <c r="AU301" s="524"/>
    </row>
    <row r="302" spans="1:63" s="531" customFormat="1" ht="27" hidden="1" customHeight="1" outlineLevel="1" x14ac:dyDescent="0.2">
      <c r="A302" s="646">
        <v>17</v>
      </c>
      <c r="B302" s="753"/>
      <c r="C302" s="753"/>
      <c r="D302" s="753"/>
      <c r="E302" s="753"/>
      <c r="F302" s="654" t="s">
        <v>322</v>
      </c>
      <c r="G302" s="754"/>
      <c r="H302" s="755"/>
      <c r="I302" s="521"/>
      <c r="J302" s="521"/>
      <c r="K302" s="521"/>
      <c r="L302" s="521"/>
      <c r="M302" s="521"/>
      <c r="N302" s="521"/>
      <c r="O302" s="521"/>
      <c r="P302" s="521"/>
      <c r="Q302" s="521"/>
      <c r="R302" s="521"/>
      <c r="S302" s="521"/>
      <c r="T302" s="521"/>
      <c r="U302" s="521"/>
      <c r="V302" s="521"/>
      <c r="W302" s="521"/>
      <c r="X302" s="521"/>
      <c r="Y302" s="521"/>
      <c r="Z302" s="521"/>
      <c r="AA302" s="521"/>
      <c r="AB302" s="521"/>
      <c r="AC302" s="521"/>
      <c r="AD302" s="526"/>
      <c r="AE302" s="529"/>
      <c r="AF302" s="529"/>
      <c r="AG302" s="525"/>
      <c r="AH302" s="525" t="s">
        <v>258</v>
      </c>
      <c r="AI302" s="525" t="s">
        <v>259</v>
      </c>
      <c r="AJ302" s="525" t="s">
        <v>324</v>
      </c>
      <c r="AK302" s="525" t="s">
        <v>325</v>
      </c>
      <c r="AL302" s="525" t="s">
        <v>326</v>
      </c>
      <c r="AM302" s="525" t="s">
        <v>258</v>
      </c>
      <c r="AN302" s="525" t="s">
        <v>259</v>
      </c>
      <c r="AO302" s="525" t="s">
        <v>324</v>
      </c>
      <c r="AP302" s="525" t="s">
        <v>325</v>
      </c>
      <c r="AQ302" s="525" t="s">
        <v>326</v>
      </c>
      <c r="AR302" s="525" t="s">
        <v>258</v>
      </c>
      <c r="AS302" s="525" t="s">
        <v>259</v>
      </c>
      <c r="AT302" s="526"/>
      <c r="AU302" s="526"/>
      <c r="AV302" s="530"/>
      <c r="AW302" s="530"/>
      <c r="AX302" s="526"/>
      <c r="AY302" s="517"/>
      <c r="AZ302" s="526"/>
      <c r="BA302" s="526"/>
      <c r="BB302" s="526"/>
      <c r="BC302" s="526"/>
      <c r="BD302" s="526"/>
      <c r="BE302" s="526"/>
      <c r="BF302" s="526"/>
      <c r="BG302" s="526"/>
      <c r="BH302" s="526"/>
      <c r="BI302" s="530"/>
      <c r="BJ302" s="530"/>
      <c r="BK302" s="530"/>
    </row>
    <row r="303" spans="1:63" hidden="1" outlineLevel="1" x14ac:dyDescent="0.2">
      <c r="A303" s="655">
        <f>+A302+0.01</f>
        <v>17.010000000000002</v>
      </c>
      <c r="B303" s="532"/>
      <c r="C303" s="533"/>
      <c r="D303" s="533"/>
      <c r="E303" s="659"/>
      <c r="F303" s="659"/>
      <c r="G303" s="535">
        <f>IF(E303&gt;0,ROUND((F303*E303),0),0)</f>
        <v>0</v>
      </c>
      <c r="H303" s="657">
        <f>IF(G303&gt;0,G303/#REF!,0)</f>
        <v>0</v>
      </c>
      <c r="AD303" s="536"/>
      <c r="AE303" s="524"/>
      <c r="AF303" s="524"/>
      <c r="AG303" s="524"/>
      <c r="AH303" s="524"/>
      <c r="AI303" s="524"/>
      <c r="AJ303" s="524">
        <f>IF(AD303=$AJ$9,E303*F303,0)</f>
        <v>0</v>
      </c>
      <c r="AK303" s="524"/>
      <c r="AL303" s="524"/>
      <c r="AM303" s="524"/>
      <c r="AN303" s="524"/>
      <c r="AO303" s="524">
        <f>IF(AD303=$AO$9,E303*F303,0)</f>
        <v>0</v>
      </c>
      <c r="AP303" s="524"/>
      <c r="AQ303" s="524"/>
      <c r="AR303" s="524"/>
      <c r="AS303" s="524"/>
      <c r="AT303" s="524"/>
      <c r="AU303" s="524"/>
    </row>
    <row r="304" spans="1:63" hidden="1" outlineLevel="1" x14ac:dyDescent="0.2">
      <c r="A304" s="655">
        <f>+A303+0.01</f>
        <v>17.020000000000003</v>
      </c>
      <c r="B304" s="532"/>
      <c r="C304" s="533"/>
      <c r="D304" s="533"/>
      <c r="E304" s="659"/>
      <c r="F304" s="659"/>
      <c r="G304" s="535">
        <f>IF(E304&gt;0,ROUND((F304*E304),0),0)</f>
        <v>0</v>
      </c>
      <c r="H304" s="657">
        <f>IF(G304&gt;0,G304/#REF!,0)</f>
        <v>0</v>
      </c>
      <c r="AD304" s="536"/>
      <c r="AE304" s="524"/>
      <c r="AF304" s="524"/>
      <c r="AG304" s="524"/>
      <c r="AH304" s="524"/>
      <c r="AI304" s="524"/>
      <c r="AJ304" s="524">
        <f>IF(AD304=$AJ$9,E304*F304,0)</f>
        <v>0</v>
      </c>
      <c r="AK304" s="524"/>
      <c r="AL304" s="524"/>
      <c r="AM304" s="524"/>
      <c r="AN304" s="524"/>
      <c r="AO304" s="524">
        <f>IF(AD304=$AO$9,E304*F304,0)</f>
        <v>0</v>
      </c>
      <c r="AP304" s="524"/>
      <c r="AQ304" s="524"/>
      <c r="AR304" s="524"/>
      <c r="AS304" s="524"/>
      <c r="AT304" s="524"/>
      <c r="AU304" s="524"/>
    </row>
    <row r="305" spans="1:63" hidden="1" outlineLevel="1" x14ac:dyDescent="0.2">
      <c r="A305" s="655">
        <f>+A304+0.01</f>
        <v>17.030000000000005</v>
      </c>
      <c r="B305" s="532"/>
      <c r="C305" s="533"/>
      <c r="D305" s="533"/>
      <c r="E305" s="534"/>
      <c r="F305" s="537"/>
      <c r="G305" s="535">
        <f>IF(E305&gt;0,ROUND((F305*E305),0),0)</f>
        <v>0</v>
      </c>
      <c r="H305" s="657">
        <f>IF(G305&gt;0,G305/#REF!,0)</f>
        <v>0</v>
      </c>
      <c r="AD305" s="536"/>
      <c r="AE305" s="524"/>
      <c r="AF305" s="524"/>
      <c r="AG305" s="524"/>
      <c r="AH305" s="524"/>
      <c r="AI305" s="524"/>
      <c r="AJ305" s="524">
        <f>IF(AD305=$AJ$9,E305*F305,0)</f>
        <v>0</v>
      </c>
      <c r="AK305" s="524"/>
      <c r="AL305" s="524"/>
      <c r="AM305" s="524"/>
      <c r="AN305" s="524"/>
      <c r="AO305" s="524">
        <f>IF(AD305=$AO$9,E305*F305,0)</f>
        <v>0</v>
      </c>
      <c r="AP305" s="524"/>
      <c r="AQ305" s="524"/>
      <c r="AR305" s="524"/>
      <c r="AS305" s="524"/>
      <c r="AT305" s="524"/>
      <c r="AU305" s="524"/>
    </row>
    <row r="306" spans="1:63" s="528" customFormat="1" ht="14.25" hidden="1" customHeight="1" outlineLevel="1" x14ac:dyDescent="0.2">
      <c r="A306" s="744" t="s">
        <v>289</v>
      </c>
      <c r="B306" s="745"/>
      <c r="C306" s="745"/>
      <c r="D306" s="745"/>
      <c r="E306" s="745"/>
      <c r="F306" s="745"/>
      <c r="G306" s="652">
        <f>SUM(G303:G305)</f>
        <v>0</v>
      </c>
      <c r="H306" s="653">
        <f>IF(G306&gt;0,G306/#REF!,0)</f>
        <v>0</v>
      </c>
      <c r="I306" s="521"/>
      <c r="J306" s="521"/>
      <c r="K306" s="521"/>
      <c r="L306" s="521"/>
      <c r="M306" s="521"/>
      <c r="N306" s="521"/>
      <c r="O306" s="521"/>
      <c r="P306" s="521"/>
      <c r="Q306" s="521"/>
      <c r="R306" s="521"/>
      <c r="S306" s="521"/>
      <c r="T306" s="521"/>
      <c r="U306" s="521"/>
      <c r="V306" s="521"/>
      <c r="W306" s="521"/>
      <c r="X306" s="521"/>
      <c r="Y306" s="521"/>
      <c r="Z306" s="521"/>
      <c r="AA306" s="521"/>
      <c r="AB306" s="521"/>
      <c r="AC306" s="521"/>
      <c r="AD306" s="524"/>
      <c r="AE306" s="524"/>
      <c r="AF306" s="524"/>
      <c r="AG306" s="524"/>
      <c r="AH306" s="524">
        <f>IF(G302=$AE$9,G309,"")</f>
        <v>0</v>
      </c>
      <c r="AI306" s="524">
        <f>IF(G302=$AE$9,G310,"")</f>
        <v>0</v>
      </c>
      <c r="AJ306" s="524"/>
      <c r="AK306" s="524" t="str">
        <f>IF(G302=$AJ$9,G307,"")</f>
        <v/>
      </c>
      <c r="AL306" s="524" t="str">
        <f>IF(G302=$AJ$9,G308,"")</f>
        <v/>
      </c>
      <c r="AM306" s="524" t="str">
        <f>IF(G302=$AJ$9,G309,"")</f>
        <v/>
      </c>
      <c r="AN306" s="524" t="str">
        <f>IF(G302=$AJ$9,G310,"")</f>
        <v/>
      </c>
      <c r="AO306" s="524"/>
      <c r="AP306" s="524" t="str">
        <f>IF(G302=$AO$9,G307,"")</f>
        <v/>
      </c>
      <c r="AQ306" s="524" t="str">
        <f>IF(G302=$AO$9,G308,"")</f>
        <v/>
      </c>
      <c r="AR306" s="524" t="str">
        <f>IF(G302=$AO$9,G309,"")</f>
        <v/>
      </c>
      <c r="AS306" s="524" t="str">
        <f>IF(G302=$AO$9,G310,"")</f>
        <v/>
      </c>
      <c r="AT306" s="524"/>
      <c r="AU306" s="524"/>
      <c r="AV306" s="527"/>
      <c r="AW306" s="527"/>
      <c r="AX306" s="524"/>
      <c r="AY306" s="517"/>
      <c r="AZ306" s="524"/>
      <c r="BA306" s="524"/>
      <c r="BB306" s="524"/>
      <c r="BC306" s="524"/>
      <c r="BD306" s="524"/>
      <c r="BE306" s="524"/>
      <c r="BF306" s="524"/>
      <c r="BG306" s="524"/>
      <c r="BH306" s="524"/>
      <c r="BI306" s="527"/>
      <c r="BJ306" s="527"/>
      <c r="BK306" s="527"/>
    </row>
    <row r="307" spans="1:63" s="528" customFormat="1" ht="14.25" hidden="1" customHeight="1" outlineLevel="1" x14ac:dyDescent="0.2">
      <c r="A307" s="650"/>
      <c r="B307" s="651"/>
      <c r="C307" s="651"/>
      <c r="D307" s="651"/>
      <c r="E307" s="663" t="s">
        <v>325</v>
      </c>
      <c r="F307" s="664">
        <v>0</v>
      </c>
      <c r="G307" s="652">
        <f>ROUND(+G306*F307,0)</f>
        <v>0</v>
      </c>
      <c r="H307" s="653">
        <f>IF(G307&gt;0,G307/#REF!,0)</f>
        <v>0</v>
      </c>
      <c r="I307" s="521"/>
      <c r="J307" s="521"/>
      <c r="K307" s="521"/>
      <c r="L307" s="521"/>
      <c r="M307" s="521"/>
      <c r="N307" s="521"/>
      <c r="O307" s="521"/>
      <c r="P307" s="521"/>
      <c r="Q307" s="521"/>
      <c r="R307" s="521"/>
      <c r="S307" s="521"/>
      <c r="T307" s="521"/>
      <c r="U307" s="521"/>
      <c r="V307" s="521"/>
      <c r="W307" s="521"/>
      <c r="X307" s="521"/>
      <c r="Y307" s="521"/>
      <c r="Z307" s="521"/>
      <c r="AA307" s="521"/>
      <c r="AB307" s="521"/>
      <c r="AC307" s="521"/>
      <c r="AD307" s="524"/>
      <c r="AE307" s="524"/>
      <c r="AF307" s="524"/>
      <c r="AG307" s="524"/>
      <c r="AH307" s="524"/>
      <c r="AI307" s="524"/>
      <c r="AJ307" s="524"/>
      <c r="AK307" s="524"/>
      <c r="AL307" s="524"/>
      <c r="AM307" s="524"/>
      <c r="AN307" s="524"/>
      <c r="AO307" s="524"/>
      <c r="AP307" s="524"/>
      <c r="AQ307" s="524"/>
      <c r="AR307" s="524"/>
      <c r="AS307" s="524"/>
      <c r="AT307" s="524"/>
      <c r="AU307" s="524"/>
      <c r="AV307" s="527"/>
      <c r="AW307" s="527"/>
      <c r="AX307" s="524"/>
      <c r="AY307" s="517"/>
      <c r="AZ307" s="524"/>
      <c r="BA307" s="524"/>
      <c r="BB307" s="524"/>
      <c r="BC307" s="524"/>
      <c r="BD307" s="524"/>
      <c r="BE307" s="524"/>
      <c r="BF307" s="524"/>
      <c r="BG307" s="524"/>
      <c r="BH307" s="524"/>
      <c r="BI307" s="527"/>
      <c r="BJ307" s="527"/>
      <c r="BK307" s="527"/>
    </row>
    <row r="308" spans="1:63" s="528" customFormat="1" ht="12" hidden="1" customHeight="1" outlineLevel="1" x14ac:dyDescent="0.2">
      <c r="A308" s="665"/>
      <c r="B308" s="756" t="s">
        <v>335</v>
      </c>
      <c r="C308" s="756" t="s">
        <v>257</v>
      </c>
      <c r="D308" s="756"/>
      <c r="E308" s="757">
        <f>SUM(F308:F310)</f>
        <v>0.3</v>
      </c>
      <c r="F308" s="664">
        <v>0.22</v>
      </c>
      <c r="G308" s="535">
        <f>ROUND(+F308*G306,0)</f>
        <v>0</v>
      </c>
      <c r="H308" s="666">
        <f>IF(G308&gt;0,G308/#REF!,0)</f>
        <v>0</v>
      </c>
      <c r="I308" s="521"/>
      <c r="J308" s="521"/>
      <c r="K308" s="521"/>
      <c r="L308" s="521"/>
      <c r="M308" s="521"/>
      <c r="N308" s="521"/>
      <c r="O308" s="521"/>
      <c r="P308" s="521"/>
      <c r="Q308" s="521"/>
      <c r="R308" s="521"/>
      <c r="S308" s="521"/>
      <c r="T308" s="521"/>
      <c r="U308" s="521"/>
      <c r="V308" s="521"/>
      <c r="W308" s="521"/>
      <c r="X308" s="521"/>
      <c r="Y308" s="521"/>
      <c r="Z308" s="521"/>
      <c r="AA308" s="521"/>
      <c r="AB308" s="521"/>
      <c r="AC308" s="521"/>
      <c r="AD308" s="538"/>
      <c r="AE308" s="524"/>
      <c r="AF308" s="524"/>
      <c r="AG308" s="524"/>
      <c r="AH308" s="524"/>
      <c r="AI308" s="524"/>
      <c r="AJ308" s="524"/>
      <c r="AK308" s="524"/>
      <c r="AL308" s="524"/>
      <c r="AM308" s="524"/>
      <c r="AN308" s="524"/>
      <c r="AO308" s="524"/>
      <c r="AP308" s="524"/>
      <c r="AQ308" s="524"/>
      <c r="AR308" s="524"/>
      <c r="AS308" s="524"/>
      <c r="AT308" s="524"/>
      <c r="AU308" s="524"/>
      <c r="AV308" s="527"/>
      <c r="AW308" s="527"/>
      <c r="AX308" s="524"/>
      <c r="AY308" s="517"/>
      <c r="AZ308" s="524"/>
      <c r="BA308" s="524"/>
      <c r="BB308" s="524"/>
      <c r="BC308" s="524"/>
      <c r="BD308" s="524"/>
      <c r="BE308" s="524"/>
      <c r="BF308" s="524"/>
      <c r="BG308" s="524"/>
      <c r="BH308" s="524"/>
      <c r="BI308" s="527"/>
      <c r="BJ308" s="527"/>
      <c r="BK308" s="527"/>
    </row>
    <row r="309" spans="1:63" s="528" customFormat="1" ht="12" hidden="1" customHeight="1" outlineLevel="1" x14ac:dyDescent="0.2">
      <c r="A309" s="665"/>
      <c r="B309" s="756"/>
      <c r="C309" s="756" t="s">
        <v>258</v>
      </c>
      <c r="D309" s="756"/>
      <c r="E309" s="757"/>
      <c r="F309" s="664">
        <v>0.03</v>
      </c>
      <c r="G309" s="535">
        <f>ROUND(+F309*G306,0)</f>
        <v>0</v>
      </c>
      <c r="H309" s="666">
        <f>IF(G309&gt;0,G309/#REF!,0)</f>
        <v>0</v>
      </c>
      <c r="I309" s="521"/>
      <c r="J309" s="521"/>
      <c r="K309" s="521"/>
      <c r="L309" s="521"/>
      <c r="M309" s="521"/>
      <c r="N309" s="521"/>
      <c r="O309" s="521"/>
      <c r="P309" s="521"/>
      <c r="Q309" s="521"/>
      <c r="R309" s="521"/>
      <c r="S309" s="521"/>
      <c r="T309" s="521"/>
      <c r="U309" s="521"/>
      <c r="V309" s="521"/>
      <c r="W309" s="521"/>
      <c r="X309" s="521"/>
      <c r="Y309" s="521"/>
      <c r="Z309" s="521"/>
      <c r="AA309" s="521"/>
      <c r="AB309" s="521"/>
      <c r="AC309" s="521"/>
      <c r="AD309" s="538"/>
      <c r="AE309" s="524"/>
      <c r="AF309" s="524"/>
      <c r="AG309" s="524"/>
      <c r="AH309" s="524"/>
      <c r="AI309" s="524"/>
      <c r="AJ309" s="524"/>
      <c r="AK309" s="524"/>
      <c r="AL309" s="524"/>
      <c r="AM309" s="524"/>
      <c r="AN309" s="524"/>
      <c r="AO309" s="524"/>
      <c r="AP309" s="524"/>
      <c r="AQ309" s="524"/>
      <c r="AR309" s="524"/>
      <c r="AS309" s="524"/>
      <c r="AT309" s="524"/>
      <c r="AU309" s="524"/>
      <c r="AV309" s="527"/>
      <c r="AW309" s="527"/>
      <c r="AX309" s="524"/>
      <c r="AY309" s="517"/>
      <c r="AZ309" s="524"/>
      <c r="BA309" s="524"/>
      <c r="BB309" s="524"/>
      <c r="BC309" s="524"/>
      <c r="BD309" s="524"/>
      <c r="BE309" s="524"/>
      <c r="BF309" s="524"/>
      <c r="BG309" s="524"/>
      <c r="BH309" s="524"/>
      <c r="BI309" s="527"/>
      <c r="BJ309" s="527"/>
      <c r="BK309" s="527"/>
    </row>
    <row r="310" spans="1:63" s="528" customFormat="1" ht="12" hidden="1" customHeight="1" outlineLevel="1" x14ac:dyDescent="0.2">
      <c r="A310" s="665"/>
      <c r="B310" s="756"/>
      <c r="C310" s="756" t="s">
        <v>336</v>
      </c>
      <c r="D310" s="756"/>
      <c r="E310" s="757"/>
      <c r="F310" s="664">
        <v>0.05</v>
      </c>
      <c r="G310" s="535">
        <f>ROUND(+F310*G306,0)</f>
        <v>0</v>
      </c>
      <c r="H310" s="666">
        <f>IF(G310&gt;0,G310/#REF!,0)</f>
        <v>0</v>
      </c>
      <c r="I310" s="521"/>
      <c r="J310" s="521"/>
      <c r="K310" s="521"/>
      <c r="L310" s="521"/>
      <c r="M310" s="521"/>
      <c r="N310" s="521"/>
      <c r="O310" s="521"/>
      <c r="P310" s="521"/>
      <c r="Q310" s="521"/>
      <c r="R310" s="521"/>
      <c r="S310" s="521"/>
      <c r="T310" s="521"/>
      <c r="U310" s="521"/>
      <c r="V310" s="521"/>
      <c r="W310" s="521"/>
      <c r="X310" s="521"/>
      <c r="Y310" s="521"/>
      <c r="Z310" s="521"/>
      <c r="AA310" s="521"/>
      <c r="AB310" s="521"/>
      <c r="AC310" s="521"/>
      <c r="AD310" s="538"/>
      <c r="AE310" s="524"/>
      <c r="AF310" s="524"/>
      <c r="AG310" s="524"/>
      <c r="AH310" s="524"/>
      <c r="AI310" s="524"/>
      <c r="AJ310" s="524"/>
      <c r="AK310" s="524"/>
      <c r="AL310" s="524"/>
      <c r="AM310" s="524"/>
      <c r="AN310" s="524"/>
      <c r="AO310" s="524"/>
      <c r="AP310" s="524"/>
      <c r="AQ310" s="524"/>
      <c r="AR310" s="524"/>
      <c r="AS310" s="524"/>
      <c r="AT310" s="524"/>
      <c r="AU310" s="524"/>
      <c r="AV310" s="527"/>
      <c r="AW310" s="527"/>
      <c r="AX310" s="524"/>
      <c r="AY310" s="517"/>
      <c r="AZ310" s="524"/>
      <c r="BA310" s="524"/>
      <c r="BB310" s="524"/>
      <c r="BC310" s="524"/>
      <c r="BD310" s="524"/>
      <c r="BE310" s="524"/>
      <c r="BF310" s="524"/>
      <c r="BG310" s="524"/>
      <c r="BH310" s="524"/>
      <c r="BI310" s="527"/>
      <c r="BJ310" s="527"/>
      <c r="BK310" s="527"/>
    </row>
    <row r="311" spans="1:63" s="528" customFormat="1" ht="20.25" hidden="1" customHeight="1" outlineLevel="1" thickBot="1" x14ac:dyDescent="0.25">
      <c r="A311" s="744" t="str">
        <f>CONCATENATE("TOTAL ",B302)</f>
        <v xml:space="preserve">TOTAL </v>
      </c>
      <c r="B311" s="745"/>
      <c r="C311" s="745"/>
      <c r="D311" s="745"/>
      <c r="E311" s="745"/>
      <c r="F311" s="745"/>
      <c r="G311" s="652">
        <f>SUM(G306:G310)</f>
        <v>0</v>
      </c>
      <c r="H311" s="666">
        <f>IF(G311&gt;0,G311/#REF!,0)</f>
        <v>0</v>
      </c>
      <c r="I311" s="521"/>
      <c r="J311" s="521"/>
      <c r="K311" s="521"/>
      <c r="L311" s="521"/>
      <c r="M311" s="521"/>
      <c r="N311" s="521"/>
      <c r="O311" s="521"/>
      <c r="P311" s="521"/>
      <c r="Q311" s="521"/>
      <c r="R311" s="521"/>
      <c r="S311" s="521"/>
      <c r="T311" s="521"/>
      <c r="U311" s="521"/>
      <c r="V311" s="521"/>
      <c r="W311" s="521"/>
      <c r="X311" s="521"/>
      <c r="Y311" s="521"/>
      <c r="Z311" s="521"/>
      <c r="AA311" s="521"/>
      <c r="AB311" s="521"/>
      <c r="AC311" s="521"/>
      <c r="AD311" s="538"/>
      <c r="AE311" s="524"/>
      <c r="AF311" s="524"/>
      <c r="AG311" s="524"/>
      <c r="AH311" s="524"/>
      <c r="AI311" s="524"/>
      <c r="AJ311" s="524"/>
      <c r="AK311" s="524"/>
      <c r="AL311" s="524"/>
      <c r="AM311" s="524"/>
      <c r="AN311" s="524"/>
      <c r="AO311" s="524"/>
      <c r="AP311" s="524"/>
      <c r="AQ311" s="524"/>
      <c r="AR311" s="524"/>
      <c r="AS311" s="524"/>
      <c r="AT311" s="524"/>
      <c r="AU311" s="524"/>
      <c r="AV311" s="527"/>
      <c r="AW311" s="527"/>
      <c r="AX311" s="524"/>
      <c r="AY311" s="517"/>
      <c r="AZ311" s="524"/>
      <c r="BA311" s="524"/>
      <c r="BB311" s="524"/>
      <c r="BC311" s="524"/>
      <c r="BD311" s="524"/>
      <c r="BE311" s="524"/>
      <c r="BF311" s="524"/>
      <c r="BG311" s="524"/>
      <c r="BH311" s="524"/>
      <c r="BI311" s="527"/>
      <c r="BJ311" s="527"/>
      <c r="BK311" s="527"/>
    </row>
    <row r="312" spans="1:63" ht="10.5" hidden="1" customHeight="1" outlineLevel="1" thickTop="1" x14ac:dyDescent="0.2">
      <c r="A312" s="667"/>
      <c r="B312" s="668"/>
      <c r="C312" s="668"/>
      <c r="D312" s="668"/>
      <c r="E312" s="668"/>
      <c r="F312" s="668"/>
      <c r="G312" s="644"/>
      <c r="H312" s="645"/>
      <c r="AE312" s="524"/>
      <c r="AF312" s="524"/>
      <c r="AG312" s="524"/>
      <c r="AH312" s="524"/>
      <c r="AI312" s="524"/>
      <c r="AJ312" s="524"/>
      <c r="AK312" s="524"/>
      <c r="AL312" s="524"/>
      <c r="AM312" s="524"/>
      <c r="AN312" s="524"/>
      <c r="AO312" s="524"/>
      <c r="AP312" s="524"/>
      <c r="AQ312" s="524"/>
      <c r="AR312" s="524"/>
      <c r="AS312" s="524"/>
      <c r="AT312" s="524"/>
      <c r="AU312" s="524"/>
    </row>
    <row r="313" spans="1:63" s="531" customFormat="1" ht="27" hidden="1" customHeight="1" outlineLevel="1" x14ac:dyDescent="0.2">
      <c r="A313" s="646">
        <v>18</v>
      </c>
      <c r="B313" s="753"/>
      <c r="C313" s="753"/>
      <c r="D313" s="753"/>
      <c r="E313" s="753"/>
      <c r="F313" s="654" t="s">
        <v>322</v>
      </c>
      <c r="G313" s="754" t="s">
        <v>323</v>
      </c>
      <c r="H313" s="755"/>
      <c r="I313" s="521"/>
      <c r="J313" s="521"/>
      <c r="K313" s="521"/>
      <c r="L313" s="521"/>
      <c r="M313" s="521"/>
      <c r="N313" s="521"/>
      <c r="O313" s="521"/>
      <c r="P313" s="521"/>
      <c r="Q313" s="521"/>
      <c r="R313" s="521"/>
      <c r="S313" s="521"/>
      <c r="T313" s="521"/>
      <c r="U313" s="521"/>
      <c r="V313" s="521"/>
      <c r="W313" s="521"/>
      <c r="X313" s="521"/>
      <c r="Y313" s="521"/>
      <c r="Z313" s="521"/>
      <c r="AA313" s="521"/>
      <c r="AB313" s="521"/>
      <c r="AC313" s="521"/>
      <c r="AD313" s="526"/>
      <c r="AE313" s="529"/>
      <c r="AF313" s="529"/>
      <c r="AG313" s="525"/>
      <c r="AH313" s="525" t="s">
        <v>258</v>
      </c>
      <c r="AI313" s="525" t="s">
        <v>259</v>
      </c>
      <c r="AJ313" s="525" t="s">
        <v>324</v>
      </c>
      <c r="AK313" s="525" t="s">
        <v>325</v>
      </c>
      <c r="AL313" s="525" t="s">
        <v>326</v>
      </c>
      <c r="AM313" s="525" t="s">
        <v>258</v>
      </c>
      <c r="AN313" s="525" t="s">
        <v>259</v>
      </c>
      <c r="AO313" s="525" t="s">
        <v>324</v>
      </c>
      <c r="AP313" s="525" t="s">
        <v>325</v>
      </c>
      <c r="AQ313" s="525" t="s">
        <v>326</v>
      </c>
      <c r="AR313" s="525" t="s">
        <v>258</v>
      </c>
      <c r="AS313" s="525" t="s">
        <v>259</v>
      </c>
      <c r="AT313" s="526"/>
      <c r="AU313" s="526"/>
      <c r="AV313" s="530"/>
      <c r="AW313" s="530"/>
      <c r="AX313" s="526"/>
      <c r="AY313" s="517"/>
      <c r="AZ313" s="526"/>
      <c r="BA313" s="526"/>
      <c r="BB313" s="526"/>
      <c r="BC313" s="526"/>
      <c r="BD313" s="526"/>
      <c r="BE313" s="526"/>
      <c r="BF313" s="526"/>
      <c r="BG313" s="526"/>
      <c r="BH313" s="526"/>
      <c r="BI313" s="530"/>
      <c r="BJ313" s="530"/>
      <c r="BK313" s="530"/>
    </row>
    <row r="314" spans="1:63" ht="46.5" hidden="1" customHeight="1" outlineLevel="1" x14ac:dyDescent="0.2">
      <c r="A314" s="655">
        <f>+A313+0.01</f>
        <v>18.010000000000002</v>
      </c>
      <c r="B314" s="532"/>
      <c r="C314" s="533"/>
      <c r="D314" s="533"/>
      <c r="E314" s="534"/>
      <c r="F314" s="659"/>
      <c r="G314" s="535">
        <f>IF(E314&gt;0,ROUND((F314*E314),0),0)</f>
        <v>0</v>
      </c>
      <c r="H314" s="657">
        <f>IF(G314&gt;0,G314/#REF!,0)</f>
        <v>0</v>
      </c>
      <c r="AD314" s="536"/>
      <c r="AE314" s="524"/>
      <c r="AF314" s="524"/>
      <c r="AG314" s="524"/>
      <c r="AH314" s="524"/>
      <c r="AI314" s="524"/>
      <c r="AJ314" s="524">
        <f>IF(AD314=$AJ$9,E314*F314,0)</f>
        <v>0</v>
      </c>
      <c r="AK314" s="524"/>
      <c r="AL314" s="524"/>
      <c r="AM314" s="524"/>
      <c r="AN314" s="524"/>
      <c r="AO314" s="524">
        <f>IF(AD314=$AO$9,E314*F314,0)</f>
        <v>0</v>
      </c>
      <c r="AP314" s="524"/>
      <c r="AQ314" s="524"/>
      <c r="AR314" s="524"/>
      <c r="AS314" s="524"/>
      <c r="AT314" s="524"/>
      <c r="AU314" s="524"/>
    </row>
    <row r="315" spans="1:63" ht="38.25" hidden="1" customHeight="1" outlineLevel="1" x14ac:dyDescent="0.2">
      <c r="A315" s="655">
        <f>+A314+0.01</f>
        <v>18.020000000000003</v>
      </c>
      <c r="B315" s="532"/>
      <c r="C315" s="533"/>
      <c r="D315" s="533"/>
      <c r="E315" s="534"/>
      <c r="F315" s="659"/>
      <c r="G315" s="535">
        <f>IF(E315&gt;0,ROUND((F315*E315),0),0)</f>
        <v>0</v>
      </c>
      <c r="H315" s="657">
        <f>IF(G315&gt;0,G315/#REF!,0)</f>
        <v>0</v>
      </c>
      <c r="AD315" s="536"/>
      <c r="AE315" s="524"/>
      <c r="AF315" s="524"/>
      <c r="AG315" s="524"/>
      <c r="AH315" s="524"/>
      <c r="AI315" s="524"/>
      <c r="AJ315" s="524">
        <f>IF(AD315=$AJ$9,E315*F315,0)</f>
        <v>0</v>
      </c>
      <c r="AK315" s="524"/>
      <c r="AL315" s="524"/>
      <c r="AM315" s="524"/>
      <c r="AN315" s="524"/>
      <c r="AO315" s="524">
        <f>IF(AD315=$AO$9,E315*F315,0)</f>
        <v>0</v>
      </c>
      <c r="AP315" s="524"/>
      <c r="AQ315" s="524"/>
      <c r="AR315" s="524"/>
      <c r="AS315" s="524"/>
      <c r="AT315" s="524"/>
      <c r="AU315" s="524"/>
    </row>
    <row r="316" spans="1:63" ht="41.25" hidden="1" customHeight="1" outlineLevel="1" x14ac:dyDescent="0.2">
      <c r="A316" s="655">
        <f>+A315+0.01</f>
        <v>18.030000000000005</v>
      </c>
      <c r="B316" s="532"/>
      <c r="C316" s="533"/>
      <c r="D316" s="533"/>
      <c r="E316" s="534"/>
      <c r="F316" s="659"/>
      <c r="G316" s="535">
        <f>IF(E316&gt;0,ROUND((F316*E316),0),0)</f>
        <v>0</v>
      </c>
      <c r="H316" s="657">
        <f>IF(G316&gt;0,G316/#REF!,0)</f>
        <v>0</v>
      </c>
      <c r="AD316" s="536"/>
      <c r="AE316" s="524"/>
      <c r="AF316" s="524"/>
      <c r="AG316" s="524"/>
      <c r="AH316" s="524"/>
      <c r="AI316" s="524"/>
      <c r="AJ316" s="524">
        <f>IF(AD316=$AJ$9,E316*F316,0)</f>
        <v>0</v>
      </c>
      <c r="AK316" s="524"/>
      <c r="AL316" s="524"/>
      <c r="AM316" s="524"/>
      <c r="AN316" s="524"/>
      <c r="AO316" s="524">
        <f>IF(AD316=$AO$9,E316*F316,0)</f>
        <v>0</v>
      </c>
      <c r="AP316" s="524"/>
      <c r="AQ316" s="524"/>
      <c r="AR316" s="524"/>
      <c r="AS316" s="524"/>
      <c r="AT316" s="524"/>
      <c r="AU316" s="524"/>
    </row>
    <row r="317" spans="1:63" ht="44.25" hidden="1" customHeight="1" outlineLevel="1" x14ac:dyDescent="0.2">
      <c r="A317" s="655"/>
      <c r="B317" s="532"/>
      <c r="C317" s="533"/>
      <c r="D317" s="533"/>
      <c r="E317" s="534"/>
      <c r="F317" s="659"/>
      <c r="G317" s="535"/>
      <c r="H317" s="657"/>
      <c r="AD317" s="536"/>
      <c r="AE317" s="524"/>
      <c r="AF317" s="524"/>
      <c r="AG317" s="524"/>
      <c r="AH317" s="524"/>
      <c r="AI317" s="524"/>
      <c r="AJ317" s="524">
        <f>IF(AD317=$AJ$9,E317*F317,0)</f>
        <v>0</v>
      </c>
      <c r="AK317" s="524"/>
      <c r="AL317" s="524"/>
      <c r="AM317" s="524"/>
      <c r="AN317" s="524"/>
      <c r="AO317" s="524">
        <f>IF(AD317=$AO$9,E317*F317,0)</f>
        <v>0</v>
      </c>
      <c r="AP317" s="524"/>
      <c r="AQ317" s="524"/>
      <c r="AR317" s="524"/>
      <c r="AS317" s="524"/>
      <c r="AT317" s="524"/>
      <c r="AU317" s="524"/>
    </row>
    <row r="318" spans="1:63" s="528" customFormat="1" ht="14.25" hidden="1" customHeight="1" outlineLevel="1" x14ac:dyDescent="0.2">
      <c r="A318" s="744" t="s">
        <v>289</v>
      </c>
      <c r="B318" s="745"/>
      <c r="C318" s="745"/>
      <c r="D318" s="745"/>
      <c r="E318" s="745"/>
      <c r="F318" s="745"/>
      <c r="G318" s="652">
        <f>SUM(G314:G317)</f>
        <v>0</v>
      </c>
      <c r="H318" s="653">
        <f>IF(G318&gt;0,G318/#REF!,0)</f>
        <v>0</v>
      </c>
      <c r="I318" s="521"/>
      <c r="J318" s="521"/>
      <c r="K318" s="521"/>
      <c r="L318" s="521"/>
      <c r="M318" s="521"/>
      <c r="N318" s="521"/>
      <c r="O318" s="521"/>
      <c r="P318" s="521"/>
      <c r="Q318" s="521"/>
      <c r="R318" s="521"/>
      <c r="S318" s="521"/>
      <c r="T318" s="521"/>
      <c r="U318" s="521"/>
      <c r="V318" s="521"/>
      <c r="W318" s="521"/>
      <c r="X318" s="521"/>
      <c r="Y318" s="521"/>
      <c r="Z318" s="521"/>
      <c r="AA318" s="521"/>
      <c r="AB318" s="521"/>
      <c r="AC318" s="521"/>
      <c r="AD318" s="524"/>
      <c r="AE318" s="524"/>
      <c r="AF318" s="524"/>
      <c r="AG318" s="524"/>
      <c r="AH318" s="524" t="str">
        <f>IF(G313=$AE$9,G321,"")</f>
        <v/>
      </c>
      <c r="AI318" s="524" t="str">
        <f>IF(G313=$AE$9,G322,"")</f>
        <v/>
      </c>
      <c r="AJ318" s="524"/>
      <c r="AK318" s="524" t="str">
        <f>IF(G313=$AJ$9,G319,"")</f>
        <v/>
      </c>
      <c r="AL318" s="524" t="str">
        <f>IF(G313=$AJ$9,G320,"")</f>
        <v/>
      </c>
      <c r="AM318" s="524" t="str">
        <f>IF(G313=$AJ$9,G321,"")</f>
        <v/>
      </c>
      <c r="AN318" s="524" t="str">
        <f>IF(G313=$AJ$9,G322,"")</f>
        <v/>
      </c>
      <c r="AO318" s="524"/>
      <c r="AP318" s="524">
        <f>IF(G313=$AO$9,G319,"")</f>
        <v>0</v>
      </c>
      <c r="AQ318" s="524">
        <f>IF(G313=$AO$9,G320,"")</f>
        <v>0</v>
      </c>
      <c r="AR318" s="524">
        <f>IF(G313=$AO$9,G321,"")</f>
        <v>0</v>
      </c>
      <c r="AS318" s="524">
        <f>IF(G313=$AO$9,G322,"")</f>
        <v>0</v>
      </c>
      <c r="AT318" s="524"/>
      <c r="AU318" s="524"/>
      <c r="AV318" s="527"/>
      <c r="AW318" s="527"/>
      <c r="AX318" s="524"/>
      <c r="AY318" s="517"/>
      <c r="AZ318" s="524"/>
      <c r="BA318" s="524"/>
      <c r="BB318" s="524"/>
      <c r="BC318" s="524"/>
      <c r="BD318" s="524"/>
      <c r="BE318" s="524"/>
      <c r="BF318" s="524"/>
      <c r="BG318" s="524"/>
      <c r="BH318" s="524"/>
      <c r="BI318" s="527"/>
      <c r="BJ318" s="527"/>
      <c r="BK318" s="527"/>
    </row>
    <row r="319" spans="1:63" s="528" customFormat="1" ht="14.25" hidden="1" customHeight="1" outlineLevel="1" x14ac:dyDescent="0.2">
      <c r="A319" s="650"/>
      <c r="B319" s="651"/>
      <c r="C319" s="651"/>
      <c r="D319" s="651"/>
      <c r="E319" s="663" t="s">
        <v>325</v>
      </c>
      <c r="F319" s="664">
        <v>0</v>
      </c>
      <c r="G319" s="652">
        <f>ROUND(+G318*F319,0)</f>
        <v>0</v>
      </c>
      <c r="H319" s="653">
        <f>IF(G319&gt;0,G319/#REF!,0)</f>
        <v>0</v>
      </c>
      <c r="I319" s="521"/>
      <c r="J319" s="521"/>
      <c r="K319" s="521"/>
      <c r="L319" s="521"/>
      <c r="M319" s="521"/>
      <c r="N319" s="521"/>
      <c r="O319" s="521"/>
      <c r="P319" s="521"/>
      <c r="Q319" s="521"/>
      <c r="R319" s="521"/>
      <c r="S319" s="521"/>
      <c r="T319" s="521"/>
      <c r="U319" s="521"/>
      <c r="V319" s="521"/>
      <c r="W319" s="521"/>
      <c r="X319" s="521"/>
      <c r="Y319" s="521"/>
      <c r="Z319" s="521"/>
      <c r="AA319" s="521"/>
      <c r="AB319" s="521"/>
      <c r="AC319" s="521"/>
      <c r="AD319" s="524"/>
      <c r="AE319" s="524"/>
      <c r="AF319" s="524"/>
      <c r="AG319" s="524"/>
      <c r="AH319" s="524"/>
      <c r="AI319" s="524"/>
      <c r="AJ319" s="524"/>
      <c r="AK319" s="524"/>
      <c r="AL319" s="524"/>
      <c r="AM319" s="524"/>
      <c r="AN319" s="524"/>
      <c r="AO319" s="524"/>
      <c r="AP319" s="524"/>
      <c r="AQ319" s="524"/>
      <c r="AR319" s="524"/>
      <c r="AS319" s="524"/>
      <c r="AT319" s="524"/>
      <c r="AU319" s="524"/>
      <c r="AV319" s="527"/>
      <c r="AW319" s="527"/>
      <c r="AX319" s="524"/>
      <c r="AY319" s="517"/>
      <c r="AZ319" s="524"/>
      <c r="BA319" s="524"/>
      <c r="BB319" s="524"/>
      <c r="BC319" s="524"/>
      <c r="BD319" s="524"/>
      <c r="BE319" s="524"/>
      <c r="BF319" s="524"/>
      <c r="BG319" s="524"/>
      <c r="BH319" s="524"/>
      <c r="BI319" s="527"/>
      <c r="BJ319" s="527"/>
      <c r="BK319" s="527"/>
    </row>
    <row r="320" spans="1:63" s="528" customFormat="1" ht="12" hidden="1" customHeight="1" outlineLevel="1" x14ac:dyDescent="0.2">
      <c r="A320" s="665"/>
      <c r="B320" s="756" t="s">
        <v>335</v>
      </c>
      <c r="C320" s="756" t="s">
        <v>257</v>
      </c>
      <c r="D320" s="756"/>
      <c r="E320" s="757">
        <f>SUM(F320:F322)</f>
        <v>0.3</v>
      </c>
      <c r="F320" s="664">
        <v>0.22</v>
      </c>
      <c r="G320" s="535">
        <f>ROUND(+F320*G318,0)</f>
        <v>0</v>
      </c>
      <c r="H320" s="666">
        <f>IF(G320&gt;0,G320/#REF!,0)</f>
        <v>0</v>
      </c>
      <c r="I320" s="521"/>
      <c r="J320" s="521"/>
      <c r="K320" s="521"/>
      <c r="L320" s="521"/>
      <c r="M320" s="521"/>
      <c r="N320" s="521"/>
      <c r="O320" s="521"/>
      <c r="P320" s="521"/>
      <c r="Q320" s="521"/>
      <c r="R320" s="521"/>
      <c r="S320" s="521"/>
      <c r="T320" s="521"/>
      <c r="U320" s="521"/>
      <c r="V320" s="521"/>
      <c r="W320" s="521"/>
      <c r="X320" s="521"/>
      <c r="Y320" s="521"/>
      <c r="Z320" s="521"/>
      <c r="AA320" s="521"/>
      <c r="AB320" s="521"/>
      <c r="AC320" s="521"/>
      <c r="AD320" s="538"/>
      <c r="AE320" s="524"/>
      <c r="AF320" s="524"/>
      <c r="AG320" s="524"/>
      <c r="AH320" s="524"/>
      <c r="AI320" s="524"/>
      <c r="AJ320" s="524"/>
      <c r="AK320" s="524"/>
      <c r="AL320" s="524"/>
      <c r="AM320" s="524"/>
      <c r="AN320" s="524"/>
      <c r="AO320" s="524"/>
      <c r="AP320" s="524"/>
      <c r="AQ320" s="524"/>
      <c r="AR320" s="524"/>
      <c r="AS320" s="524"/>
      <c r="AT320" s="524"/>
      <c r="AU320" s="524"/>
      <c r="AV320" s="527"/>
      <c r="AW320" s="527"/>
      <c r="AX320" s="524"/>
      <c r="AY320" s="517"/>
      <c r="AZ320" s="524"/>
      <c r="BA320" s="524"/>
      <c r="BB320" s="524"/>
      <c r="BC320" s="524"/>
      <c r="BD320" s="524"/>
      <c r="BE320" s="524"/>
      <c r="BF320" s="524"/>
      <c r="BG320" s="524"/>
      <c r="BH320" s="524"/>
      <c r="BI320" s="527"/>
      <c r="BJ320" s="527"/>
      <c r="BK320" s="527"/>
    </row>
    <row r="321" spans="1:63" s="528" customFormat="1" ht="12" hidden="1" customHeight="1" outlineLevel="1" x14ac:dyDescent="0.2">
      <c r="A321" s="665"/>
      <c r="B321" s="756"/>
      <c r="C321" s="756" t="s">
        <v>258</v>
      </c>
      <c r="D321" s="756"/>
      <c r="E321" s="757"/>
      <c r="F321" s="664">
        <v>0.03</v>
      </c>
      <c r="G321" s="535">
        <f>ROUND(+F321*G318,0)</f>
        <v>0</v>
      </c>
      <c r="H321" s="666">
        <f>IF(G321&gt;0,G321/#REF!,0)</f>
        <v>0</v>
      </c>
      <c r="I321" s="521"/>
      <c r="J321" s="521"/>
      <c r="K321" s="521"/>
      <c r="L321" s="521"/>
      <c r="M321" s="521"/>
      <c r="N321" s="521"/>
      <c r="O321" s="521"/>
      <c r="P321" s="521"/>
      <c r="Q321" s="521"/>
      <c r="R321" s="521"/>
      <c r="S321" s="521"/>
      <c r="T321" s="521"/>
      <c r="U321" s="521"/>
      <c r="V321" s="521"/>
      <c r="W321" s="521"/>
      <c r="X321" s="521"/>
      <c r="Y321" s="521"/>
      <c r="Z321" s="521"/>
      <c r="AA321" s="521"/>
      <c r="AB321" s="521"/>
      <c r="AC321" s="521"/>
      <c r="AD321" s="538"/>
      <c r="AE321" s="524"/>
      <c r="AF321" s="524"/>
      <c r="AG321" s="524"/>
      <c r="AH321" s="524"/>
      <c r="AI321" s="524"/>
      <c r="AJ321" s="524"/>
      <c r="AK321" s="524"/>
      <c r="AL321" s="524"/>
      <c r="AM321" s="524"/>
      <c r="AN321" s="524"/>
      <c r="AO321" s="524"/>
      <c r="AP321" s="524"/>
      <c r="AQ321" s="524"/>
      <c r="AR321" s="524"/>
      <c r="AS321" s="524"/>
      <c r="AT321" s="524"/>
      <c r="AU321" s="524"/>
      <c r="AV321" s="527"/>
      <c r="AW321" s="527"/>
      <c r="AX321" s="524"/>
      <c r="AY321" s="517"/>
      <c r="AZ321" s="524"/>
      <c r="BA321" s="524"/>
      <c r="BB321" s="524"/>
      <c r="BC321" s="524"/>
      <c r="BD321" s="524"/>
      <c r="BE321" s="524"/>
      <c r="BF321" s="524"/>
      <c r="BG321" s="524"/>
      <c r="BH321" s="524"/>
      <c r="BI321" s="527"/>
      <c r="BJ321" s="527"/>
      <c r="BK321" s="527"/>
    </row>
    <row r="322" spans="1:63" s="528" customFormat="1" ht="12" hidden="1" customHeight="1" outlineLevel="1" x14ac:dyDescent="0.2">
      <c r="A322" s="665"/>
      <c r="B322" s="756"/>
      <c r="C322" s="756" t="s">
        <v>336</v>
      </c>
      <c r="D322" s="756"/>
      <c r="E322" s="757"/>
      <c r="F322" s="664">
        <v>0.05</v>
      </c>
      <c r="G322" s="535">
        <f>ROUND(+F322*G318,0)</f>
        <v>0</v>
      </c>
      <c r="H322" s="666">
        <f>IF(G322&gt;0,G322/#REF!,0)</f>
        <v>0</v>
      </c>
      <c r="I322" s="521"/>
      <c r="J322" s="521"/>
      <c r="K322" s="521"/>
      <c r="L322" s="521"/>
      <c r="M322" s="521"/>
      <c r="N322" s="521"/>
      <c r="O322" s="521"/>
      <c r="P322" s="521"/>
      <c r="Q322" s="521"/>
      <c r="R322" s="521"/>
      <c r="S322" s="521"/>
      <c r="T322" s="521"/>
      <c r="U322" s="521"/>
      <c r="V322" s="521"/>
      <c r="W322" s="521"/>
      <c r="X322" s="521"/>
      <c r="Y322" s="521"/>
      <c r="Z322" s="521"/>
      <c r="AA322" s="521"/>
      <c r="AB322" s="521"/>
      <c r="AC322" s="521"/>
      <c r="AD322" s="538"/>
      <c r="AE322" s="524"/>
      <c r="AF322" s="524"/>
      <c r="AG322" s="524"/>
      <c r="AH322" s="524"/>
      <c r="AI322" s="524"/>
      <c r="AJ322" s="524"/>
      <c r="AK322" s="524"/>
      <c r="AL322" s="524"/>
      <c r="AM322" s="524"/>
      <c r="AN322" s="524"/>
      <c r="AO322" s="524"/>
      <c r="AP322" s="524"/>
      <c r="AQ322" s="524"/>
      <c r="AR322" s="524"/>
      <c r="AS322" s="524"/>
      <c r="AT322" s="524"/>
      <c r="AU322" s="524"/>
      <c r="AV322" s="527"/>
      <c r="AW322" s="527"/>
      <c r="AX322" s="524"/>
      <c r="AY322" s="517"/>
      <c r="AZ322" s="524"/>
      <c r="BA322" s="524"/>
      <c r="BB322" s="524"/>
      <c r="BC322" s="524"/>
      <c r="BD322" s="524"/>
      <c r="BE322" s="524"/>
      <c r="BF322" s="524"/>
      <c r="BG322" s="524"/>
      <c r="BH322" s="524"/>
      <c r="BI322" s="527"/>
      <c r="BJ322" s="527"/>
      <c r="BK322" s="527"/>
    </row>
    <row r="323" spans="1:63" s="528" customFormat="1" ht="20.25" hidden="1" customHeight="1" outlineLevel="1" thickBot="1" x14ac:dyDescent="0.25">
      <c r="A323" s="744" t="str">
        <f>CONCATENATE("TOTAL ",B313)</f>
        <v xml:space="preserve">TOTAL </v>
      </c>
      <c r="B323" s="745"/>
      <c r="C323" s="745"/>
      <c r="D323" s="745"/>
      <c r="E323" s="745"/>
      <c r="F323" s="745"/>
      <c r="G323" s="652">
        <f>SUM(G318:G322)</f>
        <v>0</v>
      </c>
      <c r="H323" s="666">
        <f>IF(G323&gt;0,G323/#REF!,0)</f>
        <v>0</v>
      </c>
      <c r="I323" s="521"/>
      <c r="J323" s="521"/>
      <c r="K323" s="521"/>
      <c r="L323" s="521"/>
      <c r="M323" s="521"/>
      <c r="N323" s="521"/>
      <c r="O323" s="521"/>
      <c r="P323" s="521"/>
      <c r="Q323" s="521"/>
      <c r="R323" s="521"/>
      <c r="S323" s="521"/>
      <c r="T323" s="521"/>
      <c r="U323" s="521"/>
      <c r="V323" s="521"/>
      <c r="W323" s="521"/>
      <c r="X323" s="521"/>
      <c r="Y323" s="521"/>
      <c r="Z323" s="521"/>
      <c r="AA323" s="521"/>
      <c r="AB323" s="521"/>
      <c r="AC323" s="521"/>
      <c r="AD323" s="538"/>
      <c r="AE323" s="524"/>
      <c r="AF323" s="524"/>
      <c r="AG323" s="524"/>
      <c r="AH323" s="524"/>
      <c r="AI323" s="524"/>
      <c r="AJ323" s="524"/>
      <c r="AK323" s="524"/>
      <c r="AL323" s="524"/>
      <c r="AM323" s="524"/>
      <c r="AN323" s="524"/>
      <c r="AO323" s="524"/>
      <c r="AP323" s="524"/>
      <c r="AQ323" s="524"/>
      <c r="AR323" s="524"/>
      <c r="AS323" s="524"/>
      <c r="AT323" s="524"/>
      <c r="AU323" s="524"/>
      <c r="AV323" s="527"/>
      <c r="AW323" s="527"/>
      <c r="AX323" s="524"/>
      <c r="AY323" s="517"/>
      <c r="AZ323" s="524"/>
      <c r="BA323" s="524"/>
      <c r="BB323" s="524"/>
      <c r="BC323" s="524"/>
      <c r="BD323" s="524"/>
      <c r="BE323" s="524"/>
      <c r="BF323" s="524"/>
      <c r="BG323" s="524"/>
      <c r="BH323" s="524"/>
      <c r="BI323" s="527"/>
      <c r="BJ323" s="527"/>
      <c r="BK323" s="527"/>
    </row>
    <row r="324" spans="1:63" ht="10.5" hidden="1" customHeight="1" outlineLevel="1" thickTop="1" x14ac:dyDescent="0.2">
      <c r="A324" s="667"/>
      <c r="B324" s="668"/>
      <c r="C324" s="668"/>
      <c r="D324" s="668"/>
      <c r="E324" s="668"/>
      <c r="F324" s="668"/>
      <c r="G324" s="644"/>
      <c r="H324" s="645"/>
      <c r="AE324" s="524"/>
      <c r="AF324" s="524"/>
      <c r="AG324" s="524"/>
      <c r="AH324" s="524"/>
      <c r="AI324" s="524"/>
      <c r="AJ324" s="524"/>
      <c r="AK324" s="524"/>
      <c r="AL324" s="524"/>
      <c r="AM324" s="524"/>
      <c r="AN324" s="524"/>
      <c r="AO324" s="524"/>
      <c r="AP324" s="524"/>
      <c r="AQ324" s="524"/>
      <c r="AR324" s="524"/>
      <c r="AS324" s="524"/>
      <c r="AT324" s="524"/>
      <c r="AU324" s="524"/>
    </row>
    <row r="325" spans="1:63" s="531" customFormat="1" ht="27" hidden="1" customHeight="1" outlineLevel="1" x14ac:dyDescent="0.2">
      <c r="A325" s="646">
        <v>19</v>
      </c>
      <c r="B325" s="753"/>
      <c r="C325" s="753"/>
      <c r="D325" s="753"/>
      <c r="E325" s="753"/>
      <c r="F325" s="654" t="s">
        <v>322</v>
      </c>
      <c r="G325" s="754" t="s">
        <v>323</v>
      </c>
      <c r="H325" s="755"/>
      <c r="I325" s="521"/>
      <c r="J325" s="521"/>
      <c r="K325" s="521"/>
      <c r="L325" s="521"/>
      <c r="M325" s="521"/>
      <c r="N325" s="521"/>
      <c r="O325" s="521"/>
      <c r="P325" s="521"/>
      <c r="Q325" s="521"/>
      <c r="R325" s="521"/>
      <c r="S325" s="521"/>
      <c r="T325" s="521"/>
      <c r="U325" s="521"/>
      <c r="V325" s="521"/>
      <c r="W325" s="521"/>
      <c r="X325" s="521"/>
      <c r="Y325" s="521"/>
      <c r="Z325" s="521"/>
      <c r="AA325" s="521"/>
      <c r="AB325" s="521"/>
      <c r="AC325" s="521"/>
      <c r="AD325" s="526"/>
      <c r="AE325" s="529"/>
      <c r="AF325" s="529"/>
      <c r="AG325" s="525"/>
      <c r="AH325" s="525" t="s">
        <v>258</v>
      </c>
      <c r="AI325" s="525" t="s">
        <v>259</v>
      </c>
      <c r="AJ325" s="525" t="s">
        <v>324</v>
      </c>
      <c r="AK325" s="525" t="s">
        <v>325</v>
      </c>
      <c r="AL325" s="525" t="s">
        <v>326</v>
      </c>
      <c r="AM325" s="525" t="s">
        <v>258</v>
      </c>
      <c r="AN325" s="525" t="s">
        <v>259</v>
      </c>
      <c r="AO325" s="525" t="s">
        <v>324</v>
      </c>
      <c r="AP325" s="525" t="s">
        <v>325</v>
      </c>
      <c r="AQ325" s="525" t="s">
        <v>326</v>
      </c>
      <c r="AR325" s="525" t="s">
        <v>258</v>
      </c>
      <c r="AS325" s="525" t="s">
        <v>259</v>
      </c>
      <c r="AT325" s="526"/>
      <c r="AU325" s="526"/>
      <c r="AV325" s="530"/>
      <c r="AW325" s="530"/>
      <c r="AX325" s="526"/>
      <c r="AY325" s="517"/>
      <c r="AZ325" s="526"/>
      <c r="BA325" s="526"/>
      <c r="BB325" s="526"/>
      <c r="BC325" s="526"/>
      <c r="BD325" s="526"/>
      <c r="BE325" s="526"/>
      <c r="BF325" s="526"/>
      <c r="BG325" s="526"/>
      <c r="BH325" s="526"/>
      <c r="BI325" s="530"/>
      <c r="BJ325" s="530"/>
      <c r="BK325" s="530"/>
    </row>
    <row r="326" spans="1:63" ht="27.75" hidden="1" customHeight="1" outlineLevel="1" x14ac:dyDescent="0.2">
      <c r="A326" s="655">
        <f>+A325+0.01</f>
        <v>19.010000000000002</v>
      </c>
      <c r="B326" s="532"/>
      <c r="C326" s="533"/>
      <c r="D326" s="533"/>
      <c r="E326" s="659"/>
      <c r="F326" s="659"/>
      <c r="G326" s="535">
        <f t="shared" ref="G326:G333" si="41">IF(E326&gt;0,ROUND((F326*E326),0),0)</f>
        <v>0</v>
      </c>
      <c r="H326" s="657">
        <f>IF(G326&gt;0,G326/#REF!,0)</f>
        <v>0</v>
      </c>
      <c r="AD326" s="536"/>
      <c r="AE326" s="524"/>
      <c r="AF326" s="524"/>
      <c r="AG326" s="524"/>
      <c r="AH326" s="524"/>
      <c r="AI326" s="524"/>
      <c r="AJ326" s="524">
        <f t="shared" ref="AJ326:AJ333" si="42">IF(AD326=$AJ$9,E326*F326,0)</f>
        <v>0</v>
      </c>
      <c r="AK326" s="524"/>
      <c r="AL326" s="524"/>
      <c r="AM326" s="524"/>
      <c r="AN326" s="524"/>
      <c r="AO326" s="524">
        <f t="shared" ref="AO326:AO333" si="43">IF(AD326=$AO$9,E326*F326,0)</f>
        <v>0</v>
      </c>
      <c r="AP326" s="524"/>
      <c r="AQ326" s="524"/>
      <c r="AR326" s="524"/>
      <c r="AS326" s="524"/>
      <c r="AT326" s="524"/>
      <c r="AU326" s="524"/>
    </row>
    <row r="327" spans="1:63" ht="30" hidden="1" customHeight="1" outlineLevel="1" x14ac:dyDescent="0.2">
      <c r="A327" s="655">
        <f>+A326+0.01</f>
        <v>19.020000000000003</v>
      </c>
      <c r="B327" s="532"/>
      <c r="C327" s="533"/>
      <c r="D327" s="533"/>
      <c r="E327" s="659"/>
      <c r="F327" s="659"/>
      <c r="G327" s="535">
        <f t="shared" si="41"/>
        <v>0</v>
      </c>
      <c r="H327" s="657">
        <f>IF(G327&gt;0,G327/#REF!,0)</f>
        <v>0</v>
      </c>
      <c r="AD327" s="536"/>
      <c r="AE327" s="524"/>
      <c r="AF327" s="524"/>
      <c r="AG327" s="524"/>
      <c r="AH327" s="524"/>
      <c r="AI327" s="524"/>
      <c r="AJ327" s="524">
        <f t="shared" si="42"/>
        <v>0</v>
      </c>
      <c r="AK327" s="524"/>
      <c r="AL327" s="524"/>
      <c r="AM327" s="524"/>
      <c r="AN327" s="524"/>
      <c r="AO327" s="524">
        <f t="shared" si="43"/>
        <v>0</v>
      </c>
      <c r="AP327" s="524"/>
      <c r="AQ327" s="524"/>
      <c r="AR327" s="524"/>
      <c r="AS327" s="524"/>
      <c r="AT327" s="524"/>
      <c r="AU327" s="524"/>
    </row>
    <row r="328" spans="1:63" s="517" customFormat="1" hidden="1" outlineLevel="1" x14ac:dyDescent="0.2">
      <c r="A328" s="655">
        <f t="shared" ref="A328:A333" si="44">+A327+0.01</f>
        <v>19.030000000000005</v>
      </c>
      <c r="B328" s="660"/>
      <c r="C328" s="661"/>
      <c r="D328" s="661"/>
      <c r="E328" s="662"/>
      <c r="F328" s="662"/>
      <c r="G328" s="662">
        <f t="shared" si="41"/>
        <v>0</v>
      </c>
      <c r="H328" s="669">
        <f>IF(G328&gt;0,G328/#REF!,0)</f>
        <v>0</v>
      </c>
      <c r="I328" s="521"/>
      <c r="J328" s="521"/>
      <c r="K328" s="521"/>
      <c r="L328" s="521"/>
      <c r="M328" s="521"/>
      <c r="N328" s="521"/>
      <c r="O328" s="521"/>
      <c r="P328" s="521"/>
      <c r="Q328" s="521"/>
      <c r="R328" s="521"/>
      <c r="S328" s="521"/>
      <c r="T328" s="521"/>
      <c r="U328" s="521"/>
      <c r="V328" s="521"/>
      <c r="W328" s="521"/>
      <c r="X328" s="521"/>
      <c r="Y328" s="521"/>
      <c r="Z328" s="521"/>
      <c r="AA328" s="521"/>
      <c r="AB328" s="521"/>
      <c r="AC328" s="521"/>
      <c r="AD328" s="536"/>
      <c r="AE328" s="524"/>
      <c r="AF328" s="524"/>
      <c r="AG328" s="524"/>
      <c r="AH328" s="524"/>
      <c r="AI328" s="524"/>
      <c r="AJ328" s="524">
        <f t="shared" si="42"/>
        <v>0</v>
      </c>
      <c r="AK328" s="524"/>
      <c r="AL328" s="524"/>
      <c r="AM328" s="524"/>
      <c r="AN328" s="524"/>
      <c r="AO328" s="524">
        <f t="shared" si="43"/>
        <v>0</v>
      </c>
      <c r="AP328" s="524"/>
      <c r="AQ328" s="524"/>
      <c r="AR328" s="524"/>
      <c r="AS328" s="524"/>
      <c r="AT328" s="524"/>
      <c r="AU328" s="524"/>
    </row>
    <row r="329" spans="1:63" hidden="1" outlineLevel="1" x14ac:dyDescent="0.2">
      <c r="A329" s="655">
        <f t="shared" si="44"/>
        <v>19.040000000000006</v>
      </c>
      <c r="B329" s="532"/>
      <c r="C329" s="533"/>
      <c r="D329" s="533"/>
      <c r="E329" s="659"/>
      <c r="F329" s="659"/>
      <c r="G329" s="535">
        <f t="shared" si="41"/>
        <v>0</v>
      </c>
      <c r="H329" s="657">
        <f>IF(G329&gt;0,G329/#REF!,0)</f>
        <v>0</v>
      </c>
      <c r="AD329" s="536"/>
      <c r="AE329" s="524"/>
      <c r="AF329" s="524"/>
      <c r="AG329" s="524"/>
      <c r="AH329" s="524"/>
      <c r="AI329" s="524"/>
      <c r="AJ329" s="524">
        <f t="shared" si="42"/>
        <v>0</v>
      </c>
      <c r="AK329" s="524"/>
      <c r="AL329" s="524"/>
      <c r="AM329" s="524"/>
      <c r="AN329" s="524"/>
      <c r="AO329" s="524">
        <f t="shared" si="43"/>
        <v>0</v>
      </c>
      <c r="AP329" s="524"/>
      <c r="AQ329" s="524"/>
      <c r="AR329" s="524"/>
      <c r="AS329" s="524"/>
      <c r="AT329" s="524"/>
      <c r="AU329" s="524"/>
    </row>
    <row r="330" spans="1:63" ht="44.25" hidden="1" customHeight="1" outlineLevel="1" x14ac:dyDescent="0.2">
      <c r="A330" s="655">
        <f t="shared" si="44"/>
        <v>19.050000000000008</v>
      </c>
      <c r="B330" s="532"/>
      <c r="C330" s="533"/>
      <c r="D330" s="533"/>
      <c r="E330" s="659"/>
      <c r="F330" s="659"/>
      <c r="G330" s="535">
        <f t="shared" si="41"/>
        <v>0</v>
      </c>
      <c r="H330" s="657">
        <f>IF(G330&gt;0,G330/#REF!,0)</f>
        <v>0</v>
      </c>
      <c r="AD330" s="536"/>
      <c r="AE330" s="524"/>
      <c r="AF330" s="524"/>
      <c r="AG330" s="524"/>
      <c r="AH330" s="524"/>
      <c r="AI330" s="524"/>
      <c r="AJ330" s="524">
        <f t="shared" si="42"/>
        <v>0</v>
      </c>
      <c r="AK330" s="524"/>
      <c r="AL330" s="524"/>
      <c r="AM330" s="524"/>
      <c r="AN330" s="524"/>
      <c r="AO330" s="524">
        <f t="shared" si="43"/>
        <v>0</v>
      </c>
      <c r="AP330" s="524"/>
      <c r="AQ330" s="524"/>
      <c r="AR330" s="524"/>
      <c r="AS330" s="524"/>
      <c r="AT330" s="524"/>
      <c r="AU330" s="524"/>
    </row>
    <row r="331" spans="1:63" hidden="1" outlineLevel="1" x14ac:dyDescent="0.2">
      <c r="A331" s="655">
        <f t="shared" si="44"/>
        <v>19.060000000000009</v>
      </c>
      <c r="B331" s="532"/>
      <c r="C331" s="533"/>
      <c r="D331" s="533"/>
      <c r="E331" s="659"/>
      <c r="F331" s="659"/>
      <c r="G331" s="535">
        <f t="shared" si="41"/>
        <v>0</v>
      </c>
      <c r="H331" s="657">
        <f>IF(G331&gt;0,G331/#REF!,0)</f>
        <v>0</v>
      </c>
      <c r="AD331" s="536"/>
      <c r="AE331" s="524"/>
      <c r="AF331" s="524"/>
      <c r="AG331" s="524"/>
      <c r="AH331" s="524"/>
      <c r="AI331" s="524"/>
      <c r="AJ331" s="524">
        <f t="shared" si="42"/>
        <v>0</v>
      </c>
      <c r="AK331" s="524"/>
      <c r="AL331" s="524"/>
      <c r="AM331" s="524"/>
      <c r="AN331" s="524"/>
      <c r="AO331" s="524">
        <f t="shared" si="43"/>
        <v>0</v>
      </c>
      <c r="AP331" s="524"/>
      <c r="AQ331" s="524"/>
      <c r="AR331" s="524"/>
      <c r="AS331" s="524"/>
      <c r="AT331" s="524"/>
      <c r="AU331" s="524"/>
    </row>
    <row r="332" spans="1:63" ht="29.25" hidden="1" customHeight="1" outlineLevel="1" x14ac:dyDescent="0.2">
      <c r="A332" s="655">
        <f t="shared" si="44"/>
        <v>19.070000000000011</v>
      </c>
      <c r="B332" s="532"/>
      <c r="C332" s="533"/>
      <c r="D332" s="533"/>
      <c r="E332" s="659"/>
      <c r="F332" s="659"/>
      <c r="G332" s="535">
        <f t="shared" si="41"/>
        <v>0</v>
      </c>
      <c r="H332" s="657">
        <f>IF(G332&gt;0,G332/#REF!,0)</f>
        <v>0</v>
      </c>
      <c r="AD332" s="536"/>
      <c r="AE332" s="524"/>
      <c r="AF332" s="524"/>
      <c r="AG332" s="524"/>
      <c r="AH332" s="524"/>
      <c r="AI332" s="524"/>
      <c r="AJ332" s="524">
        <f t="shared" si="42"/>
        <v>0</v>
      </c>
      <c r="AK332" s="524"/>
      <c r="AL332" s="524"/>
      <c r="AM332" s="524"/>
      <c r="AN332" s="524"/>
      <c r="AO332" s="524">
        <f t="shared" si="43"/>
        <v>0</v>
      </c>
      <c r="AP332" s="524"/>
      <c r="AQ332" s="524"/>
      <c r="AR332" s="524"/>
      <c r="AS332" s="524"/>
      <c r="AT332" s="524"/>
      <c r="AU332" s="524"/>
    </row>
    <row r="333" spans="1:63" ht="23.25" hidden="1" customHeight="1" outlineLevel="1" x14ac:dyDescent="0.2">
      <c r="A333" s="655">
        <f t="shared" si="44"/>
        <v>19.080000000000013</v>
      </c>
      <c r="B333" s="532"/>
      <c r="C333" s="533"/>
      <c r="D333" s="533"/>
      <c r="E333" s="659"/>
      <c r="F333" s="659"/>
      <c r="G333" s="535">
        <f t="shared" si="41"/>
        <v>0</v>
      </c>
      <c r="H333" s="657">
        <f>IF(G333&gt;0,G333/#REF!,0)</f>
        <v>0</v>
      </c>
      <c r="AD333" s="536"/>
      <c r="AE333" s="524"/>
      <c r="AF333" s="524"/>
      <c r="AG333" s="524"/>
      <c r="AH333" s="524"/>
      <c r="AI333" s="524"/>
      <c r="AJ333" s="524">
        <f t="shared" si="42"/>
        <v>0</v>
      </c>
      <c r="AK333" s="524"/>
      <c r="AL333" s="524"/>
      <c r="AM333" s="524"/>
      <c r="AN333" s="524"/>
      <c r="AO333" s="524">
        <f t="shared" si="43"/>
        <v>0</v>
      </c>
      <c r="AP333" s="524"/>
      <c r="AQ333" s="524"/>
      <c r="AR333" s="524"/>
      <c r="AS333" s="524"/>
      <c r="AT333" s="524"/>
      <c r="AU333" s="524"/>
    </row>
    <row r="334" spans="1:63" s="528" customFormat="1" ht="14.25" hidden="1" customHeight="1" outlineLevel="1" x14ac:dyDescent="0.2">
      <c r="A334" s="744" t="s">
        <v>289</v>
      </c>
      <c r="B334" s="745"/>
      <c r="C334" s="745"/>
      <c r="D334" s="745"/>
      <c r="E334" s="745"/>
      <c r="F334" s="745"/>
      <c r="G334" s="652">
        <f>SUM(G326:G333)</f>
        <v>0</v>
      </c>
      <c r="H334" s="653">
        <f>IF(G334&gt;0,G334/#REF!,0)</f>
        <v>0</v>
      </c>
      <c r="I334" s="521"/>
      <c r="J334" s="521"/>
      <c r="K334" s="521"/>
      <c r="L334" s="521"/>
      <c r="M334" s="521"/>
      <c r="N334" s="521"/>
      <c r="O334" s="521"/>
      <c r="P334" s="521"/>
      <c r="Q334" s="521"/>
      <c r="R334" s="521"/>
      <c r="S334" s="521"/>
      <c r="T334" s="521"/>
      <c r="U334" s="521"/>
      <c r="V334" s="521"/>
      <c r="W334" s="521"/>
      <c r="X334" s="521"/>
      <c r="Y334" s="521"/>
      <c r="Z334" s="521"/>
      <c r="AA334" s="521"/>
      <c r="AB334" s="521"/>
      <c r="AC334" s="521"/>
      <c r="AD334" s="524"/>
      <c r="AE334" s="524"/>
      <c r="AF334" s="524"/>
      <c r="AG334" s="524"/>
      <c r="AH334" s="524" t="str">
        <f>IF(G325=$AE$9,G337,"")</f>
        <v/>
      </c>
      <c r="AI334" s="524" t="str">
        <f>IF(G325=$AE$9,G338,"")</f>
        <v/>
      </c>
      <c r="AJ334" s="524"/>
      <c r="AK334" s="524" t="str">
        <f>IF(G325=$AJ$9,G335,"")</f>
        <v/>
      </c>
      <c r="AL334" s="524" t="str">
        <f>IF(G325=$AJ$9,G336,"")</f>
        <v/>
      </c>
      <c r="AM334" s="524" t="str">
        <f>IF(G325=$AJ$9,G337,"")</f>
        <v/>
      </c>
      <c r="AN334" s="524" t="str">
        <f>IF(G325=$AJ$9,G338,"")</f>
        <v/>
      </c>
      <c r="AO334" s="524"/>
      <c r="AP334" s="524">
        <f>IF(G325=$AO$9,G335,"")</f>
        <v>0</v>
      </c>
      <c r="AQ334" s="524">
        <f>IF(G325=$AO$9,G336,"")</f>
        <v>0</v>
      </c>
      <c r="AR334" s="524">
        <f>IF(G325=$AO$9,G337,"")</f>
        <v>0</v>
      </c>
      <c r="AS334" s="524">
        <f>IF(G325=$AO$9,G338,"")</f>
        <v>0</v>
      </c>
      <c r="AT334" s="524"/>
      <c r="AU334" s="524"/>
      <c r="AV334" s="527"/>
      <c r="AW334" s="527"/>
      <c r="AX334" s="524"/>
      <c r="AY334" s="517"/>
      <c r="AZ334" s="524"/>
      <c r="BA334" s="524"/>
      <c r="BB334" s="524"/>
      <c r="BC334" s="524"/>
      <c r="BD334" s="524"/>
      <c r="BE334" s="524"/>
      <c r="BF334" s="524"/>
      <c r="BG334" s="524"/>
      <c r="BH334" s="524"/>
      <c r="BI334" s="527"/>
      <c r="BJ334" s="527"/>
      <c r="BK334" s="527"/>
    </row>
    <row r="335" spans="1:63" s="528" customFormat="1" ht="14.25" hidden="1" customHeight="1" outlineLevel="1" x14ac:dyDescent="0.2">
      <c r="A335" s="650"/>
      <c r="B335" s="651"/>
      <c r="C335" s="651"/>
      <c r="D335" s="651"/>
      <c r="E335" s="663" t="s">
        <v>325</v>
      </c>
      <c r="F335" s="664">
        <v>0</v>
      </c>
      <c r="G335" s="652">
        <f>ROUND(+G334*F335,0)</f>
        <v>0</v>
      </c>
      <c r="H335" s="653">
        <f>IF(G335&gt;0,G335/#REF!,0)</f>
        <v>0</v>
      </c>
      <c r="I335" s="521"/>
      <c r="J335" s="521"/>
      <c r="K335" s="521"/>
      <c r="L335" s="521"/>
      <c r="M335" s="521"/>
      <c r="N335" s="521"/>
      <c r="O335" s="521"/>
      <c r="P335" s="521"/>
      <c r="Q335" s="521"/>
      <c r="R335" s="521"/>
      <c r="S335" s="521"/>
      <c r="T335" s="521"/>
      <c r="U335" s="521"/>
      <c r="V335" s="521"/>
      <c r="W335" s="521"/>
      <c r="X335" s="521"/>
      <c r="Y335" s="521"/>
      <c r="Z335" s="521"/>
      <c r="AA335" s="521"/>
      <c r="AB335" s="521"/>
      <c r="AC335" s="521"/>
      <c r="AD335" s="524"/>
      <c r="AE335" s="524"/>
      <c r="AF335" s="524"/>
      <c r="AG335" s="524"/>
      <c r="AH335" s="524"/>
      <c r="AI335" s="524"/>
      <c r="AJ335" s="524"/>
      <c r="AK335" s="524"/>
      <c r="AL335" s="524"/>
      <c r="AM335" s="524"/>
      <c r="AN335" s="524"/>
      <c r="AO335" s="524"/>
      <c r="AP335" s="524"/>
      <c r="AQ335" s="524"/>
      <c r="AR335" s="524"/>
      <c r="AS335" s="524"/>
      <c r="AT335" s="524"/>
      <c r="AU335" s="524"/>
      <c r="AV335" s="527"/>
      <c r="AW335" s="527"/>
      <c r="AX335" s="524"/>
      <c r="AY335" s="517"/>
      <c r="AZ335" s="524"/>
      <c r="BA335" s="524"/>
      <c r="BB335" s="524"/>
      <c r="BC335" s="524"/>
      <c r="BD335" s="524"/>
      <c r="BE335" s="524"/>
      <c r="BF335" s="524"/>
      <c r="BG335" s="524"/>
      <c r="BH335" s="524"/>
      <c r="BI335" s="527"/>
      <c r="BJ335" s="527"/>
      <c r="BK335" s="527"/>
    </row>
    <row r="336" spans="1:63" s="528" customFormat="1" ht="12" hidden="1" customHeight="1" outlineLevel="1" x14ac:dyDescent="0.2">
      <c r="A336" s="665"/>
      <c r="B336" s="756" t="s">
        <v>335</v>
      </c>
      <c r="C336" s="756" t="s">
        <v>257</v>
      </c>
      <c r="D336" s="756"/>
      <c r="E336" s="757">
        <f>SUM(F336:F338)</f>
        <v>0.3</v>
      </c>
      <c r="F336" s="664">
        <v>0.22</v>
      </c>
      <c r="G336" s="535">
        <f>ROUND(+F336*G334,0)</f>
        <v>0</v>
      </c>
      <c r="H336" s="666">
        <f>IF(G336&gt;0,G336/#REF!,0)</f>
        <v>0</v>
      </c>
      <c r="I336" s="521"/>
      <c r="J336" s="521"/>
      <c r="K336" s="521"/>
      <c r="L336" s="521"/>
      <c r="M336" s="521"/>
      <c r="N336" s="521"/>
      <c r="O336" s="521"/>
      <c r="P336" s="521"/>
      <c r="Q336" s="521"/>
      <c r="R336" s="521"/>
      <c r="S336" s="521"/>
      <c r="T336" s="521"/>
      <c r="U336" s="521"/>
      <c r="V336" s="521"/>
      <c r="W336" s="521"/>
      <c r="X336" s="521"/>
      <c r="Y336" s="521"/>
      <c r="Z336" s="521"/>
      <c r="AA336" s="521"/>
      <c r="AB336" s="521"/>
      <c r="AC336" s="521"/>
      <c r="AD336" s="538"/>
      <c r="AE336" s="524"/>
      <c r="AF336" s="524"/>
      <c r="AG336" s="524"/>
      <c r="AH336" s="524"/>
      <c r="AI336" s="524"/>
      <c r="AJ336" s="524"/>
      <c r="AK336" s="524"/>
      <c r="AL336" s="524"/>
      <c r="AM336" s="524"/>
      <c r="AN336" s="524"/>
      <c r="AO336" s="524"/>
      <c r="AP336" s="524"/>
      <c r="AQ336" s="524"/>
      <c r="AR336" s="524"/>
      <c r="AS336" s="524"/>
      <c r="AT336" s="524"/>
      <c r="AU336" s="524"/>
      <c r="AV336" s="527"/>
      <c r="AW336" s="527"/>
      <c r="AX336" s="524"/>
      <c r="AY336" s="517"/>
      <c r="AZ336" s="524"/>
      <c r="BA336" s="524"/>
      <c r="BB336" s="524"/>
      <c r="BC336" s="524"/>
      <c r="BD336" s="524"/>
      <c r="BE336" s="524"/>
      <c r="BF336" s="524"/>
      <c r="BG336" s="524"/>
      <c r="BH336" s="524"/>
      <c r="BI336" s="527"/>
      <c r="BJ336" s="527"/>
      <c r="BK336" s="527"/>
    </row>
    <row r="337" spans="1:63" s="528" customFormat="1" ht="12" hidden="1" customHeight="1" outlineLevel="1" x14ac:dyDescent="0.2">
      <c r="A337" s="665"/>
      <c r="B337" s="756"/>
      <c r="C337" s="756" t="s">
        <v>258</v>
      </c>
      <c r="D337" s="756"/>
      <c r="E337" s="757"/>
      <c r="F337" s="664">
        <v>0.03</v>
      </c>
      <c r="G337" s="535">
        <f>ROUND(+F337*G334,0)</f>
        <v>0</v>
      </c>
      <c r="H337" s="666">
        <f>IF(G337&gt;0,G337/#REF!,0)</f>
        <v>0</v>
      </c>
      <c r="I337" s="521"/>
      <c r="J337" s="521"/>
      <c r="K337" s="521"/>
      <c r="L337" s="521"/>
      <c r="M337" s="521"/>
      <c r="N337" s="521"/>
      <c r="O337" s="521"/>
      <c r="P337" s="521"/>
      <c r="Q337" s="521"/>
      <c r="R337" s="521"/>
      <c r="S337" s="521"/>
      <c r="T337" s="521"/>
      <c r="U337" s="521"/>
      <c r="V337" s="521"/>
      <c r="W337" s="521"/>
      <c r="X337" s="521"/>
      <c r="Y337" s="521"/>
      <c r="Z337" s="521"/>
      <c r="AA337" s="521"/>
      <c r="AB337" s="521"/>
      <c r="AC337" s="521"/>
      <c r="AD337" s="538"/>
      <c r="AE337" s="524"/>
      <c r="AF337" s="524"/>
      <c r="AG337" s="524"/>
      <c r="AH337" s="524"/>
      <c r="AI337" s="524"/>
      <c r="AJ337" s="524"/>
      <c r="AK337" s="524"/>
      <c r="AL337" s="524"/>
      <c r="AM337" s="524"/>
      <c r="AN337" s="524"/>
      <c r="AO337" s="524"/>
      <c r="AP337" s="524"/>
      <c r="AQ337" s="524"/>
      <c r="AR337" s="524"/>
      <c r="AS337" s="524"/>
      <c r="AT337" s="524"/>
      <c r="AU337" s="524"/>
      <c r="AV337" s="527"/>
      <c r="AW337" s="527"/>
      <c r="AX337" s="524"/>
      <c r="AY337" s="517"/>
      <c r="AZ337" s="524"/>
      <c r="BA337" s="524"/>
      <c r="BB337" s="524"/>
      <c r="BC337" s="524"/>
      <c r="BD337" s="524"/>
      <c r="BE337" s="524"/>
      <c r="BF337" s="524"/>
      <c r="BG337" s="524"/>
      <c r="BH337" s="524"/>
      <c r="BI337" s="527"/>
      <c r="BJ337" s="527"/>
      <c r="BK337" s="527"/>
    </row>
    <row r="338" spans="1:63" s="528" customFormat="1" ht="12" hidden="1" customHeight="1" outlineLevel="1" x14ac:dyDescent="0.2">
      <c r="A338" s="665"/>
      <c r="B338" s="756"/>
      <c r="C338" s="756" t="s">
        <v>336</v>
      </c>
      <c r="D338" s="756"/>
      <c r="E338" s="757"/>
      <c r="F338" s="664">
        <v>0.05</v>
      </c>
      <c r="G338" s="535">
        <f>ROUND(+F338*G334,0)</f>
        <v>0</v>
      </c>
      <c r="H338" s="666">
        <f>IF(G338&gt;0,G338/#REF!,0)</f>
        <v>0</v>
      </c>
      <c r="I338" s="521"/>
      <c r="J338" s="521"/>
      <c r="K338" s="521"/>
      <c r="L338" s="521"/>
      <c r="M338" s="521"/>
      <c r="N338" s="521"/>
      <c r="O338" s="521"/>
      <c r="P338" s="521"/>
      <c r="Q338" s="521"/>
      <c r="R338" s="521"/>
      <c r="S338" s="521"/>
      <c r="T338" s="521"/>
      <c r="U338" s="521"/>
      <c r="V338" s="521"/>
      <c r="W338" s="521"/>
      <c r="X338" s="521"/>
      <c r="Y338" s="521"/>
      <c r="Z338" s="521"/>
      <c r="AA338" s="521"/>
      <c r="AB338" s="521"/>
      <c r="AC338" s="521"/>
      <c r="AD338" s="538"/>
      <c r="AE338" s="524"/>
      <c r="AF338" s="524"/>
      <c r="AG338" s="524"/>
      <c r="AH338" s="524"/>
      <c r="AI338" s="524"/>
      <c r="AJ338" s="524"/>
      <c r="AK338" s="524"/>
      <c r="AL338" s="524"/>
      <c r="AM338" s="524"/>
      <c r="AN338" s="524"/>
      <c r="AO338" s="524"/>
      <c r="AP338" s="524"/>
      <c r="AQ338" s="524"/>
      <c r="AR338" s="524"/>
      <c r="AS338" s="524"/>
      <c r="AT338" s="524"/>
      <c r="AU338" s="524"/>
      <c r="AV338" s="527"/>
      <c r="AW338" s="527"/>
      <c r="AX338" s="524"/>
      <c r="AY338" s="517"/>
      <c r="AZ338" s="524"/>
      <c r="BA338" s="524"/>
      <c r="BB338" s="524"/>
      <c r="BC338" s="524"/>
      <c r="BD338" s="524"/>
      <c r="BE338" s="524"/>
      <c r="BF338" s="524"/>
      <c r="BG338" s="524"/>
      <c r="BH338" s="524"/>
      <c r="BI338" s="527"/>
      <c r="BJ338" s="527"/>
      <c r="BK338" s="527"/>
    </row>
    <row r="339" spans="1:63" s="528" customFormat="1" ht="20.25" hidden="1" customHeight="1" outlineLevel="1" thickBot="1" x14ac:dyDescent="0.25">
      <c r="A339" s="744" t="str">
        <f>CONCATENATE("TOTAL ",B325)</f>
        <v xml:space="preserve">TOTAL </v>
      </c>
      <c r="B339" s="745"/>
      <c r="C339" s="745"/>
      <c r="D339" s="745"/>
      <c r="E339" s="745"/>
      <c r="F339" s="745"/>
      <c r="G339" s="652">
        <f>SUM(G334:G338)</f>
        <v>0</v>
      </c>
      <c r="H339" s="666">
        <f>IF(G339&gt;0,G339/#REF!,0)</f>
        <v>0</v>
      </c>
      <c r="I339" s="521"/>
      <c r="J339" s="521"/>
      <c r="K339" s="521"/>
      <c r="L339" s="521"/>
      <c r="M339" s="521"/>
      <c r="N339" s="521"/>
      <c r="O339" s="521"/>
      <c r="P339" s="521"/>
      <c r="Q339" s="521"/>
      <c r="R339" s="521"/>
      <c r="S339" s="521"/>
      <c r="T339" s="521"/>
      <c r="U339" s="521"/>
      <c r="V339" s="521"/>
      <c r="W339" s="521"/>
      <c r="X339" s="521"/>
      <c r="Y339" s="521"/>
      <c r="Z339" s="521"/>
      <c r="AA339" s="521"/>
      <c r="AB339" s="521"/>
      <c r="AC339" s="521"/>
      <c r="AD339" s="538"/>
      <c r="AE339" s="524"/>
      <c r="AF339" s="524"/>
      <c r="AG339" s="524"/>
      <c r="AH339" s="524"/>
      <c r="AI339" s="524"/>
      <c r="AJ339" s="524"/>
      <c r="AK339" s="524"/>
      <c r="AL339" s="524"/>
      <c r="AM339" s="524"/>
      <c r="AN339" s="524"/>
      <c r="AO339" s="524"/>
      <c r="AP339" s="524"/>
      <c r="AQ339" s="524"/>
      <c r="AR339" s="524"/>
      <c r="AS339" s="524"/>
      <c r="AT339" s="524"/>
      <c r="AU339" s="524"/>
      <c r="AV339" s="527"/>
      <c r="AW339" s="527"/>
      <c r="AX339" s="524"/>
      <c r="AY339" s="517"/>
      <c r="AZ339" s="524"/>
      <c r="BA339" s="524"/>
      <c r="BB339" s="524"/>
      <c r="BC339" s="524"/>
      <c r="BD339" s="524"/>
      <c r="BE339" s="524"/>
      <c r="BF339" s="524"/>
      <c r="BG339" s="524"/>
      <c r="BH339" s="524"/>
      <c r="BI339" s="527"/>
      <c r="BJ339" s="527"/>
      <c r="BK339" s="527"/>
    </row>
    <row r="340" spans="1:63" ht="10.5" hidden="1" customHeight="1" outlineLevel="1" thickTop="1" x14ac:dyDescent="0.2">
      <c r="A340" s="667"/>
      <c r="B340" s="668"/>
      <c r="C340" s="668"/>
      <c r="D340" s="668"/>
      <c r="E340" s="668"/>
      <c r="F340" s="668"/>
      <c r="G340" s="644"/>
      <c r="H340" s="645"/>
      <c r="AE340" s="524"/>
      <c r="AF340" s="524"/>
      <c r="AG340" s="524"/>
      <c r="AH340" s="524"/>
      <c r="AI340" s="524"/>
      <c r="AJ340" s="524"/>
      <c r="AK340" s="524"/>
      <c r="AL340" s="524"/>
      <c r="AM340" s="524"/>
      <c r="AN340" s="524"/>
      <c r="AO340" s="524"/>
      <c r="AP340" s="524"/>
      <c r="AQ340" s="524"/>
      <c r="AR340" s="524"/>
      <c r="AS340" s="524"/>
      <c r="AT340" s="524"/>
      <c r="AU340" s="524"/>
    </row>
    <row r="341" spans="1:63" ht="20.25" customHeight="1" outlineLevel="1" x14ac:dyDescent="0.2">
      <c r="A341" s="655">
        <v>1</v>
      </c>
      <c r="B341" s="670" t="s">
        <v>401</v>
      </c>
      <c r="C341" s="533"/>
      <c r="D341" s="533"/>
      <c r="E341" s="534"/>
      <c r="F341" s="537"/>
      <c r="G341" s="535">
        <f>IF(E341&gt;0,ROUND((F341*E341),0),0)</f>
        <v>0</v>
      </c>
      <c r="H341" s="672">
        <f>SUM(H344:H347)</f>
        <v>3501810</v>
      </c>
      <c r="AD341" s="536"/>
      <c r="AE341" s="524"/>
      <c r="AF341" s="524"/>
      <c r="AG341" s="524"/>
      <c r="AH341" s="524"/>
      <c r="AI341" s="524"/>
      <c r="AJ341" s="524">
        <f>IF(AD341=$AJ$9,E341*F341,0)</f>
        <v>0</v>
      </c>
      <c r="AK341" s="524"/>
      <c r="AL341" s="524"/>
      <c r="AM341" s="524"/>
      <c r="AN341" s="524"/>
      <c r="AO341" s="524">
        <f>IF(AD341=$AO$9,E341*F341,0)</f>
        <v>0</v>
      </c>
      <c r="AP341" s="524"/>
      <c r="AQ341" s="524"/>
      <c r="AR341" s="524"/>
      <c r="AS341" s="524"/>
      <c r="AT341" s="524"/>
      <c r="AU341" s="524"/>
    </row>
    <row r="342" spans="1:63" hidden="1" outlineLevel="1" x14ac:dyDescent="0.2">
      <c r="A342" s="655" t="s">
        <v>402</v>
      </c>
      <c r="B342" s="532" t="s">
        <v>403</v>
      </c>
      <c r="C342" s="533" t="s">
        <v>328</v>
      </c>
      <c r="D342" s="533" t="s">
        <v>384</v>
      </c>
      <c r="E342" s="673">
        <v>0.5</v>
      </c>
      <c r="F342" s="534">
        <v>0</v>
      </c>
      <c r="G342" s="674">
        <v>5983210</v>
      </c>
      <c r="H342" s="675">
        <f t="shared" ref="H342:H349" si="45">(E342*F342*G342)</f>
        <v>0</v>
      </c>
      <c r="AD342" s="536"/>
      <c r="AE342" s="524"/>
      <c r="AF342" s="524"/>
      <c r="AG342" s="524"/>
      <c r="AH342" s="524"/>
      <c r="AI342" s="524"/>
      <c r="AJ342" s="524">
        <f>IF(AD342=$AJ$9,F342*G342,0)</f>
        <v>0</v>
      </c>
      <c r="AK342" s="524"/>
      <c r="AL342" s="524"/>
      <c r="AM342" s="524"/>
      <c r="AN342" s="524"/>
      <c r="AO342" s="524">
        <f>IF(AD342=$AO$9,F342*G342,0)</f>
        <v>0</v>
      </c>
      <c r="AP342" s="524"/>
      <c r="AQ342" s="524"/>
      <c r="AR342" s="524"/>
      <c r="AS342" s="524"/>
      <c r="AT342" s="524"/>
      <c r="AU342" s="524"/>
    </row>
    <row r="343" spans="1:63" hidden="1" outlineLevel="1" x14ac:dyDescent="0.2">
      <c r="A343" s="655" t="s">
        <v>404</v>
      </c>
      <c r="B343" s="532" t="s">
        <v>405</v>
      </c>
      <c r="C343" s="533"/>
      <c r="D343" s="533" t="s">
        <v>384</v>
      </c>
      <c r="E343" s="673">
        <v>0.5</v>
      </c>
      <c r="F343" s="534">
        <v>0</v>
      </c>
      <c r="G343" s="674">
        <v>5983210</v>
      </c>
      <c r="H343" s="675">
        <f t="shared" si="45"/>
        <v>0</v>
      </c>
      <c r="AD343" s="536"/>
      <c r="AE343" s="524"/>
      <c r="AF343" s="524"/>
      <c r="AG343" s="524"/>
      <c r="AH343" s="524"/>
      <c r="AI343" s="524"/>
      <c r="AJ343" s="524"/>
      <c r="AK343" s="524"/>
      <c r="AL343" s="524"/>
      <c r="AM343" s="524"/>
      <c r="AN343" s="524"/>
      <c r="AO343" s="524"/>
      <c r="AP343" s="524"/>
      <c r="AQ343" s="524"/>
      <c r="AR343" s="524"/>
      <c r="AS343" s="524"/>
      <c r="AT343" s="524"/>
      <c r="AU343" s="524"/>
    </row>
    <row r="344" spans="1:63" hidden="1" outlineLevel="1" x14ac:dyDescent="0.2">
      <c r="A344" s="655" t="s">
        <v>404</v>
      </c>
      <c r="B344" s="532" t="s">
        <v>383</v>
      </c>
      <c r="C344" s="533"/>
      <c r="D344" s="533" t="s">
        <v>384</v>
      </c>
      <c r="E344" s="673">
        <v>1</v>
      </c>
      <c r="F344" s="534">
        <v>18</v>
      </c>
      <c r="G344" s="674">
        <v>0</v>
      </c>
      <c r="H344" s="675">
        <f t="shared" si="45"/>
        <v>0</v>
      </c>
      <c r="AD344" s="536"/>
      <c r="AE344" s="524"/>
      <c r="AF344" s="524"/>
      <c r="AG344" s="524"/>
      <c r="AH344" s="524"/>
      <c r="AI344" s="524"/>
      <c r="AJ344" s="524"/>
      <c r="AK344" s="524"/>
      <c r="AL344" s="524"/>
      <c r="AM344" s="524"/>
      <c r="AN344" s="524"/>
      <c r="AO344" s="524"/>
      <c r="AP344" s="524"/>
      <c r="AQ344" s="524"/>
      <c r="AR344" s="524"/>
      <c r="AS344" s="524"/>
      <c r="AT344" s="524"/>
      <c r="AU344" s="524"/>
    </row>
    <row r="345" spans="1:63" hidden="1" outlineLevel="1" x14ac:dyDescent="0.2">
      <c r="A345" s="655"/>
      <c r="B345" s="532"/>
      <c r="C345" s="533"/>
      <c r="D345" s="533"/>
      <c r="E345" s="673"/>
      <c r="F345" s="534"/>
      <c r="G345" s="674"/>
      <c r="H345" s="675"/>
      <c r="AD345" s="536"/>
      <c r="AE345" s="524"/>
      <c r="AF345" s="524"/>
      <c r="AG345" s="524"/>
      <c r="AH345" s="524"/>
      <c r="AI345" s="524"/>
      <c r="AJ345" s="524"/>
      <c r="AK345" s="524"/>
      <c r="AL345" s="524"/>
      <c r="AM345" s="524"/>
      <c r="AN345" s="524"/>
      <c r="AO345" s="524"/>
      <c r="AP345" s="524"/>
      <c r="AQ345" s="524"/>
      <c r="AR345" s="524"/>
      <c r="AS345" s="524"/>
      <c r="AT345" s="524"/>
      <c r="AU345" s="524"/>
    </row>
    <row r="346" spans="1:63" ht="23.25" customHeight="1" outlineLevel="1" x14ac:dyDescent="0.2">
      <c r="A346" s="655">
        <v>1.01</v>
      </c>
      <c r="B346" s="532" t="s">
        <v>406</v>
      </c>
      <c r="C346" s="533"/>
      <c r="D346" s="533" t="s">
        <v>384</v>
      </c>
      <c r="E346" s="673">
        <v>1</v>
      </c>
      <c r="F346" s="534">
        <f>+A.I.U!K8</f>
        <v>2</v>
      </c>
      <c r="G346" s="674">
        <v>1750905</v>
      </c>
      <c r="H346" s="675">
        <f>(E346*F346*G346)</f>
        <v>3501810</v>
      </c>
      <c r="AD346" s="536"/>
      <c r="AE346" s="524"/>
      <c r="AF346" s="524"/>
      <c r="AG346" s="524"/>
      <c r="AH346" s="524"/>
      <c r="AI346" s="524"/>
      <c r="AJ346" s="524"/>
      <c r="AK346" s="524"/>
      <c r="AL346" s="524"/>
      <c r="AM346" s="524"/>
      <c r="AN346" s="524"/>
      <c r="AO346" s="524"/>
      <c r="AP346" s="524"/>
      <c r="AQ346" s="524"/>
      <c r="AR346" s="524"/>
      <c r="AS346" s="524"/>
      <c r="AT346" s="524"/>
      <c r="AU346" s="524"/>
    </row>
    <row r="347" spans="1:63" ht="22.5" hidden="1" customHeight="1" outlineLevel="1" x14ac:dyDescent="0.2">
      <c r="A347" s="655">
        <v>1.02</v>
      </c>
      <c r="B347" s="532" t="s">
        <v>406</v>
      </c>
      <c r="C347" s="533"/>
      <c r="D347" s="533" t="s">
        <v>384</v>
      </c>
      <c r="E347" s="673">
        <v>0</v>
      </c>
      <c r="F347" s="534">
        <v>8</v>
      </c>
      <c r="G347" s="674">
        <v>1266473</v>
      </c>
      <c r="H347" s="675">
        <f>(E347*F347*G347)</f>
        <v>0</v>
      </c>
      <c r="AD347" s="536"/>
      <c r="AE347" s="524"/>
      <c r="AF347" s="524"/>
      <c r="AG347" s="524"/>
      <c r="AH347" s="524"/>
      <c r="AI347" s="524"/>
      <c r="AJ347" s="524"/>
      <c r="AK347" s="524"/>
      <c r="AL347" s="524"/>
      <c r="AM347" s="524"/>
      <c r="AN347" s="524"/>
      <c r="AO347" s="524"/>
      <c r="AP347" s="524"/>
      <c r="AQ347" s="524"/>
      <c r="AR347" s="524"/>
      <c r="AS347" s="524"/>
      <c r="AT347" s="524"/>
      <c r="AU347" s="524"/>
    </row>
    <row r="348" spans="1:63" outlineLevel="1" x14ac:dyDescent="0.2">
      <c r="A348" s="655"/>
      <c r="B348" s="532"/>
      <c r="C348" s="644"/>
      <c r="D348" s="533"/>
      <c r="E348" s="673"/>
      <c r="F348" s="534"/>
      <c r="G348" s="674"/>
      <c r="H348" s="675"/>
      <c r="AD348" s="536"/>
      <c r="AE348" s="524"/>
      <c r="AF348" s="524"/>
      <c r="AG348" s="524"/>
      <c r="AH348" s="524"/>
      <c r="AI348" s="524"/>
      <c r="AJ348" s="524"/>
      <c r="AK348" s="524"/>
      <c r="AL348" s="524"/>
      <c r="AM348" s="524"/>
      <c r="AN348" s="524"/>
      <c r="AO348" s="524"/>
      <c r="AP348" s="524"/>
      <c r="AQ348" s="524"/>
      <c r="AR348" s="524"/>
      <c r="AS348" s="524"/>
      <c r="AT348" s="524"/>
      <c r="AU348" s="524"/>
    </row>
    <row r="349" spans="1:63" hidden="1" outlineLevel="1" x14ac:dyDescent="0.2">
      <c r="A349" s="655" t="s">
        <v>407</v>
      </c>
      <c r="B349" s="532" t="s">
        <v>406</v>
      </c>
      <c r="C349" s="644"/>
      <c r="D349" s="676" t="s">
        <v>408</v>
      </c>
      <c r="E349" s="673"/>
      <c r="F349" s="534">
        <v>6</v>
      </c>
      <c r="G349" s="674"/>
      <c r="H349" s="675">
        <f t="shared" si="45"/>
        <v>0</v>
      </c>
      <c r="AD349" s="536"/>
      <c r="AE349" s="524"/>
      <c r="AF349" s="524"/>
      <c r="AG349" s="524"/>
      <c r="AH349" s="524"/>
      <c r="AI349" s="524"/>
      <c r="AJ349" s="524"/>
      <c r="AK349" s="524"/>
      <c r="AL349" s="524"/>
      <c r="AM349" s="524"/>
      <c r="AN349" s="524"/>
      <c r="AO349" s="524"/>
      <c r="AP349" s="524"/>
      <c r="AQ349" s="524"/>
      <c r="AR349" s="524"/>
      <c r="AS349" s="524"/>
      <c r="AT349" s="524"/>
      <c r="AU349" s="524"/>
    </row>
    <row r="350" spans="1:63" hidden="1" x14ac:dyDescent="0.2">
      <c r="A350" s="643"/>
      <c r="B350" s="644"/>
      <c r="C350" s="644"/>
      <c r="D350" s="644"/>
      <c r="E350" s="644"/>
      <c r="F350" s="534">
        <v>6</v>
      </c>
      <c r="G350" s="644"/>
      <c r="H350" s="645"/>
    </row>
    <row r="351" spans="1:63" ht="24" customHeight="1" outlineLevel="1" x14ac:dyDescent="0.2">
      <c r="A351" s="655">
        <v>2</v>
      </c>
      <c r="B351" s="670" t="s">
        <v>409</v>
      </c>
      <c r="C351" s="533"/>
      <c r="D351" s="533"/>
      <c r="E351" s="673"/>
      <c r="F351" s="534"/>
      <c r="G351" s="537"/>
      <c r="H351" s="672">
        <f>SUM(H352:H360)</f>
        <v>1873364</v>
      </c>
      <c r="AD351" s="536"/>
      <c r="AE351" s="524"/>
      <c r="AF351" s="524"/>
      <c r="AG351" s="524"/>
      <c r="AH351" s="524"/>
      <c r="AI351" s="524"/>
      <c r="AJ351" s="524">
        <f>IF(AD351=$AJ$9,F351*G351,0)</f>
        <v>0</v>
      </c>
      <c r="AK351" s="524"/>
      <c r="AL351" s="524"/>
      <c r="AM351" s="524"/>
      <c r="AN351" s="524"/>
      <c r="AO351" s="524">
        <f>IF(AD351=$AO$9,F351*G351,0)</f>
        <v>0</v>
      </c>
      <c r="AP351" s="524"/>
      <c r="AQ351" s="524"/>
      <c r="AR351" s="524"/>
      <c r="AS351" s="524"/>
      <c r="AT351" s="524"/>
      <c r="AU351" s="524"/>
    </row>
    <row r="352" spans="1:63" ht="32.25" hidden="1" customHeight="1" outlineLevel="1" x14ac:dyDescent="0.2">
      <c r="A352" s="655"/>
      <c r="B352" s="532" t="s">
        <v>410</v>
      </c>
      <c r="C352" s="533"/>
      <c r="D352" s="533" t="s">
        <v>333</v>
      </c>
      <c r="E352" s="673"/>
      <c r="F352" s="534">
        <v>0</v>
      </c>
      <c r="G352" s="537">
        <v>341386</v>
      </c>
      <c r="H352" s="675">
        <f t="shared" ref="H352:H360" si="46">(G352*F352)</f>
        <v>0</v>
      </c>
      <c r="AD352" s="536"/>
      <c r="AE352" s="524"/>
      <c r="AF352" s="524"/>
      <c r="AG352" s="524"/>
      <c r="AH352" s="524"/>
      <c r="AI352" s="524"/>
      <c r="AJ352" s="524"/>
      <c r="AK352" s="524"/>
      <c r="AL352" s="524"/>
      <c r="AM352" s="524"/>
      <c r="AN352" s="524"/>
      <c r="AO352" s="524"/>
      <c r="AP352" s="524"/>
      <c r="AQ352" s="524"/>
      <c r="AR352" s="524"/>
      <c r="AS352" s="524"/>
      <c r="AT352" s="524"/>
      <c r="AU352" s="524"/>
    </row>
    <row r="353" spans="1:256" ht="46.5" hidden="1" customHeight="1" outlineLevel="1" x14ac:dyDescent="0.2">
      <c r="A353" s="655" t="s">
        <v>411</v>
      </c>
      <c r="B353" s="532" t="s">
        <v>397</v>
      </c>
      <c r="C353" s="533" t="s">
        <v>328</v>
      </c>
      <c r="D353" s="533" t="s">
        <v>333</v>
      </c>
      <c r="E353" s="673"/>
      <c r="F353" s="534">
        <v>0</v>
      </c>
      <c r="G353" s="674">
        <v>245332</v>
      </c>
      <c r="H353" s="675">
        <f t="shared" si="46"/>
        <v>0</v>
      </c>
      <c r="AD353" s="536"/>
      <c r="AE353" s="524"/>
      <c r="AF353" s="524"/>
      <c r="AG353" s="524"/>
      <c r="AH353" s="524"/>
      <c r="AI353" s="524"/>
      <c r="AJ353" s="524">
        <f>IF(AD353=$AJ$9,F353*G353,0)</f>
        <v>0</v>
      </c>
      <c r="AK353" s="524"/>
      <c r="AL353" s="524"/>
      <c r="AM353" s="524"/>
      <c r="AN353" s="524"/>
      <c r="AO353" s="524">
        <f>IF(AD353=$AO$9,F353*G353,0)</f>
        <v>0</v>
      </c>
      <c r="AP353" s="524"/>
      <c r="AQ353" s="524"/>
      <c r="AR353" s="524"/>
      <c r="AS353" s="524"/>
      <c r="AT353" s="524"/>
      <c r="AU353" s="524"/>
    </row>
    <row r="354" spans="1:256" ht="33.75" customHeight="1" outlineLevel="1" x14ac:dyDescent="0.2">
      <c r="A354" s="655" t="s">
        <v>412</v>
      </c>
      <c r="B354" s="532" t="s">
        <v>413</v>
      </c>
      <c r="C354" s="533"/>
      <c r="D354" s="533" t="s">
        <v>333</v>
      </c>
      <c r="E354" s="673"/>
      <c r="F354" s="534">
        <v>2</v>
      </c>
      <c r="G354" s="674">
        <v>245332</v>
      </c>
      <c r="H354" s="675">
        <f t="shared" si="46"/>
        <v>490664</v>
      </c>
      <c r="AD354" s="536"/>
      <c r="AE354" s="524"/>
      <c r="AF354" s="524"/>
      <c r="AG354" s="524"/>
      <c r="AH354" s="524"/>
      <c r="AI354" s="524"/>
      <c r="AJ354" s="524"/>
      <c r="AK354" s="524"/>
      <c r="AL354" s="524"/>
      <c r="AM354" s="524"/>
      <c r="AN354" s="524"/>
      <c r="AO354" s="524"/>
      <c r="AP354" s="524"/>
      <c r="AQ354" s="524"/>
      <c r="AR354" s="524"/>
      <c r="AS354" s="524"/>
      <c r="AT354" s="524"/>
      <c r="AU354" s="524"/>
    </row>
    <row r="355" spans="1:256" ht="27" hidden="1" customHeight="1" outlineLevel="1" x14ac:dyDescent="0.2">
      <c r="A355" s="655" t="s">
        <v>414</v>
      </c>
      <c r="B355" s="677" t="s">
        <v>415</v>
      </c>
      <c r="C355" s="533" t="s">
        <v>328</v>
      </c>
      <c r="D355" s="533" t="s">
        <v>333</v>
      </c>
      <c r="E355" s="673"/>
      <c r="F355" s="534">
        <v>0</v>
      </c>
      <c r="G355" s="674">
        <v>25000</v>
      </c>
      <c r="H355" s="675">
        <f t="shared" si="46"/>
        <v>0</v>
      </c>
      <c r="AD355" s="536"/>
      <c r="AE355" s="524"/>
      <c r="AF355" s="524"/>
      <c r="AG355" s="524"/>
      <c r="AH355" s="524"/>
      <c r="AI355" s="524"/>
      <c r="AJ355" s="524">
        <f>IF(AD355=$AJ$9,F355*G355,0)</f>
        <v>0</v>
      </c>
      <c r="AK355" s="524"/>
      <c r="AL355" s="524"/>
      <c r="AM355" s="524"/>
      <c r="AN355" s="524"/>
      <c r="AO355" s="524">
        <f>IF(AD355=$AO$9,F355*G355,0)</f>
        <v>0</v>
      </c>
      <c r="AP355" s="524"/>
      <c r="AQ355" s="524"/>
      <c r="AR355" s="524"/>
      <c r="AS355" s="524"/>
      <c r="AT355" s="524"/>
      <c r="AU355" s="524"/>
    </row>
    <row r="356" spans="1:256" ht="27" customHeight="1" outlineLevel="1" x14ac:dyDescent="0.2">
      <c r="A356" s="655" t="s">
        <v>416</v>
      </c>
      <c r="B356" s="677" t="s">
        <v>417</v>
      </c>
      <c r="C356" s="533" t="s">
        <v>328</v>
      </c>
      <c r="D356" s="533" t="s">
        <v>333</v>
      </c>
      <c r="E356" s="673"/>
      <c r="F356" s="534">
        <v>2</v>
      </c>
      <c r="G356" s="542">
        <v>350000</v>
      </c>
      <c r="H356" s="675">
        <f t="shared" si="46"/>
        <v>700000</v>
      </c>
      <c r="AD356" s="536"/>
      <c r="AE356" s="524"/>
      <c r="AF356" s="524"/>
      <c r="AG356" s="524"/>
      <c r="AH356" s="524"/>
      <c r="AI356" s="524"/>
      <c r="AJ356" s="524">
        <f>IF(AD356=$AJ$9,F356*G356,0)</f>
        <v>0</v>
      </c>
      <c r="AK356" s="524"/>
      <c r="AL356" s="524"/>
      <c r="AM356" s="524"/>
      <c r="AN356" s="524"/>
      <c r="AO356" s="524">
        <f>IF(AD356=$AO$9,F356*G356,0)</f>
        <v>0</v>
      </c>
      <c r="AP356" s="524"/>
      <c r="AQ356" s="524"/>
      <c r="AR356" s="524"/>
      <c r="AS356" s="524"/>
      <c r="AT356" s="524"/>
      <c r="AU356" s="524"/>
    </row>
    <row r="357" spans="1:256" ht="27" customHeight="1" outlineLevel="1" x14ac:dyDescent="0.2">
      <c r="A357" s="655" t="s">
        <v>418</v>
      </c>
      <c r="B357" s="677" t="s">
        <v>419</v>
      </c>
      <c r="C357" s="533"/>
      <c r="D357" s="533" t="s">
        <v>333</v>
      </c>
      <c r="E357" s="673"/>
      <c r="F357" s="534">
        <v>5</v>
      </c>
      <c r="G357" s="542">
        <v>25000</v>
      </c>
      <c r="H357" s="675">
        <f t="shared" si="46"/>
        <v>125000</v>
      </c>
      <c r="AD357" s="536"/>
      <c r="AE357" s="524"/>
      <c r="AF357" s="524"/>
      <c r="AG357" s="524"/>
      <c r="AH357" s="524"/>
      <c r="AI357" s="524"/>
      <c r="AJ357" s="524"/>
      <c r="AK357" s="524"/>
      <c r="AL357" s="524"/>
      <c r="AM357" s="524"/>
      <c r="AN357" s="524"/>
      <c r="AO357" s="524"/>
      <c r="AP357" s="524"/>
      <c r="AQ357" s="524"/>
      <c r="AR357" s="524"/>
      <c r="AS357" s="524"/>
      <c r="AT357" s="524"/>
      <c r="AU357" s="524"/>
    </row>
    <row r="358" spans="1:256" ht="27" customHeight="1" outlineLevel="1" x14ac:dyDescent="0.2">
      <c r="A358" s="655"/>
      <c r="B358" s="677" t="s">
        <v>420</v>
      </c>
      <c r="C358" s="533"/>
      <c r="D358" s="533" t="s">
        <v>333</v>
      </c>
      <c r="E358" s="673"/>
      <c r="F358" s="534">
        <v>5</v>
      </c>
      <c r="G358" s="542">
        <v>75000</v>
      </c>
      <c r="H358" s="675">
        <f t="shared" si="46"/>
        <v>375000</v>
      </c>
      <c r="AD358" s="536"/>
      <c r="AE358" s="524"/>
      <c r="AF358" s="524"/>
      <c r="AG358" s="524"/>
      <c r="AH358" s="524"/>
      <c r="AI358" s="524"/>
      <c r="AJ358" s="524"/>
      <c r="AK358" s="524"/>
      <c r="AL358" s="524"/>
      <c r="AM358" s="524"/>
      <c r="AN358" s="524"/>
      <c r="AO358" s="524"/>
      <c r="AP358" s="524"/>
      <c r="AQ358" s="524"/>
      <c r="AR358" s="524"/>
      <c r="AS358" s="524"/>
      <c r="AT358" s="524"/>
      <c r="AU358" s="524"/>
    </row>
    <row r="359" spans="1:256" ht="27" customHeight="1" outlineLevel="1" x14ac:dyDescent="0.2">
      <c r="A359" s="678" t="s">
        <v>421</v>
      </c>
      <c r="B359" s="677" t="s">
        <v>422</v>
      </c>
      <c r="C359" s="533"/>
      <c r="D359" s="533" t="s">
        <v>333</v>
      </c>
      <c r="E359" s="673"/>
      <c r="F359" s="534">
        <v>5</v>
      </c>
      <c r="G359" s="542">
        <v>36540</v>
      </c>
      <c r="H359" s="675">
        <f>(G359*F359)</f>
        <v>182700</v>
      </c>
      <c r="AD359" s="536"/>
      <c r="AE359" s="524"/>
      <c r="AF359" s="524"/>
      <c r="AG359" s="524"/>
      <c r="AH359" s="524"/>
      <c r="AI359" s="524"/>
      <c r="AJ359" s="524"/>
      <c r="AK359" s="524"/>
      <c r="AL359" s="524"/>
      <c r="AM359" s="524"/>
      <c r="AN359" s="524"/>
      <c r="AO359" s="524"/>
      <c r="AP359" s="524"/>
      <c r="AQ359" s="524"/>
      <c r="AR359" s="524"/>
      <c r="AS359" s="524"/>
      <c r="AT359" s="524"/>
      <c r="AU359" s="524"/>
    </row>
    <row r="360" spans="1:256" ht="32.25" hidden="1" customHeight="1" outlineLevel="1" x14ac:dyDescent="0.2">
      <c r="A360" s="543" t="s">
        <v>423</v>
      </c>
      <c r="B360" s="541" t="s">
        <v>424</v>
      </c>
      <c r="C360" s="533"/>
      <c r="D360" s="533" t="s">
        <v>333</v>
      </c>
      <c r="E360" s="539"/>
      <c r="F360" s="534">
        <v>0</v>
      </c>
      <c r="G360" s="542">
        <v>510447.2</v>
      </c>
      <c r="H360" s="540">
        <f t="shared" si="46"/>
        <v>0</v>
      </c>
      <c r="I360" s="544"/>
      <c r="J360" s="545"/>
      <c r="K360" s="546"/>
      <c r="L360" s="546"/>
      <c r="M360" s="547"/>
      <c r="N360" s="548"/>
      <c r="O360" s="549"/>
      <c r="P360" s="550"/>
      <c r="Q360" s="544"/>
      <c r="R360" s="545"/>
      <c r="S360" s="546"/>
      <c r="T360" s="546"/>
      <c r="U360" s="547"/>
      <c r="V360" s="548"/>
      <c r="W360" s="549"/>
      <c r="X360" s="550"/>
      <c r="Y360" s="544"/>
      <c r="Z360" s="545"/>
      <c r="AA360" s="546"/>
      <c r="AB360" s="546"/>
      <c r="AC360" s="547"/>
      <c r="AD360" s="548"/>
      <c r="AE360" s="549"/>
      <c r="AF360" s="550"/>
      <c r="AG360" s="544"/>
      <c r="AH360" s="545"/>
      <c r="AI360" s="546"/>
      <c r="AJ360" s="546"/>
      <c r="AK360" s="547"/>
      <c r="AL360" s="548"/>
      <c r="AM360" s="549"/>
      <c r="AN360" s="550"/>
      <c r="AO360" s="544"/>
      <c r="AP360" s="545"/>
      <c r="AQ360" s="546"/>
      <c r="AR360" s="546"/>
      <c r="AS360" s="547"/>
      <c r="AT360" s="548"/>
      <c r="AU360" s="549"/>
      <c r="AV360" s="550"/>
      <c r="AW360" s="544"/>
      <c r="AX360" s="545"/>
      <c r="AY360" s="546"/>
      <c r="AZ360" s="546"/>
      <c r="BA360" s="547"/>
      <c r="BB360" s="548"/>
      <c r="BC360" s="549"/>
      <c r="BD360" s="550"/>
      <c r="BE360" s="544"/>
      <c r="BF360" s="545"/>
      <c r="BG360" s="546"/>
      <c r="BH360" s="546"/>
      <c r="BI360" s="547"/>
      <c r="BJ360" s="548"/>
      <c r="BK360" s="549"/>
      <c r="BL360" s="550"/>
      <c r="BM360" s="544"/>
      <c r="BN360" s="545"/>
      <c r="BO360" s="546"/>
      <c r="BP360" s="546"/>
      <c r="BQ360" s="547"/>
      <c r="BR360" s="548"/>
      <c r="BS360" s="549"/>
      <c r="BT360" s="550"/>
      <c r="BU360" s="544"/>
      <c r="BV360" s="545"/>
      <c r="BW360" s="546"/>
      <c r="BX360" s="546"/>
      <c r="BY360" s="547"/>
      <c r="BZ360" s="548"/>
      <c r="CA360" s="549"/>
      <c r="CB360" s="550"/>
      <c r="CC360" s="544"/>
      <c r="CD360" s="545"/>
      <c r="CE360" s="546"/>
      <c r="CF360" s="546"/>
      <c r="CG360" s="547"/>
      <c r="CH360" s="548"/>
      <c r="CI360" s="549"/>
      <c r="CJ360" s="550"/>
      <c r="CK360" s="544"/>
      <c r="CL360" s="545"/>
      <c r="CM360" s="546"/>
      <c r="CN360" s="546"/>
      <c r="CO360" s="547"/>
      <c r="CP360" s="548"/>
      <c r="CQ360" s="549"/>
      <c r="CR360" s="550"/>
      <c r="CS360" s="544"/>
      <c r="CT360" s="545"/>
      <c r="CU360" s="546"/>
      <c r="CV360" s="546"/>
      <c r="CW360" s="547"/>
      <c r="CX360" s="548"/>
      <c r="CY360" s="549"/>
      <c r="CZ360" s="550"/>
      <c r="DA360" s="544"/>
      <c r="DB360" s="545"/>
      <c r="DC360" s="546"/>
      <c r="DD360" s="546"/>
      <c r="DE360" s="547"/>
      <c r="DF360" s="548"/>
      <c r="DG360" s="549"/>
      <c r="DH360" s="550"/>
      <c r="DI360" s="544"/>
      <c r="DJ360" s="545"/>
      <c r="DK360" s="546"/>
      <c r="DL360" s="546"/>
      <c r="DM360" s="547"/>
      <c r="DN360" s="548"/>
      <c r="DO360" s="549"/>
      <c r="DP360" s="550"/>
      <c r="DQ360" s="544"/>
      <c r="DR360" s="545"/>
      <c r="DS360" s="546"/>
      <c r="DT360" s="546"/>
      <c r="DU360" s="547"/>
      <c r="DV360" s="548"/>
      <c r="DW360" s="549"/>
      <c r="DX360" s="550"/>
      <c r="DY360" s="544"/>
      <c r="DZ360" s="545"/>
      <c r="EA360" s="546"/>
      <c r="EB360" s="546"/>
      <c r="EC360" s="547"/>
      <c r="ED360" s="548"/>
      <c r="EE360" s="549"/>
      <c r="EF360" s="550"/>
      <c r="EG360" s="544"/>
      <c r="EH360" s="545"/>
      <c r="EI360" s="546"/>
      <c r="EJ360" s="546"/>
      <c r="EK360" s="547"/>
      <c r="EL360" s="548"/>
      <c r="EM360" s="549"/>
      <c r="EN360" s="550"/>
      <c r="EO360" s="544"/>
      <c r="EP360" s="545"/>
      <c r="EQ360" s="546"/>
      <c r="ER360" s="546"/>
      <c r="ES360" s="547"/>
      <c r="ET360" s="548"/>
      <c r="EU360" s="549"/>
      <c r="EV360" s="550"/>
      <c r="EW360" s="544"/>
      <c r="EX360" s="545"/>
      <c r="EY360" s="546"/>
      <c r="EZ360" s="546"/>
      <c r="FA360" s="547"/>
      <c r="FB360" s="548"/>
      <c r="FC360" s="549"/>
      <c r="FD360" s="550"/>
      <c r="FE360" s="544"/>
      <c r="FF360" s="545"/>
      <c r="FG360" s="546"/>
      <c r="FH360" s="546"/>
      <c r="FI360" s="547"/>
      <c r="FJ360" s="548"/>
      <c r="FK360" s="549"/>
      <c r="FL360" s="550"/>
      <c r="FM360" s="544"/>
      <c r="FN360" s="545"/>
      <c r="FO360" s="546"/>
      <c r="FP360" s="546"/>
      <c r="FQ360" s="547"/>
      <c r="FR360" s="548"/>
      <c r="FS360" s="549"/>
      <c r="FT360" s="550"/>
      <c r="FU360" s="544"/>
      <c r="FV360" s="545"/>
      <c r="FW360" s="546"/>
      <c r="FX360" s="546"/>
      <c r="FY360" s="547"/>
      <c r="FZ360" s="548"/>
      <c r="GA360" s="549"/>
      <c r="GB360" s="550"/>
      <c r="GC360" s="544"/>
      <c r="GD360" s="545"/>
      <c r="GE360" s="546"/>
      <c r="GF360" s="546"/>
      <c r="GG360" s="547"/>
      <c r="GH360" s="548"/>
      <c r="GI360" s="549"/>
      <c r="GJ360" s="550"/>
      <c r="GK360" s="544"/>
      <c r="GL360" s="545"/>
      <c r="GM360" s="546"/>
      <c r="GN360" s="546"/>
      <c r="GO360" s="547"/>
      <c r="GP360" s="548"/>
      <c r="GQ360" s="549"/>
      <c r="GR360" s="550"/>
      <c r="GS360" s="544"/>
      <c r="GT360" s="545"/>
      <c r="GU360" s="546"/>
      <c r="GV360" s="546"/>
      <c r="GW360" s="547"/>
      <c r="GX360" s="548"/>
      <c r="GY360" s="549"/>
      <c r="GZ360" s="550"/>
      <c r="HA360" s="544"/>
      <c r="HB360" s="545"/>
      <c r="HC360" s="546"/>
      <c r="HD360" s="546"/>
      <c r="HE360" s="547"/>
      <c r="HF360" s="548"/>
      <c r="HG360" s="549"/>
      <c r="HH360" s="550"/>
      <c r="HI360" s="544"/>
      <c r="HJ360" s="545"/>
      <c r="HK360" s="546"/>
      <c r="HL360" s="546"/>
      <c r="HM360" s="547"/>
      <c r="HN360" s="548"/>
      <c r="HO360" s="549"/>
      <c r="HP360" s="550"/>
      <c r="HQ360" s="544"/>
      <c r="HR360" s="545"/>
      <c r="HS360" s="546"/>
      <c r="HT360" s="546"/>
      <c r="HU360" s="547"/>
      <c r="HV360" s="548"/>
      <c r="HW360" s="549"/>
      <c r="HX360" s="550"/>
      <c r="HY360" s="544"/>
      <c r="HZ360" s="545"/>
      <c r="IA360" s="546"/>
      <c r="IB360" s="546"/>
      <c r="IC360" s="547"/>
      <c r="ID360" s="548"/>
      <c r="IE360" s="549"/>
      <c r="IF360" s="550"/>
      <c r="IG360" s="544"/>
      <c r="IH360" s="545"/>
      <c r="II360" s="546"/>
      <c r="IJ360" s="546"/>
      <c r="IK360" s="547"/>
      <c r="IL360" s="548"/>
      <c r="IM360" s="549"/>
      <c r="IN360" s="550"/>
      <c r="IO360" s="544"/>
      <c r="IP360" s="545"/>
      <c r="IQ360" s="546"/>
      <c r="IR360" s="546"/>
      <c r="IS360" s="547"/>
      <c r="IT360" s="548"/>
      <c r="IU360" s="549"/>
      <c r="IV360" s="550"/>
    </row>
    <row r="361" spans="1:256" s="528" customFormat="1" ht="19.5" hidden="1" customHeight="1" outlineLevel="1" thickBot="1" x14ac:dyDescent="0.25">
      <c r="A361" s="746" t="s">
        <v>425</v>
      </c>
      <c r="B361" s="747"/>
      <c r="C361" s="747"/>
      <c r="D361" s="747"/>
      <c r="E361" s="747"/>
      <c r="F361" s="747"/>
      <c r="G361" s="551" t="s">
        <v>426</v>
      </c>
      <c r="H361" s="552">
        <f>(H341+H351)</f>
        <v>5375174</v>
      </c>
      <c r="I361" s="521"/>
      <c r="J361" s="521"/>
      <c r="K361" s="521"/>
      <c r="L361" s="521"/>
      <c r="M361" s="521"/>
      <c r="N361" s="521"/>
      <c r="O361" s="521"/>
      <c r="P361" s="521"/>
      <c r="Q361" s="521"/>
      <c r="R361" s="521"/>
      <c r="S361" s="521"/>
      <c r="T361" s="521"/>
      <c r="U361" s="521"/>
      <c r="V361" s="521"/>
      <c r="W361" s="521"/>
      <c r="X361" s="521"/>
      <c r="Y361" s="521"/>
      <c r="Z361" s="521"/>
      <c r="AA361" s="521"/>
      <c r="AB361" s="521"/>
      <c r="AC361" s="521"/>
      <c r="AD361" s="524"/>
      <c r="AE361" s="524"/>
      <c r="AF361" s="524"/>
      <c r="AG361" s="524"/>
      <c r="AH361" s="524" t="e">
        <f>IF(#REF!=$AE$9,#REF!,"")</f>
        <v>#REF!</v>
      </c>
      <c r="AI361" s="524" t="e">
        <f>IF(#REF!=$AE$9,#REF!,"")</f>
        <v>#REF!</v>
      </c>
      <c r="AJ361" s="524"/>
      <c r="AK361" s="524" t="e">
        <f>IF(#REF!=$AJ$9,G362,"")</f>
        <v>#REF!</v>
      </c>
      <c r="AL361" s="524" t="e">
        <f>IF(#REF!=$AJ$9,#REF!,"")</f>
        <v>#REF!</v>
      </c>
      <c r="AM361" s="524" t="e">
        <f>IF(#REF!=$AJ$9,#REF!,"")</f>
        <v>#REF!</v>
      </c>
      <c r="AN361" s="524" t="e">
        <f>IF(#REF!=$AJ$9,#REF!,"")</f>
        <v>#REF!</v>
      </c>
      <c r="AO361" s="524"/>
      <c r="AP361" s="524" t="e">
        <f>IF(#REF!=$AO$9,G362,"")</f>
        <v>#REF!</v>
      </c>
      <c r="AQ361" s="524" t="e">
        <f>IF(#REF!=$AO$9,#REF!,"")</f>
        <v>#REF!</v>
      </c>
      <c r="AR361" s="524" t="e">
        <f>IF(#REF!=$AO$9,#REF!,"")</f>
        <v>#REF!</v>
      </c>
      <c r="AS361" s="524" t="e">
        <f>IF(#REF!=$AO$9,#REF!,"")</f>
        <v>#REF!</v>
      </c>
      <c r="AT361" s="524"/>
      <c r="AU361" s="524"/>
      <c r="AV361" s="527"/>
      <c r="AW361" s="527"/>
      <c r="AX361" s="524"/>
      <c r="AY361" s="517"/>
      <c r="AZ361" s="524"/>
      <c r="BA361" s="524"/>
      <c r="BB361" s="524"/>
      <c r="BC361" s="524"/>
      <c r="BD361" s="524"/>
      <c r="BE361" s="524"/>
      <c r="BF361" s="524"/>
      <c r="BG361" s="524"/>
      <c r="BH361" s="524"/>
      <c r="BI361" s="527"/>
      <c r="BJ361" s="527"/>
      <c r="BK361" s="527"/>
    </row>
    <row r="362" spans="1:256" s="528" customFormat="1" ht="14.25" hidden="1" customHeight="1" outlineLevel="1" thickBot="1" x14ac:dyDescent="0.25">
      <c r="A362" s="748" t="s">
        <v>427</v>
      </c>
      <c r="B362" s="749"/>
      <c r="C362" s="749"/>
      <c r="D362" s="749"/>
      <c r="E362" s="749"/>
      <c r="F362" s="749"/>
      <c r="G362" s="553">
        <v>0</v>
      </c>
      <c r="H362" s="554">
        <f>+H361*G362</f>
        <v>0</v>
      </c>
      <c r="I362" s="521"/>
      <c r="J362" s="521"/>
      <c r="K362" s="521"/>
      <c r="L362" s="521"/>
      <c r="M362" s="521"/>
      <c r="N362" s="521"/>
      <c r="O362" s="521"/>
      <c r="P362" s="521"/>
      <c r="Q362" s="521"/>
      <c r="R362" s="521"/>
      <c r="S362" s="521"/>
      <c r="T362" s="521"/>
      <c r="U362" s="521"/>
      <c r="V362" s="521"/>
      <c r="W362" s="521"/>
      <c r="X362" s="521"/>
      <c r="Y362" s="521"/>
      <c r="Z362" s="521"/>
      <c r="AA362" s="521"/>
      <c r="AB362" s="521"/>
      <c r="AC362" s="521"/>
      <c r="AD362" s="555"/>
      <c r="AE362" s="524"/>
      <c r="AF362" s="524"/>
      <c r="AG362" s="524"/>
      <c r="AH362" s="524"/>
      <c r="AI362" s="524"/>
      <c r="AJ362" s="524"/>
      <c r="AK362" s="524"/>
      <c r="AL362" s="524"/>
      <c r="AM362" s="524"/>
      <c r="AN362" s="524"/>
      <c r="AO362" s="524"/>
      <c r="AP362" s="524"/>
      <c r="AQ362" s="524"/>
      <c r="AR362" s="524"/>
      <c r="AS362" s="524"/>
      <c r="AT362" s="524"/>
      <c r="AU362" s="524"/>
      <c r="AV362" s="527"/>
      <c r="AW362" s="527"/>
      <c r="AX362" s="524"/>
      <c r="AY362" s="517"/>
      <c r="AZ362" s="524"/>
      <c r="BA362" s="524"/>
      <c r="BB362" s="524"/>
      <c r="BC362" s="524"/>
      <c r="BD362" s="524"/>
      <c r="BE362" s="524"/>
      <c r="BF362" s="524"/>
      <c r="BG362" s="524"/>
      <c r="BH362" s="524"/>
      <c r="BI362" s="527"/>
      <c r="BJ362" s="527"/>
      <c r="BK362" s="527"/>
    </row>
    <row r="363" spans="1:256" s="528" customFormat="1" ht="26.25" customHeight="1" outlineLevel="1" x14ac:dyDescent="0.2">
      <c r="A363" s="746" t="s">
        <v>428</v>
      </c>
      <c r="B363" s="747"/>
      <c r="C363" s="747"/>
      <c r="D363" s="747"/>
      <c r="E363" s="747"/>
      <c r="F363" s="747"/>
      <c r="G363" s="747"/>
      <c r="H363" s="556">
        <f>H341+H351</f>
        <v>5375174</v>
      </c>
      <c r="I363" s="521"/>
      <c r="J363" s="521"/>
      <c r="K363" s="521"/>
      <c r="L363" s="521"/>
      <c r="M363" s="521"/>
      <c r="N363" s="521"/>
      <c r="O363" s="521"/>
      <c r="P363" s="521"/>
      <c r="Q363" s="521"/>
      <c r="R363" s="521"/>
      <c r="S363" s="521"/>
      <c r="T363" s="521"/>
      <c r="U363" s="521"/>
      <c r="V363" s="521"/>
      <c r="W363" s="521"/>
      <c r="X363" s="521"/>
      <c r="Y363" s="521"/>
      <c r="Z363" s="521"/>
      <c r="AA363" s="521"/>
      <c r="AB363" s="521"/>
      <c r="AC363" s="521"/>
      <c r="AD363" s="555"/>
      <c r="AE363" s="524"/>
      <c r="AF363" s="524"/>
      <c r="AG363" s="524"/>
      <c r="AH363" s="524"/>
      <c r="AI363" s="524"/>
      <c r="AJ363" s="524"/>
      <c r="AK363" s="524"/>
      <c r="AL363" s="524"/>
      <c r="AM363" s="524"/>
      <c r="AN363" s="524"/>
      <c r="AO363" s="524"/>
      <c r="AP363" s="524"/>
      <c r="AQ363" s="524"/>
      <c r="AR363" s="524"/>
      <c r="AS363" s="524"/>
      <c r="AT363" s="524"/>
      <c r="AU363" s="524"/>
      <c r="AV363" s="527"/>
      <c r="AW363" s="527"/>
      <c r="AX363" s="524"/>
      <c r="AY363" s="517"/>
      <c r="AZ363" s="524"/>
      <c r="BA363" s="524"/>
      <c r="BB363" s="524"/>
      <c r="BC363" s="524"/>
      <c r="BD363" s="524"/>
      <c r="BE363" s="524"/>
      <c r="BF363" s="524"/>
      <c r="BG363" s="524"/>
      <c r="BH363" s="524"/>
      <c r="BI363" s="527"/>
      <c r="BJ363" s="527"/>
      <c r="BK363" s="527"/>
    </row>
    <row r="364" spans="1:256" s="528" customFormat="1" ht="32.25" customHeight="1" outlineLevel="1" thickBot="1" x14ac:dyDescent="0.25">
      <c r="A364" s="750" t="s">
        <v>429</v>
      </c>
      <c r="B364" s="751"/>
      <c r="C364" s="751"/>
      <c r="D364" s="751"/>
      <c r="E364" s="751"/>
      <c r="F364" s="751"/>
      <c r="G364" s="751"/>
      <c r="H364" s="557">
        <f>H363</f>
        <v>5375174</v>
      </c>
      <c r="I364" s="752"/>
      <c r="J364" s="752"/>
      <c r="K364" s="521"/>
      <c r="L364" s="521"/>
      <c r="M364" s="521"/>
      <c r="N364" s="521"/>
      <c r="O364" s="521"/>
      <c r="P364" s="521"/>
      <c r="Q364" s="521"/>
      <c r="R364" s="521"/>
      <c r="S364" s="521"/>
      <c r="T364" s="521"/>
      <c r="U364" s="521"/>
      <c r="V364" s="521"/>
      <c r="W364" s="521"/>
      <c r="X364" s="521"/>
      <c r="Y364" s="521"/>
      <c r="Z364" s="521"/>
      <c r="AA364" s="521"/>
      <c r="AB364" s="521"/>
      <c r="AC364" s="521"/>
      <c r="AD364" s="538"/>
      <c r="AE364" s="524"/>
      <c r="AF364" s="524"/>
      <c r="AG364" s="524"/>
      <c r="AH364" s="524"/>
      <c r="AI364" s="524"/>
      <c r="AJ364" s="524"/>
      <c r="AK364" s="524"/>
      <c r="AL364" s="524"/>
      <c r="AM364" s="524"/>
      <c r="AN364" s="524"/>
      <c r="AO364" s="524"/>
      <c r="AP364" s="524"/>
      <c r="AQ364" s="524"/>
      <c r="AR364" s="524"/>
      <c r="AS364" s="524"/>
      <c r="AT364" s="524"/>
      <c r="AU364" s="524"/>
      <c r="AV364" s="527"/>
      <c r="AW364" s="527"/>
      <c r="AX364" s="524"/>
      <c r="AY364" s="517"/>
      <c r="AZ364" s="524"/>
      <c r="BA364" s="524"/>
      <c r="BB364" s="524"/>
      <c r="BC364" s="524"/>
      <c r="BD364" s="524"/>
      <c r="BE364" s="524"/>
      <c r="BF364" s="524"/>
      <c r="BG364" s="524"/>
      <c r="BH364" s="524"/>
      <c r="BI364" s="527"/>
      <c r="BJ364" s="527"/>
      <c r="BK364" s="527"/>
    </row>
    <row r="365" spans="1:256" ht="10.5" customHeight="1" outlineLevel="1" thickTop="1" x14ac:dyDescent="0.2">
      <c r="A365" s="558"/>
      <c r="B365" s="528"/>
      <c r="C365" s="528"/>
      <c r="D365" s="528"/>
      <c r="E365" s="528"/>
      <c r="F365" s="528"/>
      <c r="G365" s="559"/>
      <c r="H365" s="560"/>
      <c r="AE365" s="524"/>
      <c r="AF365" s="524"/>
      <c r="AG365" s="524"/>
      <c r="AH365" s="524"/>
      <c r="AI365" s="524"/>
      <c r="AJ365" s="524"/>
      <c r="AK365" s="524"/>
      <c r="AL365" s="524"/>
      <c r="AM365" s="524"/>
      <c r="AN365" s="524"/>
      <c r="AO365" s="524"/>
      <c r="AP365" s="524"/>
      <c r="AQ365" s="524"/>
      <c r="AR365" s="524"/>
      <c r="AS365" s="524"/>
      <c r="AT365" s="524"/>
      <c r="AU365" s="524"/>
    </row>
    <row r="366" spans="1:256" s="531" customFormat="1" ht="27" hidden="1" customHeight="1" outlineLevel="1" x14ac:dyDescent="0.2">
      <c r="A366" s="561">
        <v>21</v>
      </c>
      <c r="B366" s="720"/>
      <c r="C366" s="721"/>
      <c r="D366" s="721"/>
      <c r="E366" s="722"/>
      <c r="F366" s="562" t="s">
        <v>322</v>
      </c>
      <c r="G366" s="723"/>
      <c r="H366" s="724"/>
      <c r="I366" s="521"/>
      <c r="J366" s="521"/>
      <c r="K366" s="521"/>
      <c r="L366" s="521"/>
      <c r="M366" s="521"/>
      <c r="N366" s="521"/>
      <c r="O366" s="521"/>
      <c r="P366" s="521"/>
      <c r="Q366" s="521"/>
      <c r="R366" s="521"/>
      <c r="S366" s="521"/>
      <c r="T366" s="521"/>
      <c r="U366" s="521"/>
      <c r="V366" s="521"/>
      <c r="W366" s="521"/>
      <c r="X366" s="521"/>
      <c r="Y366" s="521"/>
      <c r="Z366" s="521"/>
      <c r="AA366" s="521"/>
      <c r="AB366" s="521"/>
      <c r="AC366" s="521"/>
      <c r="AD366" s="526"/>
      <c r="AE366" s="529"/>
      <c r="AF366" s="529"/>
      <c r="AG366" s="525"/>
      <c r="AH366" s="525" t="s">
        <v>258</v>
      </c>
      <c r="AI366" s="525" t="s">
        <v>259</v>
      </c>
      <c r="AJ366" s="525" t="s">
        <v>324</v>
      </c>
      <c r="AK366" s="525" t="s">
        <v>325</v>
      </c>
      <c r="AL366" s="525" t="s">
        <v>326</v>
      </c>
      <c r="AM366" s="525" t="s">
        <v>258</v>
      </c>
      <c r="AN366" s="525" t="s">
        <v>259</v>
      </c>
      <c r="AO366" s="525" t="s">
        <v>324</v>
      </c>
      <c r="AP366" s="525" t="s">
        <v>325</v>
      </c>
      <c r="AQ366" s="525" t="s">
        <v>326</v>
      </c>
      <c r="AR366" s="525" t="s">
        <v>258</v>
      </c>
      <c r="AS366" s="525" t="s">
        <v>259</v>
      </c>
      <c r="AT366" s="526"/>
      <c r="AU366" s="526"/>
      <c r="AV366" s="530"/>
      <c r="AW366" s="530"/>
      <c r="AX366" s="526"/>
      <c r="AY366" s="517"/>
      <c r="AZ366" s="526"/>
      <c r="BA366" s="526"/>
      <c r="BB366" s="526"/>
      <c r="BC366" s="526"/>
      <c r="BD366" s="526"/>
      <c r="BE366" s="526"/>
      <c r="BF366" s="526"/>
      <c r="BG366" s="526"/>
      <c r="BH366" s="526"/>
      <c r="BI366" s="530"/>
      <c r="BJ366" s="530"/>
      <c r="BK366" s="530"/>
    </row>
    <row r="367" spans="1:256" ht="3.75" hidden="1" customHeight="1" outlineLevel="1" x14ac:dyDescent="0.2">
      <c r="A367" s="563"/>
      <c r="B367" s="564"/>
      <c r="C367" s="565"/>
      <c r="D367" s="565"/>
      <c r="E367" s="566"/>
      <c r="F367" s="567"/>
      <c r="G367" s="568"/>
      <c r="H367" s="569"/>
      <c r="AD367" s="536"/>
      <c r="AE367" s="524"/>
      <c r="AF367" s="524"/>
      <c r="AG367" s="524"/>
      <c r="AH367" s="524"/>
      <c r="AI367" s="524"/>
      <c r="AJ367" s="524"/>
      <c r="AK367" s="524"/>
      <c r="AL367" s="524"/>
      <c r="AM367" s="524"/>
      <c r="AN367" s="524"/>
      <c r="AO367" s="524"/>
      <c r="AP367" s="524"/>
      <c r="AQ367" s="524"/>
      <c r="AR367" s="524"/>
      <c r="AS367" s="524"/>
      <c r="AT367" s="524"/>
      <c r="AU367" s="524"/>
    </row>
    <row r="368" spans="1:256" hidden="1" outlineLevel="1" x14ac:dyDescent="0.2">
      <c r="A368" s="570">
        <f>+A366+0.01</f>
        <v>21.01</v>
      </c>
      <c r="B368" s="571"/>
      <c r="C368" s="572"/>
      <c r="D368" s="572"/>
      <c r="E368" s="573"/>
      <c r="F368" s="573"/>
      <c r="G368" s="574">
        <f t="shared" ref="G368:G379" si="47">IF(E368&gt;0,ROUND((F368*E368),0),0)</f>
        <v>0</v>
      </c>
      <c r="H368" s="575">
        <f>IF(G368&gt;0,G368/#REF!,0)</f>
        <v>0</v>
      </c>
      <c r="AD368" s="536"/>
      <c r="AE368" s="524"/>
      <c r="AF368" s="524"/>
      <c r="AG368" s="524"/>
      <c r="AH368" s="524"/>
      <c r="AI368" s="524"/>
      <c r="AJ368" s="524">
        <f t="shared" ref="AJ368:AJ377" si="48">IF(AD368=$AJ$9,E368*F368,0)</f>
        <v>0</v>
      </c>
      <c r="AK368" s="524"/>
      <c r="AL368" s="524"/>
      <c r="AM368" s="524"/>
      <c r="AN368" s="524"/>
      <c r="AO368" s="524">
        <f t="shared" ref="AO368:AO377" si="49">IF(AD368=$AO$9,E368*F368,0)</f>
        <v>0</v>
      </c>
      <c r="AP368" s="524"/>
      <c r="AQ368" s="524"/>
      <c r="AR368" s="524"/>
      <c r="AS368" s="524"/>
      <c r="AT368" s="524"/>
      <c r="AU368" s="524"/>
    </row>
    <row r="369" spans="1:63" ht="31.5" hidden="1" customHeight="1" outlineLevel="1" x14ac:dyDescent="0.2">
      <c r="A369" s="576">
        <f t="shared" ref="A369:A377" si="50">+A368+0.01</f>
        <v>21.020000000000003</v>
      </c>
      <c r="B369" s="577"/>
      <c r="C369" s="578"/>
      <c r="D369" s="578"/>
      <c r="E369" s="579"/>
      <c r="F369" s="580"/>
      <c r="G369" s="581">
        <f t="shared" si="47"/>
        <v>0</v>
      </c>
      <c r="H369" s="582">
        <f>IF(G369&gt;0,G369/#REF!,0)</f>
        <v>0</v>
      </c>
      <c r="AD369" s="536"/>
      <c r="AE369" s="524"/>
      <c r="AF369" s="524"/>
      <c r="AG369" s="524"/>
      <c r="AH369" s="524"/>
      <c r="AI369" s="524"/>
      <c r="AJ369" s="524">
        <f t="shared" si="48"/>
        <v>0</v>
      </c>
      <c r="AK369" s="524"/>
      <c r="AL369" s="524"/>
      <c r="AM369" s="524"/>
      <c r="AN369" s="524"/>
      <c r="AO369" s="524">
        <f t="shared" si="49"/>
        <v>0</v>
      </c>
      <c r="AP369" s="524"/>
      <c r="AQ369" s="524"/>
      <c r="AR369" s="524"/>
      <c r="AS369" s="524"/>
      <c r="AT369" s="524"/>
      <c r="AU369" s="524"/>
    </row>
    <row r="370" spans="1:63" hidden="1" outlineLevel="1" x14ac:dyDescent="0.2">
      <c r="A370" s="576">
        <f t="shared" si="50"/>
        <v>21.030000000000005</v>
      </c>
      <c r="B370" s="583"/>
      <c r="C370" s="578"/>
      <c r="D370" s="578"/>
      <c r="E370" s="580"/>
      <c r="F370" s="580"/>
      <c r="G370" s="581">
        <f t="shared" si="47"/>
        <v>0</v>
      </c>
      <c r="H370" s="582">
        <f>IF(G370&gt;0,G370/#REF!,0)</f>
        <v>0</v>
      </c>
      <c r="AD370" s="536"/>
      <c r="AE370" s="524"/>
      <c r="AF370" s="524"/>
      <c r="AG370" s="524"/>
      <c r="AH370" s="524"/>
      <c r="AI370" s="524"/>
      <c r="AJ370" s="524">
        <f t="shared" si="48"/>
        <v>0</v>
      </c>
      <c r="AK370" s="524"/>
      <c r="AL370" s="524"/>
      <c r="AM370" s="524"/>
      <c r="AN370" s="524"/>
      <c r="AO370" s="524">
        <f t="shared" si="49"/>
        <v>0</v>
      </c>
      <c r="AP370" s="524"/>
      <c r="AQ370" s="524"/>
      <c r="AR370" s="524"/>
      <c r="AS370" s="524"/>
      <c r="AT370" s="524"/>
      <c r="AU370" s="524"/>
    </row>
    <row r="371" spans="1:63" hidden="1" outlineLevel="1" x14ac:dyDescent="0.2">
      <c r="A371" s="576">
        <f>+A370+0.01</f>
        <v>21.040000000000006</v>
      </c>
      <c r="B371" s="583"/>
      <c r="C371" s="578"/>
      <c r="D371" s="578"/>
      <c r="E371" s="580"/>
      <c r="F371" s="580"/>
      <c r="G371" s="581">
        <f t="shared" si="47"/>
        <v>0</v>
      </c>
      <c r="H371" s="582">
        <f>IF(G371&gt;0,G371/#REF!,0)</f>
        <v>0</v>
      </c>
      <c r="AD371" s="536"/>
      <c r="AE371" s="524"/>
      <c r="AF371" s="524"/>
      <c r="AG371" s="524"/>
      <c r="AH371" s="524"/>
      <c r="AI371" s="524"/>
      <c r="AJ371" s="524">
        <f t="shared" si="48"/>
        <v>0</v>
      </c>
      <c r="AK371" s="524"/>
      <c r="AL371" s="524"/>
      <c r="AM371" s="524"/>
      <c r="AN371" s="524"/>
      <c r="AO371" s="524">
        <f t="shared" si="49"/>
        <v>0</v>
      </c>
      <c r="AP371" s="524"/>
      <c r="AQ371" s="524"/>
      <c r="AR371" s="524"/>
      <c r="AS371" s="524"/>
      <c r="AT371" s="524"/>
      <c r="AU371" s="524"/>
    </row>
    <row r="372" spans="1:63" hidden="1" outlineLevel="1" x14ac:dyDescent="0.2">
      <c r="A372" s="576">
        <f t="shared" si="50"/>
        <v>21.050000000000008</v>
      </c>
      <c r="B372" s="583"/>
      <c r="C372" s="578"/>
      <c r="D372" s="578"/>
      <c r="E372" s="580"/>
      <c r="F372" s="580"/>
      <c r="G372" s="581">
        <f t="shared" si="47"/>
        <v>0</v>
      </c>
      <c r="H372" s="582">
        <f>IF(G372&gt;0,G372/#REF!,0)</f>
        <v>0</v>
      </c>
      <c r="AD372" s="536"/>
      <c r="AE372" s="524"/>
      <c r="AF372" s="524"/>
      <c r="AG372" s="524"/>
      <c r="AH372" s="524"/>
      <c r="AI372" s="524"/>
      <c r="AJ372" s="524">
        <f t="shared" si="48"/>
        <v>0</v>
      </c>
      <c r="AK372" s="524"/>
      <c r="AL372" s="524"/>
      <c r="AM372" s="524"/>
      <c r="AN372" s="524"/>
      <c r="AO372" s="524">
        <f t="shared" si="49"/>
        <v>0</v>
      </c>
      <c r="AP372" s="524"/>
      <c r="AQ372" s="524"/>
      <c r="AR372" s="524"/>
      <c r="AS372" s="524"/>
      <c r="AT372" s="524"/>
      <c r="AU372" s="524"/>
    </row>
    <row r="373" spans="1:63" hidden="1" outlineLevel="1" x14ac:dyDescent="0.2">
      <c r="A373" s="576">
        <f t="shared" si="50"/>
        <v>21.060000000000009</v>
      </c>
      <c r="B373" s="583"/>
      <c r="C373" s="578"/>
      <c r="D373" s="578"/>
      <c r="E373" s="580"/>
      <c r="F373" s="580"/>
      <c r="G373" s="581">
        <f t="shared" si="47"/>
        <v>0</v>
      </c>
      <c r="H373" s="582">
        <f>IF(G373&gt;0,G373/#REF!,0)</f>
        <v>0</v>
      </c>
      <c r="AD373" s="536"/>
      <c r="AE373" s="524"/>
      <c r="AF373" s="524"/>
      <c r="AG373" s="524"/>
      <c r="AH373" s="524"/>
      <c r="AI373" s="524"/>
      <c r="AJ373" s="524">
        <f t="shared" si="48"/>
        <v>0</v>
      </c>
      <c r="AK373" s="524"/>
      <c r="AL373" s="524"/>
      <c r="AM373" s="524"/>
      <c r="AN373" s="524"/>
      <c r="AO373" s="524">
        <f t="shared" si="49"/>
        <v>0</v>
      </c>
      <c r="AP373" s="524"/>
      <c r="AQ373" s="524"/>
      <c r="AR373" s="524"/>
      <c r="AS373" s="524"/>
      <c r="AT373" s="524"/>
      <c r="AU373" s="524"/>
    </row>
    <row r="374" spans="1:63" hidden="1" outlineLevel="1" x14ac:dyDescent="0.2">
      <c r="A374" s="576">
        <f t="shared" si="50"/>
        <v>21.070000000000011</v>
      </c>
      <c r="B374" s="583"/>
      <c r="C374" s="578"/>
      <c r="D374" s="578"/>
      <c r="E374" s="580"/>
      <c r="F374" s="580"/>
      <c r="G374" s="581">
        <f t="shared" si="47"/>
        <v>0</v>
      </c>
      <c r="H374" s="582">
        <f>IF(G374&gt;0,G374/#REF!,0)</f>
        <v>0</v>
      </c>
      <c r="AD374" s="536"/>
      <c r="AE374" s="524"/>
      <c r="AF374" s="524"/>
      <c r="AG374" s="524"/>
      <c r="AH374" s="524"/>
      <c r="AI374" s="524"/>
      <c r="AJ374" s="524">
        <f t="shared" si="48"/>
        <v>0</v>
      </c>
      <c r="AK374" s="524"/>
      <c r="AL374" s="524"/>
      <c r="AM374" s="524"/>
      <c r="AN374" s="524"/>
      <c r="AO374" s="524">
        <f t="shared" si="49"/>
        <v>0</v>
      </c>
      <c r="AP374" s="524"/>
      <c r="AQ374" s="524"/>
      <c r="AR374" s="524"/>
      <c r="AS374" s="524"/>
      <c r="AT374" s="524"/>
      <c r="AU374" s="524"/>
    </row>
    <row r="375" spans="1:63" ht="30.75" hidden="1" customHeight="1" outlineLevel="1" x14ac:dyDescent="0.2">
      <c r="A375" s="576">
        <f t="shared" si="50"/>
        <v>21.080000000000013</v>
      </c>
      <c r="B375" s="583"/>
      <c r="C375" s="578"/>
      <c r="D375" s="578"/>
      <c r="E375" s="580"/>
      <c r="F375" s="580"/>
      <c r="G375" s="581">
        <f t="shared" si="47"/>
        <v>0</v>
      </c>
      <c r="H375" s="582">
        <f>IF(G375&gt;0,G375/#REF!,0)</f>
        <v>0</v>
      </c>
      <c r="AD375" s="536"/>
      <c r="AE375" s="524"/>
      <c r="AF375" s="524"/>
      <c r="AG375" s="524"/>
      <c r="AH375" s="524"/>
      <c r="AI375" s="524"/>
      <c r="AJ375" s="524">
        <f t="shared" si="48"/>
        <v>0</v>
      </c>
      <c r="AK375" s="524"/>
      <c r="AL375" s="524"/>
      <c r="AM375" s="524"/>
      <c r="AN375" s="524"/>
      <c r="AO375" s="524">
        <f t="shared" si="49"/>
        <v>0</v>
      </c>
      <c r="AP375" s="524"/>
      <c r="AQ375" s="524"/>
      <c r="AR375" s="524"/>
      <c r="AS375" s="524"/>
      <c r="AT375" s="524"/>
      <c r="AU375" s="524"/>
    </row>
    <row r="376" spans="1:63" ht="42.75" hidden="1" customHeight="1" outlineLevel="1" x14ac:dyDescent="0.2">
      <c r="A376" s="576">
        <f t="shared" si="50"/>
        <v>21.090000000000014</v>
      </c>
      <c r="B376" s="583"/>
      <c r="C376" s="578"/>
      <c r="D376" s="578"/>
      <c r="E376" s="579"/>
      <c r="F376" s="580"/>
      <c r="G376" s="581">
        <f t="shared" si="47"/>
        <v>0</v>
      </c>
      <c r="H376" s="582">
        <f>IF(G376&gt;0,G376/#REF!,0)</f>
        <v>0</v>
      </c>
      <c r="AD376" s="536"/>
      <c r="AE376" s="524"/>
      <c r="AF376" s="524"/>
      <c r="AG376" s="524"/>
      <c r="AH376" s="524"/>
      <c r="AI376" s="524"/>
      <c r="AJ376" s="524">
        <f t="shared" si="48"/>
        <v>0</v>
      </c>
      <c r="AK376" s="524"/>
      <c r="AL376" s="524"/>
      <c r="AM376" s="524"/>
      <c r="AN376" s="524"/>
      <c r="AO376" s="524">
        <f t="shared" si="49"/>
        <v>0</v>
      </c>
      <c r="AP376" s="524"/>
      <c r="AQ376" s="524"/>
      <c r="AR376" s="524"/>
      <c r="AS376" s="524"/>
      <c r="AT376" s="524"/>
      <c r="AU376" s="524"/>
    </row>
    <row r="377" spans="1:63" ht="31.5" hidden="1" customHeight="1" outlineLevel="1" x14ac:dyDescent="0.2">
      <c r="A377" s="576">
        <f t="shared" si="50"/>
        <v>21.100000000000016</v>
      </c>
      <c r="B377" s="584"/>
      <c r="C377" s="585"/>
      <c r="D377" s="585"/>
      <c r="E377" s="586"/>
      <c r="F377" s="587"/>
      <c r="G377" s="588">
        <f t="shared" si="47"/>
        <v>0</v>
      </c>
      <c r="H377" s="589">
        <f>IF(G377&gt;0,G377/#REF!,0)</f>
        <v>0</v>
      </c>
      <c r="AD377" s="536"/>
      <c r="AE377" s="524"/>
      <c r="AF377" s="524"/>
      <c r="AG377" s="524"/>
      <c r="AH377" s="524"/>
      <c r="AI377" s="524"/>
      <c r="AJ377" s="524">
        <f t="shared" si="48"/>
        <v>0</v>
      </c>
      <c r="AK377" s="524"/>
      <c r="AL377" s="524"/>
      <c r="AM377" s="524"/>
      <c r="AN377" s="524"/>
      <c r="AO377" s="524">
        <f t="shared" si="49"/>
        <v>0</v>
      </c>
      <c r="AP377" s="524"/>
      <c r="AQ377" s="524"/>
      <c r="AR377" s="524"/>
      <c r="AS377" s="524"/>
      <c r="AT377" s="524"/>
      <c r="AU377" s="524"/>
    </row>
    <row r="378" spans="1:63" hidden="1" outlineLevel="1" x14ac:dyDescent="0.2">
      <c r="A378" s="576"/>
      <c r="B378" s="532"/>
      <c r="C378" s="578"/>
      <c r="D378" s="578"/>
      <c r="E378" s="534"/>
      <c r="F378" s="537"/>
      <c r="G378" s="588">
        <f t="shared" si="47"/>
        <v>0</v>
      </c>
      <c r="H378" s="589">
        <f>IF(G378&gt;0,G378/#REF!,0)</f>
        <v>0</v>
      </c>
      <c r="AD378" s="536"/>
      <c r="AE378" s="524"/>
      <c r="AF378" s="524"/>
      <c r="AG378" s="524"/>
      <c r="AH378" s="524"/>
      <c r="AI378" s="524"/>
      <c r="AJ378" s="524"/>
      <c r="AK378" s="524"/>
      <c r="AL378" s="524"/>
      <c r="AM378" s="524"/>
      <c r="AN378" s="524"/>
      <c r="AO378" s="524"/>
      <c r="AP378" s="524"/>
      <c r="AQ378" s="524"/>
      <c r="AR378" s="524"/>
      <c r="AS378" s="524"/>
      <c r="AT378" s="524"/>
      <c r="AU378" s="524"/>
    </row>
    <row r="379" spans="1:63" ht="26.25" hidden="1" customHeight="1" outlineLevel="1" x14ac:dyDescent="0.2">
      <c r="A379" s="590"/>
      <c r="B379" s="584"/>
      <c r="C379" s="585"/>
      <c r="D379" s="585"/>
      <c r="E379" s="586"/>
      <c r="F379" s="587"/>
      <c r="G379" s="588">
        <f t="shared" si="47"/>
        <v>0</v>
      </c>
      <c r="H379" s="589">
        <f>IF(G379&gt;0,G379/#REF!,0)</f>
        <v>0</v>
      </c>
      <c r="AD379" s="536"/>
      <c r="AE379" s="524"/>
      <c r="AF379" s="524"/>
      <c r="AG379" s="524"/>
      <c r="AH379" s="524"/>
      <c r="AI379" s="524"/>
      <c r="AJ379" s="524">
        <f>IF(AD379=$AJ$9,E379*F379,0)</f>
        <v>0</v>
      </c>
      <c r="AK379" s="524"/>
      <c r="AL379" s="524"/>
      <c r="AM379" s="524"/>
      <c r="AN379" s="524"/>
      <c r="AO379" s="524">
        <f>IF(AD379=$AO$9,E379*F379,0)</f>
        <v>0</v>
      </c>
      <c r="AP379" s="524"/>
      <c r="AQ379" s="524"/>
      <c r="AR379" s="524"/>
      <c r="AS379" s="524"/>
      <c r="AT379" s="524"/>
      <c r="AU379" s="524"/>
    </row>
    <row r="380" spans="1:63" s="528" customFormat="1" ht="14.25" hidden="1" customHeight="1" outlineLevel="1" x14ac:dyDescent="0.2">
      <c r="A380" s="742" t="s">
        <v>289</v>
      </c>
      <c r="B380" s="743"/>
      <c r="C380" s="743"/>
      <c r="D380" s="743"/>
      <c r="E380" s="743"/>
      <c r="F380" s="743"/>
      <c r="G380" s="591">
        <f>SUM(G367:G379)</f>
        <v>0</v>
      </c>
      <c r="H380" s="592">
        <f>IF(G380&gt;0,G380/#REF!,0)</f>
        <v>0</v>
      </c>
      <c r="I380" s="521"/>
      <c r="J380" s="521"/>
      <c r="K380" s="521"/>
      <c r="L380" s="521"/>
      <c r="M380" s="521"/>
      <c r="N380" s="521"/>
      <c r="O380" s="521"/>
      <c r="P380" s="521"/>
      <c r="Q380" s="521"/>
      <c r="R380" s="521"/>
      <c r="S380" s="521"/>
      <c r="T380" s="521"/>
      <c r="U380" s="521"/>
      <c r="V380" s="521"/>
      <c r="W380" s="521"/>
      <c r="X380" s="521"/>
      <c r="Y380" s="521"/>
      <c r="Z380" s="521"/>
      <c r="AA380" s="521"/>
      <c r="AB380" s="521"/>
      <c r="AC380" s="521"/>
      <c r="AD380" s="524"/>
      <c r="AE380" s="524"/>
      <c r="AF380" s="524"/>
      <c r="AG380" s="524"/>
      <c r="AH380" s="524">
        <f>IF(G366=$AE$9,G383,"")</f>
        <v>0</v>
      </c>
      <c r="AI380" s="524">
        <f>IF(G366=$AE$9,G384,"")</f>
        <v>0</v>
      </c>
      <c r="AJ380" s="524"/>
      <c r="AK380" s="524" t="str">
        <f>IF(G366=$AJ$9,G381,"")</f>
        <v/>
      </c>
      <c r="AL380" s="524" t="str">
        <f>IF(G366=$AJ$9,G382,"")</f>
        <v/>
      </c>
      <c r="AM380" s="524" t="str">
        <f>IF(G366=$AJ$9,G383,"")</f>
        <v/>
      </c>
      <c r="AN380" s="524" t="str">
        <f>IF(G366=$AJ$9,G384,"")</f>
        <v/>
      </c>
      <c r="AO380" s="524"/>
      <c r="AP380" s="524" t="str">
        <f>IF(G366=$AO$9,G381,"")</f>
        <v/>
      </c>
      <c r="AQ380" s="524" t="str">
        <f>IF(G366=$AO$9,G382,"")</f>
        <v/>
      </c>
      <c r="AR380" s="524" t="str">
        <f>IF(G366=$AO$9,G383,"")</f>
        <v/>
      </c>
      <c r="AS380" s="524" t="str">
        <f>IF(G366=$AO$9,G384,"")</f>
        <v/>
      </c>
      <c r="AT380" s="524"/>
      <c r="AU380" s="524"/>
      <c r="AV380" s="527"/>
      <c r="AW380" s="527"/>
      <c r="AX380" s="524"/>
      <c r="AY380" s="517"/>
      <c r="AZ380" s="524"/>
      <c r="BA380" s="524"/>
      <c r="BB380" s="524"/>
      <c r="BC380" s="524"/>
      <c r="BD380" s="524"/>
      <c r="BE380" s="524"/>
      <c r="BF380" s="524"/>
      <c r="BG380" s="524"/>
      <c r="BH380" s="524"/>
      <c r="BI380" s="527"/>
      <c r="BJ380" s="527"/>
      <c r="BK380" s="527"/>
    </row>
    <row r="381" spans="1:63" s="528" customFormat="1" ht="14.25" hidden="1" customHeight="1" outlineLevel="1" x14ac:dyDescent="0.2">
      <c r="A381" s="593"/>
      <c r="B381" s="594"/>
      <c r="C381" s="594"/>
      <c r="D381" s="594"/>
      <c r="E381" s="595" t="s">
        <v>325</v>
      </c>
      <c r="F381" s="596">
        <v>0</v>
      </c>
      <c r="G381" s="591">
        <f>ROUND(+G380*F381,0)</f>
        <v>0</v>
      </c>
      <c r="H381" s="592">
        <f>IF(G381&gt;0,G381/#REF!,0)</f>
        <v>0</v>
      </c>
      <c r="I381" s="521"/>
      <c r="J381" s="521"/>
      <c r="K381" s="521"/>
      <c r="L381" s="521"/>
      <c r="M381" s="521"/>
      <c r="N381" s="521"/>
      <c r="O381" s="521"/>
      <c r="P381" s="521"/>
      <c r="Q381" s="521"/>
      <c r="R381" s="521"/>
      <c r="S381" s="521"/>
      <c r="T381" s="521"/>
      <c r="U381" s="521"/>
      <c r="V381" s="521"/>
      <c r="W381" s="521"/>
      <c r="X381" s="521"/>
      <c r="Y381" s="521"/>
      <c r="Z381" s="521"/>
      <c r="AA381" s="521"/>
      <c r="AB381" s="521"/>
      <c r="AC381" s="521"/>
      <c r="AD381" s="524"/>
      <c r="AE381" s="524"/>
      <c r="AF381" s="524"/>
      <c r="AG381" s="524"/>
      <c r="AH381" s="524"/>
      <c r="AI381" s="524"/>
      <c r="AJ381" s="524"/>
      <c r="AK381" s="524"/>
      <c r="AL381" s="524"/>
      <c r="AM381" s="524"/>
      <c r="AN381" s="524"/>
      <c r="AO381" s="524"/>
      <c r="AP381" s="524"/>
      <c r="AQ381" s="524"/>
      <c r="AR381" s="524"/>
      <c r="AS381" s="524"/>
      <c r="AT381" s="524"/>
      <c r="AU381" s="524"/>
      <c r="AV381" s="527"/>
      <c r="AW381" s="527"/>
      <c r="AX381" s="524"/>
      <c r="AY381" s="517"/>
      <c r="AZ381" s="524"/>
      <c r="BA381" s="524"/>
      <c r="BB381" s="524"/>
      <c r="BC381" s="524"/>
      <c r="BD381" s="524"/>
      <c r="BE381" s="524"/>
      <c r="BF381" s="524"/>
      <c r="BG381" s="524"/>
      <c r="BH381" s="524"/>
      <c r="BI381" s="527"/>
      <c r="BJ381" s="527"/>
      <c r="BK381" s="527"/>
    </row>
    <row r="382" spans="1:63" s="528" customFormat="1" ht="12" hidden="1" customHeight="1" outlineLevel="1" x14ac:dyDescent="0.2">
      <c r="A382" s="597"/>
      <c r="B382" s="727" t="s">
        <v>335</v>
      </c>
      <c r="C382" s="728" t="s">
        <v>257</v>
      </c>
      <c r="D382" s="729"/>
      <c r="E382" s="730">
        <f>SUM(F382:F384)</f>
        <v>0.3</v>
      </c>
      <c r="F382" s="598">
        <v>0.22</v>
      </c>
      <c r="G382" s="599">
        <f>ROUND(+F382*G380,0)</f>
        <v>0</v>
      </c>
      <c r="H382" s="600">
        <f>IF(G382&gt;0,G382/#REF!,0)</f>
        <v>0</v>
      </c>
      <c r="I382" s="521"/>
      <c r="J382" s="521"/>
      <c r="K382" s="521"/>
      <c r="L382" s="521"/>
      <c r="M382" s="521"/>
      <c r="N382" s="521"/>
      <c r="O382" s="521"/>
      <c r="P382" s="521"/>
      <c r="Q382" s="521"/>
      <c r="R382" s="521"/>
      <c r="S382" s="521"/>
      <c r="T382" s="521"/>
      <c r="U382" s="521"/>
      <c r="V382" s="521"/>
      <c r="W382" s="521"/>
      <c r="X382" s="521"/>
      <c r="Y382" s="521"/>
      <c r="Z382" s="521"/>
      <c r="AA382" s="521"/>
      <c r="AB382" s="521"/>
      <c r="AC382" s="521"/>
      <c r="AD382" s="538"/>
      <c r="AE382" s="524"/>
      <c r="AF382" s="524"/>
      <c r="AG382" s="524"/>
      <c r="AH382" s="524"/>
      <c r="AI382" s="524"/>
      <c r="AJ382" s="524"/>
      <c r="AK382" s="524"/>
      <c r="AL382" s="524"/>
      <c r="AM382" s="524"/>
      <c r="AN382" s="524"/>
      <c r="AO382" s="524"/>
      <c r="AP382" s="524"/>
      <c r="AQ382" s="524"/>
      <c r="AR382" s="524"/>
      <c r="AS382" s="524"/>
      <c r="AT382" s="524"/>
      <c r="AU382" s="524"/>
      <c r="AV382" s="527"/>
      <c r="AW382" s="527"/>
      <c r="AX382" s="524"/>
      <c r="AY382" s="517"/>
      <c r="AZ382" s="524"/>
      <c r="BA382" s="524"/>
      <c r="BB382" s="524"/>
      <c r="BC382" s="524"/>
      <c r="BD382" s="524"/>
      <c r="BE382" s="524"/>
      <c r="BF382" s="524"/>
      <c r="BG382" s="524"/>
      <c r="BH382" s="524"/>
      <c r="BI382" s="527"/>
      <c r="BJ382" s="527"/>
      <c r="BK382" s="527"/>
    </row>
    <row r="383" spans="1:63" s="528" customFormat="1" ht="12" hidden="1" customHeight="1" outlineLevel="1" x14ac:dyDescent="0.2">
      <c r="A383" s="597"/>
      <c r="B383" s="727"/>
      <c r="C383" s="733" t="s">
        <v>258</v>
      </c>
      <c r="D383" s="734"/>
      <c r="E383" s="731"/>
      <c r="F383" s="601">
        <v>0.03</v>
      </c>
      <c r="G383" s="599">
        <f>ROUND(+F383*G380,0)</f>
        <v>0</v>
      </c>
      <c r="H383" s="600">
        <f>IF(G383&gt;0,G383/#REF!,0)</f>
        <v>0</v>
      </c>
      <c r="I383" s="521"/>
      <c r="J383" s="521"/>
      <c r="K383" s="521"/>
      <c r="L383" s="521"/>
      <c r="M383" s="521"/>
      <c r="N383" s="521"/>
      <c r="O383" s="521"/>
      <c r="P383" s="521"/>
      <c r="Q383" s="521"/>
      <c r="R383" s="521"/>
      <c r="S383" s="521"/>
      <c r="T383" s="521"/>
      <c r="U383" s="521"/>
      <c r="V383" s="521"/>
      <c r="W383" s="521"/>
      <c r="X383" s="521"/>
      <c r="Y383" s="521"/>
      <c r="Z383" s="521"/>
      <c r="AA383" s="521"/>
      <c r="AB383" s="521"/>
      <c r="AC383" s="521"/>
      <c r="AD383" s="538"/>
      <c r="AE383" s="524"/>
      <c r="AF383" s="524"/>
      <c r="AG383" s="524"/>
      <c r="AH383" s="524"/>
      <c r="AI383" s="524"/>
      <c r="AJ383" s="524"/>
      <c r="AK383" s="524"/>
      <c r="AL383" s="524"/>
      <c r="AM383" s="524"/>
      <c r="AN383" s="524"/>
      <c r="AO383" s="524"/>
      <c r="AP383" s="524"/>
      <c r="AQ383" s="524"/>
      <c r="AR383" s="524"/>
      <c r="AS383" s="524"/>
      <c r="AT383" s="524"/>
      <c r="AU383" s="524"/>
      <c r="AV383" s="527"/>
      <c r="AW383" s="527"/>
      <c r="AX383" s="524"/>
      <c r="AY383" s="517"/>
      <c r="AZ383" s="524"/>
      <c r="BA383" s="524"/>
      <c r="BB383" s="524"/>
      <c r="BC383" s="524"/>
      <c r="BD383" s="524"/>
      <c r="BE383" s="524"/>
      <c r="BF383" s="524"/>
      <c r="BG383" s="524"/>
      <c r="BH383" s="524"/>
      <c r="BI383" s="527"/>
      <c r="BJ383" s="527"/>
      <c r="BK383" s="527"/>
    </row>
    <row r="384" spans="1:63" s="528" customFormat="1" ht="12" hidden="1" customHeight="1" outlineLevel="1" x14ac:dyDescent="0.2">
      <c r="A384" s="597"/>
      <c r="B384" s="727"/>
      <c r="C384" s="735" t="s">
        <v>336</v>
      </c>
      <c r="D384" s="736"/>
      <c r="E384" s="732"/>
      <c r="F384" s="602">
        <v>0.05</v>
      </c>
      <c r="G384" s="599">
        <f>ROUND(+F384*G380,0)</f>
        <v>0</v>
      </c>
      <c r="H384" s="600">
        <f>IF(G384&gt;0,G384/#REF!,0)</f>
        <v>0</v>
      </c>
      <c r="I384" s="521"/>
      <c r="J384" s="521"/>
      <c r="K384" s="521"/>
      <c r="L384" s="521"/>
      <c r="M384" s="521"/>
      <c r="N384" s="521"/>
      <c r="O384" s="521"/>
      <c r="P384" s="521"/>
      <c r="Q384" s="521"/>
      <c r="R384" s="521"/>
      <c r="S384" s="521"/>
      <c r="T384" s="521"/>
      <c r="U384" s="521"/>
      <c r="V384" s="521"/>
      <c r="W384" s="521"/>
      <c r="X384" s="521"/>
      <c r="Y384" s="521"/>
      <c r="Z384" s="521"/>
      <c r="AA384" s="521"/>
      <c r="AB384" s="521"/>
      <c r="AC384" s="521"/>
      <c r="AD384" s="538"/>
      <c r="AE384" s="524"/>
      <c r="AF384" s="524"/>
      <c r="AG384" s="524"/>
      <c r="AH384" s="524"/>
      <c r="AI384" s="524"/>
      <c r="AJ384" s="524"/>
      <c r="AK384" s="524"/>
      <c r="AL384" s="524"/>
      <c r="AM384" s="524"/>
      <c r="AN384" s="524"/>
      <c r="AO384" s="524"/>
      <c r="AP384" s="524"/>
      <c r="AQ384" s="524"/>
      <c r="AR384" s="524"/>
      <c r="AS384" s="524"/>
      <c r="AT384" s="524"/>
      <c r="AU384" s="524"/>
      <c r="AV384" s="527"/>
      <c r="AW384" s="527"/>
      <c r="AX384" s="524"/>
      <c r="AY384" s="517"/>
      <c r="AZ384" s="524"/>
      <c r="BA384" s="524"/>
      <c r="BB384" s="524"/>
      <c r="BC384" s="524"/>
      <c r="BD384" s="524"/>
      <c r="BE384" s="524"/>
      <c r="BF384" s="524"/>
      <c r="BG384" s="524"/>
      <c r="BH384" s="524"/>
      <c r="BI384" s="527"/>
      <c r="BJ384" s="527"/>
      <c r="BK384" s="527"/>
    </row>
    <row r="385" spans="1:63" s="528" customFormat="1" ht="20.25" hidden="1" customHeight="1" outlineLevel="1" thickBot="1" x14ac:dyDescent="0.25">
      <c r="A385" s="717" t="str">
        <f>CONCATENATE("TOTAL ",B366)</f>
        <v xml:space="preserve">TOTAL </v>
      </c>
      <c r="B385" s="718"/>
      <c r="C385" s="718"/>
      <c r="D385" s="718"/>
      <c r="E385" s="718"/>
      <c r="F385" s="718"/>
      <c r="G385" s="603">
        <f>SUM(G380:G384)</f>
        <v>0</v>
      </c>
      <c r="H385" s="604">
        <f>IF(G385&gt;0,G385/#REF!,0)</f>
        <v>0</v>
      </c>
      <c r="I385" s="521"/>
      <c r="J385" s="521"/>
      <c r="K385" s="521"/>
      <c r="L385" s="521"/>
      <c r="M385" s="521"/>
      <c r="N385" s="521"/>
      <c r="O385" s="521"/>
      <c r="P385" s="521"/>
      <c r="Q385" s="521"/>
      <c r="R385" s="521"/>
      <c r="S385" s="521"/>
      <c r="T385" s="521"/>
      <c r="U385" s="521"/>
      <c r="V385" s="521"/>
      <c r="W385" s="521"/>
      <c r="X385" s="521"/>
      <c r="Y385" s="521"/>
      <c r="Z385" s="521"/>
      <c r="AA385" s="521"/>
      <c r="AB385" s="521"/>
      <c r="AC385" s="521"/>
      <c r="AD385" s="538"/>
      <c r="AE385" s="524"/>
      <c r="AF385" s="524"/>
      <c r="AG385" s="524"/>
      <c r="AH385" s="524"/>
      <c r="AI385" s="524"/>
      <c r="AJ385" s="524"/>
      <c r="AK385" s="524"/>
      <c r="AL385" s="524"/>
      <c r="AM385" s="524"/>
      <c r="AN385" s="524"/>
      <c r="AO385" s="524"/>
      <c r="AP385" s="524"/>
      <c r="AQ385" s="524"/>
      <c r="AR385" s="524"/>
      <c r="AS385" s="524"/>
      <c r="AT385" s="524"/>
      <c r="AU385" s="524"/>
      <c r="AV385" s="527"/>
      <c r="AW385" s="527"/>
      <c r="AX385" s="524"/>
      <c r="AY385" s="517"/>
      <c r="AZ385" s="524"/>
      <c r="BA385" s="524"/>
      <c r="BB385" s="524"/>
      <c r="BC385" s="524"/>
      <c r="BD385" s="524"/>
      <c r="BE385" s="524"/>
      <c r="BF385" s="524"/>
      <c r="BG385" s="524"/>
      <c r="BH385" s="524"/>
      <c r="BI385" s="527"/>
      <c r="BJ385" s="527"/>
      <c r="BK385" s="527"/>
    </row>
    <row r="386" spans="1:63" ht="10.5" hidden="1" customHeight="1" outlineLevel="1" thickTop="1" x14ac:dyDescent="0.2">
      <c r="A386" s="558"/>
      <c r="B386" s="528"/>
      <c r="C386" s="528"/>
      <c r="D386" s="528"/>
      <c r="E386" s="528"/>
      <c r="F386" s="528"/>
      <c r="G386" s="559"/>
      <c r="H386" s="560"/>
      <c r="AE386" s="524"/>
      <c r="AF386" s="524"/>
      <c r="AG386" s="524"/>
      <c r="AH386" s="524"/>
      <c r="AI386" s="524"/>
      <c r="AJ386" s="524"/>
      <c r="AK386" s="524"/>
      <c r="AL386" s="524"/>
      <c r="AM386" s="524"/>
      <c r="AN386" s="524"/>
      <c r="AO386" s="524"/>
      <c r="AP386" s="524"/>
      <c r="AQ386" s="524"/>
      <c r="AR386" s="524"/>
      <c r="AS386" s="524"/>
      <c r="AT386" s="524"/>
      <c r="AU386" s="524"/>
    </row>
    <row r="387" spans="1:63" s="531" customFormat="1" ht="27" hidden="1" customHeight="1" outlineLevel="1" x14ac:dyDescent="0.2">
      <c r="A387" s="605">
        <v>22</v>
      </c>
      <c r="B387" s="739"/>
      <c r="C387" s="739"/>
      <c r="D387" s="739"/>
      <c r="E387" s="739"/>
      <c r="F387" s="606" t="s">
        <v>322</v>
      </c>
      <c r="G387" s="740"/>
      <c r="H387" s="741"/>
      <c r="I387" s="521"/>
      <c r="J387" s="521"/>
      <c r="K387" s="521"/>
      <c r="L387" s="521"/>
      <c r="M387" s="521"/>
      <c r="N387" s="521"/>
      <c r="O387" s="521"/>
      <c r="P387" s="521"/>
      <c r="Q387" s="521"/>
      <c r="R387" s="521"/>
      <c r="S387" s="521"/>
      <c r="T387" s="521"/>
      <c r="U387" s="521"/>
      <c r="V387" s="521"/>
      <c r="W387" s="521"/>
      <c r="X387" s="521"/>
      <c r="Y387" s="521"/>
      <c r="Z387" s="521"/>
      <c r="AA387" s="521"/>
      <c r="AB387" s="521"/>
      <c r="AC387" s="521"/>
      <c r="AD387" s="526"/>
      <c r="AE387" s="529"/>
      <c r="AF387" s="529"/>
      <c r="AG387" s="525"/>
      <c r="AH387" s="525" t="s">
        <v>258</v>
      </c>
      <c r="AI387" s="525" t="s">
        <v>259</v>
      </c>
      <c r="AJ387" s="525" t="s">
        <v>324</v>
      </c>
      <c r="AK387" s="525" t="s">
        <v>325</v>
      </c>
      <c r="AL387" s="525" t="s">
        <v>326</v>
      </c>
      <c r="AM387" s="525" t="s">
        <v>258</v>
      </c>
      <c r="AN387" s="525" t="s">
        <v>259</v>
      </c>
      <c r="AO387" s="525" t="s">
        <v>324</v>
      </c>
      <c r="AP387" s="525" t="s">
        <v>325</v>
      </c>
      <c r="AQ387" s="525" t="s">
        <v>326</v>
      </c>
      <c r="AR387" s="525" t="s">
        <v>258</v>
      </c>
      <c r="AS387" s="525" t="s">
        <v>259</v>
      </c>
      <c r="AT387" s="526"/>
      <c r="AU387" s="526"/>
      <c r="AV387" s="530"/>
      <c r="AW387" s="530"/>
      <c r="AX387" s="526"/>
      <c r="AY387" s="517"/>
      <c r="AZ387" s="526"/>
      <c r="BA387" s="526"/>
      <c r="BB387" s="526"/>
      <c r="BC387" s="526"/>
      <c r="BD387" s="526"/>
      <c r="BE387" s="526"/>
      <c r="BF387" s="526"/>
      <c r="BG387" s="526"/>
      <c r="BH387" s="526"/>
      <c r="BI387" s="530"/>
      <c r="BJ387" s="530"/>
      <c r="BK387" s="530"/>
    </row>
    <row r="388" spans="1:63" ht="30" hidden="1" customHeight="1" outlineLevel="1" x14ac:dyDescent="0.2">
      <c r="A388" s="576">
        <f t="shared" ref="A388:A408" si="51">+A387+0.01</f>
        <v>22.01</v>
      </c>
      <c r="B388" s="577"/>
      <c r="C388" s="533"/>
      <c r="D388" s="533"/>
      <c r="E388" s="607"/>
      <c r="F388" s="607"/>
      <c r="G388" s="535">
        <f t="shared" ref="G388:G408" si="52">IF(E388&gt;0,ROUND((F388*E388),0),0)</f>
        <v>0</v>
      </c>
      <c r="H388" s="582">
        <f>IF(G388&gt;0,G388/#REF!,0)</f>
        <v>0</v>
      </c>
      <c r="AD388" s="536"/>
      <c r="AE388" s="524"/>
      <c r="AF388" s="524"/>
      <c r="AG388" s="524"/>
      <c r="AH388" s="524"/>
      <c r="AI388" s="524"/>
      <c r="AJ388" s="524">
        <f t="shared" ref="AJ388:AJ408" si="53">IF(AD388=$AJ$9,E388*F388,0)</f>
        <v>0</v>
      </c>
      <c r="AK388" s="524"/>
      <c r="AL388" s="524"/>
      <c r="AM388" s="524"/>
      <c r="AN388" s="524"/>
      <c r="AO388" s="524">
        <f t="shared" ref="AO388:AO408" si="54">IF(AD388=$AO$9,E388*F388,0)</f>
        <v>0</v>
      </c>
      <c r="AP388" s="524"/>
      <c r="AQ388" s="524"/>
      <c r="AR388" s="524"/>
      <c r="AS388" s="524"/>
      <c r="AT388" s="524"/>
      <c r="AU388" s="524"/>
    </row>
    <row r="389" spans="1:63" hidden="1" outlineLevel="1" x14ac:dyDescent="0.2">
      <c r="A389" s="576">
        <f t="shared" si="51"/>
        <v>22.020000000000003</v>
      </c>
      <c r="B389" s="532"/>
      <c r="C389" s="533"/>
      <c r="D389" s="533"/>
      <c r="E389" s="607"/>
      <c r="F389" s="607"/>
      <c r="G389" s="535">
        <f t="shared" si="52"/>
        <v>0</v>
      </c>
      <c r="H389" s="582">
        <f>IF(G389&gt;0,G389/#REF!,0)</f>
        <v>0</v>
      </c>
      <c r="AD389" s="536"/>
      <c r="AE389" s="524"/>
      <c r="AF389" s="524"/>
      <c r="AG389" s="524"/>
      <c r="AH389" s="524"/>
      <c r="AI389" s="524"/>
      <c r="AJ389" s="524">
        <f t="shared" si="53"/>
        <v>0</v>
      </c>
      <c r="AK389" s="524"/>
      <c r="AL389" s="524"/>
      <c r="AM389" s="524"/>
      <c r="AN389" s="524"/>
      <c r="AO389" s="524">
        <f t="shared" si="54"/>
        <v>0</v>
      </c>
      <c r="AP389" s="524"/>
      <c r="AQ389" s="524"/>
      <c r="AR389" s="524"/>
      <c r="AS389" s="524"/>
      <c r="AT389" s="524"/>
      <c r="AU389" s="524"/>
    </row>
    <row r="390" spans="1:63" hidden="1" outlineLevel="1" x14ac:dyDescent="0.2">
      <c r="A390" s="576">
        <f t="shared" si="51"/>
        <v>22.030000000000005</v>
      </c>
      <c r="B390" s="608"/>
      <c r="C390" s="533"/>
      <c r="D390" s="533"/>
      <c r="E390" s="607"/>
      <c r="F390" s="609"/>
      <c r="G390" s="535">
        <f t="shared" si="52"/>
        <v>0</v>
      </c>
      <c r="H390" s="582">
        <f>IF(G390&gt;0,G390/#REF!,0)</f>
        <v>0</v>
      </c>
      <c r="AD390" s="536"/>
      <c r="AE390" s="524"/>
      <c r="AF390" s="524"/>
      <c r="AG390" s="524"/>
      <c r="AH390" s="524"/>
      <c r="AI390" s="524"/>
      <c r="AJ390" s="524">
        <f t="shared" si="53"/>
        <v>0</v>
      </c>
      <c r="AK390" s="524"/>
      <c r="AL390" s="524"/>
      <c r="AM390" s="524"/>
      <c r="AN390" s="524"/>
      <c r="AO390" s="524">
        <f t="shared" si="54"/>
        <v>0</v>
      </c>
      <c r="AP390" s="524"/>
      <c r="AQ390" s="524"/>
      <c r="AR390" s="524"/>
      <c r="AS390" s="524"/>
      <c r="AT390" s="524"/>
      <c r="AU390" s="524"/>
    </row>
    <row r="391" spans="1:63" hidden="1" outlineLevel="1" x14ac:dyDescent="0.2">
      <c r="A391" s="576">
        <f t="shared" si="51"/>
        <v>22.040000000000006</v>
      </c>
      <c r="B391" s="608"/>
      <c r="C391" s="533"/>
      <c r="D391" s="533"/>
      <c r="E391" s="607"/>
      <c r="F391" s="607"/>
      <c r="G391" s="535">
        <f t="shared" si="52"/>
        <v>0</v>
      </c>
      <c r="H391" s="582">
        <f>IF(G391&gt;0,G391/#REF!,0)</f>
        <v>0</v>
      </c>
      <c r="AD391" s="536"/>
      <c r="AE391" s="524"/>
      <c r="AF391" s="524"/>
      <c r="AG391" s="524"/>
      <c r="AH391" s="524"/>
      <c r="AI391" s="524"/>
      <c r="AJ391" s="524">
        <f t="shared" si="53"/>
        <v>0</v>
      </c>
      <c r="AK391" s="524"/>
      <c r="AL391" s="524"/>
      <c r="AM391" s="524"/>
      <c r="AN391" s="524"/>
      <c r="AO391" s="524">
        <f t="shared" si="54"/>
        <v>0</v>
      </c>
      <c r="AP391" s="524"/>
      <c r="AQ391" s="524"/>
      <c r="AR391" s="524"/>
      <c r="AS391" s="524"/>
      <c r="AT391" s="524"/>
      <c r="AU391" s="524"/>
    </row>
    <row r="392" spans="1:63" hidden="1" outlineLevel="1" x14ac:dyDescent="0.2">
      <c r="A392" s="576">
        <f t="shared" si="51"/>
        <v>22.050000000000008</v>
      </c>
      <c r="B392" s="608"/>
      <c r="C392" s="533"/>
      <c r="D392" s="533"/>
      <c r="E392" s="607"/>
      <c r="F392" s="607"/>
      <c r="G392" s="535">
        <f t="shared" si="52"/>
        <v>0</v>
      </c>
      <c r="H392" s="582">
        <f>IF(G392&gt;0,G392/#REF!,0)</f>
        <v>0</v>
      </c>
      <c r="AD392" s="536"/>
      <c r="AE392" s="524"/>
      <c r="AF392" s="524"/>
      <c r="AG392" s="524"/>
      <c r="AH392" s="524"/>
      <c r="AI392" s="524"/>
      <c r="AJ392" s="524">
        <f t="shared" si="53"/>
        <v>0</v>
      </c>
      <c r="AK392" s="524"/>
      <c r="AL392" s="524"/>
      <c r="AM392" s="524"/>
      <c r="AN392" s="524"/>
      <c r="AO392" s="524">
        <f t="shared" si="54"/>
        <v>0</v>
      </c>
      <c r="AP392" s="524"/>
      <c r="AQ392" s="524"/>
      <c r="AR392" s="524"/>
      <c r="AS392" s="524"/>
      <c r="AT392" s="524"/>
      <c r="AU392" s="524"/>
    </row>
    <row r="393" spans="1:63" hidden="1" outlineLevel="1" x14ac:dyDescent="0.2">
      <c r="A393" s="576">
        <f t="shared" si="51"/>
        <v>22.060000000000009</v>
      </c>
      <c r="B393" s="608"/>
      <c r="C393" s="533"/>
      <c r="D393" s="533"/>
      <c r="E393" s="607"/>
      <c r="F393" s="607"/>
      <c r="G393" s="535">
        <f t="shared" si="52"/>
        <v>0</v>
      </c>
      <c r="H393" s="582">
        <f>IF(G393&gt;0,G393/#REF!,0)</f>
        <v>0</v>
      </c>
      <c r="AD393" s="536"/>
      <c r="AE393" s="524"/>
      <c r="AF393" s="524"/>
      <c r="AG393" s="524"/>
      <c r="AH393" s="524"/>
      <c r="AI393" s="524"/>
      <c r="AJ393" s="524">
        <f t="shared" si="53"/>
        <v>0</v>
      </c>
      <c r="AK393" s="524"/>
      <c r="AL393" s="524"/>
      <c r="AM393" s="524"/>
      <c r="AN393" s="524"/>
      <c r="AO393" s="524">
        <f t="shared" si="54"/>
        <v>0</v>
      </c>
      <c r="AP393" s="524"/>
      <c r="AQ393" s="524"/>
      <c r="AR393" s="524"/>
      <c r="AS393" s="524"/>
      <c r="AT393" s="524"/>
      <c r="AU393" s="524"/>
    </row>
    <row r="394" spans="1:63" hidden="1" outlineLevel="1" x14ac:dyDescent="0.2">
      <c r="A394" s="576">
        <f t="shared" si="51"/>
        <v>22.070000000000011</v>
      </c>
      <c r="B394" s="610"/>
      <c r="C394" s="533"/>
      <c r="D394" s="533"/>
      <c r="E394" s="607"/>
      <c r="F394" s="607"/>
      <c r="G394" s="535">
        <f t="shared" si="52"/>
        <v>0</v>
      </c>
      <c r="H394" s="582">
        <f>IF(G394&gt;0,G394/#REF!,0)</f>
        <v>0</v>
      </c>
      <c r="AD394" s="536"/>
      <c r="AE394" s="524"/>
      <c r="AF394" s="524"/>
      <c r="AG394" s="524"/>
      <c r="AH394" s="524"/>
      <c r="AI394" s="524"/>
      <c r="AJ394" s="524">
        <f t="shared" si="53"/>
        <v>0</v>
      </c>
      <c r="AK394" s="524"/>
      <c r="AL394" s="524"/>
      <c r="AM394" s="524"/>
      <c r="AN394" s="524"/>
      <c r="AO394" s="524">
        <f t="shared" si="54"/>
        <v>0</v>
      </c>
      <c r="AP394" s="524"/>
      <c r="AQ394" s="524"/>
      <c r="AR394" s="524"/>
      <c r="AS394" s="524"/>
      <c r="AT394" s="524"/>
      <c r="AU394" s="524"/>
    </row>
    <row r="395" spans="1:63" hidden="1" outlineLevel="1" x14ac:dyDescent="0.2">
      <c r="A395" s="576">
        <f t="shared" si="51"/>
        <v>22.080000000000013</v>
      </c>
      <c r="B395" s="611"/>
      <c r="C395" s="533"/>
      <c r="D395" s="533"/>
      <c r="E395" s="607"/>
      <c r="F395" s="607"/>
      <c r="G395" s="535">
        <f t="shared" si="52"/>
        <v>0</v>
      </c>
      <c r="H395" s="582">
        <f>IF(G395&gt;0,G395/#REF!,0)</f>
        <v>0</v>
      </c>
      <c r="AD395" s="536"/>
      <c r="AE395" s="524"/>
      <c r="AF395" s="524"/>
      <c r="AG395" s="524"/>
      <c r="AH395" s="524"/>
      <c r="AI395" s="524"/>
      <c r="AJ395" s="524">
        <f t="shared" si="53"/>
        <v>0</v>
      </c>
      <c r="AK395" s="524"/>
      <c r="AL395" s="524"/>
      <c r="AM395" s="524"/>
      <c r="AN395" s="524"/>
      <c r="AO395" s="524">
        <f t="shared" si="54"/>
        <v>0</v>
      </c>
      <c r="AP395" s="524"/>
      <c r="AQ395" s="524"/>
      <c r="AR395" s="524"/>
      <c r="AS395" s="524"/>
      <c r="AT395" s="524"/>
      <c r="AU395" s="524"/>
    </row>
    <row r="396" spans="1:63" hidden="1" outlineLevel="1" x14ac:dyDescent="0.2">
      <c r="A396" s="576">
        <f t="shared" si="51"/>
        <v>22.090000000000014</v>
      </c>
      <c r="B396" s="610"/>
      <c r="C396" s="533"/>
      <c r="D396" s="533"/>
      <c r="E396" s="607"/>
      <c r="F396" s="607"/>
      <c r="G396" s="535">
        <f t="shared" si="52"/>
        <v>0</v>
      </c>
      <c r="H396" s="582">
        <f>IF(G396&gt;0,G396/#REF!,0)</f>
        <v>0</v>
      </c>
      <c r="AD396" s="536"/>
      <c r="AE396" s="524"/>
      <c r="AF396" s="524"/>
      <c r="AG396" s="524"/>
      <c r="AH396" s="524"/>
      <c r="AI396" s="524"/>
      <c r="AJ396" s="524">
        <f t="shared" si="53"/>
        <v>0</v>
      </c>
      <c r="AK396" s="524"/>
      <c r="AL396" s="524"/>
      <c r="AM396" s="524"/>
      <c r="AN396" s="524"/>
      <c r="AO396" s="524">
        <f t="shared" si="54"/>
        <v>0</v>
      </c>
      <c r="AP396" s="524"/>
      <c r="AQ396" s="524"/>
      <c r="AR396" s="524"/>
      <c r="AS396" s="524"/>
      <c r="AT396" s="524"/>
      <c r="AU396" s="524"/>
    </row>
    <row r="397" spans="1:63" hidden="1" outlineLevel="1" x14ac:dyDescent="0.2">
      <c r="A397" s="576">
        <f t="shared" si="51"/>
        <v>22.100000000000016</v>
      </c>
      <c r="B397" s="610"/>
      <c r="C397" s="533"/>
      <c r="D397" s="533"/>
      <c r="E397" s="607"/>
      <c r="F397" s="607"/>
      <c r="G397" s="535">
        <f t="shared" si="52"/>
        <v>0</v>
      </c>
      <c r="H397" s="582">
        <f>IF(G397&gt;0,G397/#REF!,0)</f>
        <v>0</v>
      </c>
      <c r="AD397" s="536"/>
      <c r="AE397" s="524"/>
      <c r="AF397" s="524"/>
      <c r="AG397" s="524"/>
      <c r="AH397" s="524"/>
      <c r="AI397" s="524"/>
      <c r="AJ397" s="524">
        <f t="shared" si="53"/>
        <v>0</v>
      </c>
      <c r="AK397" s="524"/>
      <c r="AL397" s="524"/>
      <c r="AM397" s="524"/>
      <c r="AN397" s="524"/>
      <c r="AO397" s="524">
        <f t="shared" si="54"/>
        <v>0</v>
      </c>
      <c r="AP397" s="524"/>
      <c r="AQ397" s="524"/>
      <c r="AR397" s="524"/>
      <c r="AS397" s="524"/>
      <c r="AT397" s="524"/>
      <c r="AU397" s="524"/>
    </row>
    <row r="398" spans="1:63" hidden="1" outlineLevel="1" x14ac:dyDescent="0.2">
      <c r="A398" s="576">
        <f t="shared" si="51"/>
        <v>22.110000000000017</v>
      </c>
      <c r="B398" s="608"/>
      <c r="C398" s="533"/>
      <c r="D398" s="533"/>
      <c r="E398" s="607"/>
      <c r="F398" s="607"/>
      <c r="G398" s="535">
        <f t="shared" si="52"/>
        <v>0</v>
      </c>
      <c r="H398" s="582">
        <f>IF(G398&gt;0,G398/#REF!,0)</f>
        <v>0</v>
      </c>
      <c r="AD398" s="536"/>
      <c r="AE398" s="524"/>
      <c r="AF398" s="524"/>
      <c r="AG398" s="524"/>
      <c r="AH398" s="524"/>
      <c r="AI398" s="524"/>
      <c r="AJ398" s="524">
        <f t="shared" si="53"/>
        <v>0</v>
      </c>
      <c r="AK398" s="524"/>
      <c r="AL398" s="524"/>
      <c r="AM398" s="524"/>
      <c r="AN398" s="524"/>
      <c r="AO398" s="524">
        <f t="shared" si="54"/>
        <v>0</v>
      </c>
      <c r="AP398" s="524"/>
      <c r="AQ398" s="524"/>
      <c r="AR398" s="524"/>
      <c r="AS398" s="524"/>
      <c r="AT398" s="524"/>
      <c r="AU398" s="524"/>
    </row>
    <row r="399" spans="1:63" hidden="1" outlineLevel="1" x14ac:dyDescent="0.2">
      <c r="A399" s="576">
        <f t="shared" si="51"/>
        <v>22.120000000000019</v>
      </c>
      <c r="B399" s="608"/>
      <c r="C399" s="533"/>
      <c r="D399" s="533"/>
      <c r="E399" s="607"/>
      <c r="F399" s="607"/>
      <c r="G399" s="535">
        <f t="shared" si="52"/>
        <v>0</v>
      </c>
      <c r="H399" s="582">
        <f>IF(G399&gt;0,G399/#REF!,0)</f>
        <v>0</v>
      </c>
      <c r="AD399" s="536"/>
      <c r="AE399" s="524"/>
      <c r="AF399" s="524"/>
      <c r="AG399" s="524"/>
      <c r="AH399" s="524"/>
      <c r="AI399" s="524"/>
      <c r="AJ399" s="524">
        <f t="shared" si="53"/>
        <v>0</v>
      </c>
      <c r="AK399" s="524"/>
      <c r="AL399" s="524"/>
      <c r="AM399" s="524"/>
      <c r="AN399" s="524"/>
      <c r="AO399" s="524">
        <f t="shared" si="54"/>
        <v>0</v>
      </c>
      <c r="AP399" s="524"/>
      <c r="AQ399" s="524"/>
      <c r="AR399" s="524"/>
      <c r="AS399" s="524"/>
      <c r="AT399" s="524"/>
      <c r="AU399" s="524"/>
    </row>
    <row r="400" spans="1:63" hidden="1" outlineLevel="1" x14ac:dyDescent="0.2">
      <c r="A400" s="576">
        <f t="shared" si="51"/>
        <v>22.13000000000002</v>
      </c>
      <c r="B400" s="580"/>
      <c r="C400" s="533"/>
      <c r="D400" s="533"/>
      <c r="E400" s="607"/>
      <c r="F400" s="607"/>
      <c r="G400" s="535">
        <f t="shared" si="52"/>
        <v>0</v>
      </c>
      <c r="H400" s="582">
        <f>IF(G400&gt;0,G400/#REF!,0)</f>
        <v>0</v>
      </c>
      <c r="AD400" s="536"/>
      <c r="AE400" s="524"/>
      <c r="AF400" s="524"/>
      <c r="AG400" s="524"/>
      <c r="AH400" s="524"/>
      <c r="AI400" s="524"/>
      <c r="AJ400" s="524">
        <f t="shared" si="53"/>
        <v>0</v>
      </c>
      <c r="AK400" s="524"/>
      <c r="AL400" s="524"/>
      <c r="AM400" s="524"/>
      <c r="AN400" s="524"/>
      <c r="AO400" s="524">
        <f t="shared" si="54"/>
        <v>0</v>
      </c>
      <c r="AP400" s="524"/>
      <c r="AQ400" s="524"/>
      <c r="AR400" s="524"/>
      <c r="AS400" s="524"/>
      <c r="AT400" s="524"/>
      <c r="AU400" s="524"/>
    </row>
    <row r="401" spans="1:63" hidden="1" outlineLevel="1" x14ac:dyDescent="0.2">
      <c r="A401" s="576">
        <f t="shared" si="51"/>
        <v>22.140000000000022</v>
      </c>
      <c r="B401" s="608"/>
      <c r="C401" s="533"/>
      <c r="D401" s="533"/>
      <c r="E401" s="607"/>
      <c r="F401" s="607"/>
      <c r="G401" s="535">
        <f t="shared" si="52"/>
        <v>0</v>
      </c>
      <c r="H401" s="582">
        <f>IF(G401&gt;0,G401/#REF!,0)</f>
        <v>0</v>
      </c>
      <c r="AD401" s="536"/>
      <c r="AE401" s="524"/>
      <c r="AF401" s="524"/>
      <c r="AG401" s="524"/>
      <c r="AH401" s="524"/>
      <c r="AI401" s="524"/>
      <c r="AJ401" s="524">
        <f t="shared" si="53"/>
        <v>0</v>
      </c>
      <c r="AK401" s="524"/>
      <c r="AL401" s="524"/>
      <c r="AM401" s="524"/>
      <c r="AN401" s="524"/>
      <c r="AO401" s="524">
        <f t="shared" si="54"/>
        <v>0</v>
      </c>
      <c r="AP401" s="524"/>
      <c r="AQ401" s="524"/>
      <c r="AR401" s="524"/>
      <c r="AS401" s="524"/>
      <c r="AT401" s="524"/>
      <c r="AU401" s="524"/>
    </row>
    <row r="402" spans="1:63" hidden="1" outlineLevel="1" x14ac:dyDescent="0.2">
      <c r="A402" s="576">
        <f t="shared" si="51"/>
        <v>22.150000000000023</v>
      </c>
      <c r="B402" s="608"/>
      <c r="C402" s="533"/>
      <c r="D402" s="533"/>
      <c r="E402" s="607"/>
      <c r="F402" s="607"/>
      <c r="G402" s="535">
        <f t="shared" si="52"/>
        <v>0</v>
      </c>
      <c r="H402" s="582">
        <f>IF(G402&gt;0,G402/#REF!,0)</f>
        <v>0</v>
      </c>
      <c r="AD402" s="536"/>
      <c r="AE402" s="524"/>
      <c r="AF402" s="524"/>
      <c r="AG402" s="524"/>
      <c r="AH402" s="524"/>
      <c r="AI402" s="524"/>
      <c r="AJ402" s="524">
        <f t="shared" si="53"/>
        <v>0</v>
      </c>
      <c r="AK402" s="524"/>
      <c r="AL402" s="524"/>
      <c r="AM402" s="524"/>
      <c r="AN402" s="524"/>
      <c r="AO402" s="524">
        <f t="shared" si="54"/>
        <v>0</v>
      </c>
      <c r="AP402" s="524"/>
      <c r="AQ402" s="524"/>
      <c r="AR402" s="524"/>
      <c r="AS402" s="524"/>
      <c r="AT402" s="524"/>
      <c r="AU402" s="524"/>
    </row>
    <row r="403" spans="1:63" ht="32.25" hidden="1" customHeight="1" outlineLevel="1" x14ac:dyDescent="0.2">
      <c r="A403" s="576">
        <f>+A402+0.01</f>
        <v>22.160000000000025</v>
      </c>
      <c r="B403" s="608"/>
      <c r="C403" s="533"/>
      <c r="D403" s="533"/>
      <c r="E403" s="607"/>
      <c r="F403" s="607"/>
      <c r="G403" s="535">
        <f t="shared" si="52"/>
        <v>0</v>
      </c>
      <c r="H403" s="582">
        <f>IF(G403&gt;0,G403/#REF!,0)</f>
        <v>0</v>
      </c>
      <c r="AD403" s="536"/>
      <c r="AE403" s="524"/>
      <c r="AF403" s="524"/>
      <c r="AG403" s="524"/>
      <c r="AH403" s="524"/>
      <c r="AI403" s="524"/>
      <c r="AJ403" s="524">
        <f t="shared" si="53"/>
        <v>0</v>
      </c>
      <c r="AK403" s="524"/>
      <c r="AL403" s="524"/>
      <c r="AM403" s="524"/>
      <c r="AN403" s="524"/>
      <c r="AO403" s="524">
        <f t="shared" si="54"/>
        <v>0</v>
      </c>
      <c r="AP403" s="524"/>
      <c r="AQ403" s="524"/>
      <c r="AR403" s="524"/>
      <c r="AS403" s="524"/>
      <c r="AT403" s="524"/>
      <c r="AU403" s="524"/>
    </row>
    <row r="404" spans="1:63" ht="36" hidden="1" customHeight="1" outlineLevel="1" x14ac:dyDescent="0.2">
      <c r="A404" s="576">
        <f>+A403+0.01</f>
        <v>22.170000000000027</v>
      </c>
      <c r="B404" s="612"/>
      <c r="C404" s="533"/>
      <c r="D404" s="533"/>
      <c r="E404" s="607"/>
      <c r="F404" s="580"/>
      <c r="G404" s="535">
        <f t="shared" si="52"/>
        <v>0</v>
      </c>
      <c r="H404" s="582">
        <f>IF(G404&gt;0,G404/#REF!,0)</f>
        <v>0</v>
      </c>
      <c r="AD404" s="536"/>
      <c r="AE404" s="524"/>
      <c r="AF404" s="524"/>
      <c r="AG404" s="524"/>
      <c r="AH404" s="524"/>
      <c r="AI404" s="524"/>
      <c r="AJ404" s="524">
        <f t="shared" si="53"/>
        <v>0</v>
      </c>
      <c r="AK404" s="524"/>
      <c r="AL404" s="524"/>
      <c r="AM404" s="524"/>
      <c r="AN404" s="524"/>
      <c r="AO404" s="524">
        <f t="shared" si="54"/>
        <v>0</v>
      </c>
      <c r="AP404" s="524"/>
      <c r="AQ404" s="524"/>
      <c r="AR404" s="524"/>
      <c r="AS404" s="524"/>
      <c r="AT404" s="524"/>
      <c r="AU404" s="524"/>
    </row>
    <row r="405" spans="1:63" ht="36" hidden="1" customHeight="1" outlineLevel="1" x14ac:dyDescent="0.2">
      <c r="A405" s="576">
        <f>+A404+0.01</f>
        <v>22.180000000000028</v>
      </c>
      <c r="B405" s="583"/>
      <c r="C405" s="533"/>
      <c r="D405" s="533"/>
      <c r="E405" s="607"/>
      <c r="F405" s="580"/>
      <c r="G405" s="535">
        <f t="shared" si="52"/>
        <v>0</v>
      </c>
      <c r="H405" s="582">
        <f>IF(G405&gt;0,G405/#REF!,0)</f>
        <v>0</v>
      </c>
      <c r="AD405" s="536"/>
      <c r="AE405" s="524"/>
      <c r="AF405" s="524"/>
      <c r="AG405" s="524"/>
      <c r="AH405" s="524"/>
      <c r="AI405" s="524"/>
      <c r="AJ405" s="524">
        <f t="shared" si="53"/>
        <v>0</v>
      </c>
      <c r="AK405" s="524"/>
      <c r="AL405" s="524"/>
      <c r="AM405" s="524"/>
      <c r="AN405" s="524"/>
      <c r="AO405" s="524">
        <f t="shared" si="54"/>
        <v>0</v>
      </c>
      <c r="AP405" s="524"/>
      <c r="AQ405" s="524"/>
      <c r="AR405" s="524"/>
      <c r="AS405" s="524"/>
      <c r="AT405" s="524"/>
      <c r="AU405" s="524"/>
    </row>
    <row r="406" spans="1:63" hidden="1" outlineLevel="1" x14ac:dyDescent="0.2">
      <c r="A406" s="576">
        <f>+A403+0.01</f>
        <v>22.170000000000027</v>
      </c>
      <c r="B406" s="608"/>
      <c r="C406" s="533"/>
      <c r="D406" s="533"/>
      <c r="E406" s="607"/>
      <c r="F406" s="607"/>
      <c r="G406" s="535">
        <f t="shared" si="52"/>
        <v>0</v>
      </c>
      <c r="H406" s="582">
        <f>IF(G406&gt;0,G406/#REF!,0)</f>
        <v>0</v>
      </c>
      <c r="AD406" s="536"/>
      <c r="AE406" s="524"/>
      <c r="AF406" s="524"/>
      <c r="AG406" s="524"/>
      <c r="AH406" s="524"/>
      <c r="AI406" s="524"/>
      <c r="AJ406" s="524">
        <f t="shared" si="53"/>
        <v>0</v>
      </c>
      <c r="AK406" s="524"/>
      <c r="AL406" s="524"/>
      <c r="AM406" s="524"/>
      <c r="AN406" s="524"/>
      <c r="AO406" s="524">
        <f t="shared" si="54"/>
        <v>0</v>
      </c>
      <c r="AP406" s="524"/>
      <c r="AQ406" s="524"/>
      <c r="AR406" s="524"/>
      <c r="AS406" s="524"/>
      <c r="AT406" s="524"/>
      <c r="AU406" s="524"/>
    </row>
    <row r="407" spans="1:63" hidden="1" outlineLevel="1" x14ac:dyDescent="0.2">
      <c r="A407" s="576">
        <f t="shared" si="51"/>
        <v>22.180000000000028</v>
      </c>
      <c r="B407" s="608"/>
      <c r="C407" s="533"/>
      <c r="D407" s="533"/>
      <c r="E407" s="607"/>
      <c r="F407" s="607"/>
      <c r="G407" s="535">
        <f t="shared" si="52"/>
        <v>0</v>
      </c>
      <c r="H407" s="582">
        <f>IF(G407&gt;0,G407/#REF!,0)</f>
        <v>0</v>
      </c>
      <c r="AD407" s="536"/>
      <c r="AE407" s="524"/>
      <c r="AF407" s="524"/>
      <c r="AG407" s="524"/>
      <c r="AH407" s="524"/>
      <c r="AI407" s="524"/>
      <c r="AJ407" s="524">
        <f t="shared" si="53"/>
        <v>0</v>
      </c>
      <c r="AK407" s="524"/>
      <c r="AL407" s="524"/>
      <c r="AM407" s="524"/>
      <c r="AN407" s="524"/>
      <c r="AO407" s="524">
        <f t="shared" si="54"/>
        <v>0</v>
      </c>
      <c r="AP407" s="524"/>
      <c r="AQ407" s="524"/>
      <c r="AR407" s="524"/>
      <c r="AS407" s="524"/>
      <c r="AT407" s="524"/>
      <c r="AU407" s="524"/>
    </row>
    <row r="408" spans="1:63" hidden="1" outlineLevel="1" x14ac:dyDescent="0.2">
      <c r="A408" s="590">
        <f t="shared" si="51"/>
        <v>22.19000000000003</v>
      </c>
      <c r="B408" s="613"/>
      <c r="C408" s="585"/>
      <c r="D408" s="585"/>
      <c r="E408" s="614"/>
      <c r="F408" s="614"/>
      <c r="G408" s="588">
        <f t="shared" si="52"/>
        <v>0</v>
      </c>
      <c r="H408" s="589">
        <f>IF(G408&gt;0,G408/#REF!,0)</f>
        <v>0</v>
      </c>
      <c r="AD408" s="536"/>
      <c r="AE408" s="524"/>
      <c r="AF408" s="524"/>
      <c r="AG408" s="524"/>
      <c r="AH408" s="524"/>
      <c r="AI408" s="524"/>
      <c r="AJ408" s="524">
        <f t="shared" si="53"/>
        <v>0</v>
      </c>
      <c r="AK408" s="524"/>
      <c r="AL408" s="524"/>
      <c r="AM408" s="524"/>
      <c r="AN408" s="524"/>
      <c r="AO408" s="524">
        <f t="shared" si="54"/>
        <v>0</v>
      </c>
      <c r="AP408" s="524"/>
      <c r="AQ408" s="524"/>
      <c r="AR408" s="524"/>
      <c r="AS408" s="524"/>
      <c r="AT408" s="524"/>
      <c r="AU408" s="524"/>
    </row>
    <row r="409" spans="1:63" s="528" customFormat="1" ht="14.25" hidden="1" customHeight="1" outlineLevel="1" x14ac:dyDescent="0.2">
      <c r="A409" s="742" t="s">
        <v>289</v>
      </c>
      <c r="B409" s="743"/>
      <c r="C409" s="743"/>
      <c r="D409" s="743"/>
      <c r="E409" s="743"/>
      <c r="F409" s="743"/>
      <c r="G409" s="591">
        <f>SUM(G388:G408)</f>
        <v>0</v>
      </c>
      <c r="H409" s="592">
        <f>IF(G409&gt;0,G409/#REF!,0)</f>
        <v>0</v>
      </c>
      <c r="I409" s="521"/>
      <c r="J409" s="521"/>
      <c r="K409" s="521"/>
      <c r="L409" s="521"/>
      <c r="M409" s="521"/>
      <c r="N409" s="521"/>
      <c r="O409" s="521"/>
      <c r="P409" s="521"/>
      <c r="Q409" s="521"/>
      <c r="R409" s="521"/>
      <c r="S409" s="521"/>
      <c r="T409" s="521"/>
      <c r="U409" s="521"/>
      <c r="V409" s="521"/>
      <c r="W409" s="521"/>
      <c r="X409" s="521"/>
      <c r="Y409" s="521"/>
      <c r="Z409" s="521"/>
      <c r="AA409" s="521"/>
      <c r="AB409" s="521"/>
      <c r="AC409" s="521"/>
      <c r="AD409" s="524"/>
      <c r="AE409" s="524"/>
      <c r="AF409" s="524"/>
      <c r="AG409" s="524"/>
      <c r="AH409" s="524">
        <f>IF(G387=$AE$9,G412,"")</f>
        <v>0</v>
      </c>
      <c r="AI409" s="524">
        <f>IF(G387=$AE$9,G413,"")</f>
        <v>0</v>
      </c>
      <c r="AJ409" s="524"/>
      <c r="AK409" s="524" t="str">
        <f>IF(G387=$AJ$9,G410,"")</f>
        <v/>
      </c>
      <c r="AL409" s="524" t="str">
        <f>IF(G387=$AJ$9,G411,"")</f>
        <v/>
      </c>
      <c r="AM409" s="524" t="str">
        <f>IF(G387=$AJ$9,G412,"")</f>
        <v/>
      </c>
      <c r="AN409" s="524" t="str">
        <f>IF(G387=$AJ$9,G413,"")</f>
        <v/>
      </c>
      <c r="AO409" s="524"/>
      <c r="AP409" s="524" t="str">
        <f>IF(G387=$AO$9,G410,"")</f>
        <v/>
      </c>
      <c r="AQ409" s="524" t="str">
        <f>IF(G387=$AO$9,G411,"")</f>
        <v/>
      </c>
      <c r="AR409" s="524" t="str">
        <f>IF(G387=$AO$9,G412,"")</f>
        <v/>
      </c>
      <c r="AS409" s="524" t="str">
        <f>IF(G387=$AO$9,G413,"")</f>
        <v/>
      </c>
      <c r="AT409" s="524"/>
      <c r="AU409" s="524"/>
      <c r="AV409" s="527"/>
      <c r="AW409" s="527"/>
      <c r="AX409" s="524"/>
      <c r="AY409" s="517"/>
      <c r="AZ409" s="524"/>
      <c r="BA409" s="524"/>
      <c r="BB409" s="524"/>
      <c r="BC409" s="524"/>
      <c r="BD409" s="524"/>
      <c r="BE409" s="524"/>
      <c r="BF409" s="524"/>
      <c r="BG409" s="524"/>
      <c r="BH409" s="524"/>
      <c r="BI409" s="527"/>
      <c r="BJ409" s="527"/>
      <c r="BK409" s="527"/>
    </row>
    <row r="410" spans="1:63" s="528" customFormat="1" ht="14.25" hidden="1" customHeight="1" outlineLevel="1" x14ac:dyDescent="0.2">
      <c r="A410" s="593"/>
      <c r="B410" s="594"/>
      <c r="C410" s="594"/>
      <c r="D410" s="594"/>
      <c r="E410" s="595" t="s">
        <v>325</v>
      </c>
      <c r="F410" s="615">
        <v>0</v>
      </c>
      <c r="G410" s="591">
        <f>ROUND(+G409*F410,0)</f>
        <v>0</v>
      </c>
      <c r="H410" s="592">
        <f>IF(G410&gt;0,G410/#REF!,0)</f>
        <v>0</v>
      </c>
      <c r="I410" s="521"/>
      <c r="J410" s="521"/>
      <c r="K410" s="521"/>
      <c r="L410" s="521"/>
      <c r="M410" s="521"/>
      <c r="N410" s="521"/>
      <c r="O410" s="521"/>
      <c r="P410" s="521"/>
      <c r="Q410" s="521"/>
      <c r="R410" s="521"/>
      <c r="S410" s="521"/>
      <c r="T410" s="521"/>
      <c r="U410" s="521"/>
      <c r="V410" s="521"/>
      <c r="W410" s="521"/>
      <c r="X410" s="521"/>
      <c r="Y410" s="521"/>
      <c r="Z410" s="521"/>
      <c r="AA410" s="521"/>
      <c r="AB410" s="521"/>
      <c r="AC410" s="521"/>
      <c r="AD410" s="524"/>
      <c r="AE410" s="524"/>
      <c r="AF410" s="524"/>
      <c r="AG410" s="524"/>
      <c r="AH410" s="524"/>
      <c r="AI410" s="524"/>
      <c r="AJ410" s="524"/>
      <c r="AK410" s="524"/>
      <c r="AL410" s="524"/>
      <c r="AM410" s="524"/>
      <c r="AN410" s="524"/>
      <c r="AO410" s="524"/>
      <c r="AP410" s="524"/>
      <c r="AQ410" s="524"/>
      <c r="AR410" s="524"/>
      <c r="AS410" s="524"/>
      <c r="AT410" s="524"/>
      <c r="AU410" s="524"/>
      <c r="AV410" s="527"/>
      <c r="AW410" s="527"/>
      <c r="AX410" s="524"/>
      <c r="AY410" s="517"/>
      <c r="AZ410" s="524"/>
      <c r="BA410" s="524"/>
      <c r="BB410" s="524"/>
      <c r="BC410" s="524"/>
      <c r="BD410" s="524"/>
      <c r="BE410" s="524"/>
      <c r="BF410" s="524"/>
      <c r="BG410" s="524"/>
      <c r="BH410" s="524"/>
      <c r="BI410" s="527"/>
      <c r="BJ410" s="527"/>
      <c r="BK410" s="527"/>
    </row>
    <row r="411" spans="1:63" s="528" customFormat="1" ht="12" hidden="1" customHeight="1" outlineLevel="1" x14ac:dyDescent="0.2">
      <c r="A411" s="597"/>
      <c r="B411" s="727" t="s">
        <v>335</v>
      </c>
      <c r="C411" s="728" t="s">
        <v>257</v>
      </c>
      <c r="D411" s="729"/>
      <c r="E411" s="730">
        <f>SUM(F411:F413)</f>
        <v>0.3</v>
      </c>
      <c r="F411" s="616">
        <v>0.22</v>
      </c>
      <c r="G411" s="599">
        <f>ROUND(+F411*G409,0)</f>
        <v>0</v>
      </c>
      <c r="H411" s="600">
        <f>IF(G411&gt;0,G411/#REF!,0)</f>
        <v>0</v>
      </c>
      <c r="I411" s="521"/>
      <c r="J411" s="521"/>
      <c r="K411" s="521"/>
      <c r="L411" s="521"/>
      <c r="M411" s="521"/>
      <c r="N411" s="521"/>
      <c r="O411" s="521"/>
      <c r="P411" s="521"/>
      <c r="Q411" s="521"/>
      <c r="R411" s="521"/>
      <c r="S411" s="521"/>
      <c r="T411" s="521"/>
      <c r="U411" s="521"/>
      <c r="V411" s="521"/>
      <c r="W411" s="521"/>
      <c r="X411" s="521"/>
      <c r="Y411" s="521"/>
      <c r="Z411" s="521"/>
      <c r="AA411" s="521"/>
      <c r="AB411" s="521"/>
      <c r="AC411" s="521"/>
      <c r="AD411" s="538"/>
      <c r="AE411" s="524"/>
      <c r="AF411" s="524"/>
      <c r="AG411" s="524"/>
      <c r="AH411" s="524"/>
      <c r="AI411" s="524"/>
      <c r="AJ411" s="524"/>
      <c r="AK411" s="524"/>
      <c r="AL411" s="524"/>
      <c r="AM411" s="524"/>
      <c r="AN411" s="524"/>
      <c r="AO411" s="524"/>
      <c r="AP411" s="524"/>
      <c r="AQ411" s="524"/>
      <c r="AR411" s="524"/>
      <c r="AS411" s="524"/>
      <c r="AT411" s="524"/>
      <c r="AU411" s="524"/>
      <c r="AV411" s="527"/>
      <c r="AW411" s="527"/>
      <c r="AX411" s="524"/>
      <c r="AY411" s="517"/>
      <c r="AZ411" s="524"/>
      <c r="BA411" s="524"/>
      <c r="BB411" s="524"/>
      <c r="BC411" s="524"/>
      <c r="BD411" s="524"/>
      <c r="BE411" s="524"/>
      <c r="BF411" s="524"/>
      <c r="BG411" s="524"/>
      <c r="BH411" s="524"/>
      <c r="BI411" s="527"/>
      <c r="BJ411" s="527"/>
      <c r="BK411" s="527"/>
    </row>
    <row r="412" spans="1:63" s="528" customFormat="1" ht="12" hidden="1" customHeight="1" outlineLevel="1" x14ac:dyDescent="0.2">
      <c r="A412" s="597"/>
      <c r="B412" s="727"/>
      <c r="C412" s="733" t="s">
        <v>258</v>
      </c>
      <c r="D412" s="734"/>
      <c r="E412" s="731"/>
      <c r="F412" s="617">
        <v>0.03</v>
      </c>
      <c r="G412" s="599">
        <f>ROUND(+F412*G409,0)</f>
        <v>0</v>
      </c>
      <c r="H412" s="600">
        <f>IF(G412&gt;0,G412/#REF!,0)</f>
        <v>0</v>
      </c>
      <c r="I412" s="521"/>
      <c r="J412" s="521"/>
      <c r="K412" s="521"/>
      <c r="L412" s="521"/>
      <c r="M412" s="521"/>
      <c r="N412" s="521"/>
      <c r="O412" s="521"/>
      <c r="P412" s="521"/>
      <c r="Q412" s="521"/>
      <c r="R412" s="521"/>
      <c r="S412" s="521"/>
      <c r="T412" s="521"/>
      <c r="U412" s="521"/>
      <c r="V412" s="521"/>
      <c r="W412" s="521"/>
      <c r="X412" s="521"/>
      <c r="Y412" s="521"/>
      <c r="Z412" s="521"/>
      <c r="AA412" s="521"/>
      <c r="AB412" s="521"/>
      <c r="AC412" s="521"/>
      <c r="AD412" s="538"/>
      <c r="AE412" s="524"/>
      <c r="AF412" s="524"/>
      <c r="AG412" s="524"/>
      <c r="AH412" s="524"/>
      <c r="AI412" s="524"/>
      <c r="AJ412" s="524"/>
      <c r="AK412" s="524"/>
      <c r="AL412" s="524"/>
      <c r="AM412" s="524"/>
      <c r="AN412" s="524"/>
      <c r="AO412" s="524"/>
      <c r="AP412" s="524"/>
      <c r="AQ412" s="524"/>
      <c r="AR412" s="524"/>
      <c r="AS412" s="524"/>
      <c r="AT412" s="524"/>
      <c r="AU412" s="524"/>
      <c r="AV412" s="527"/>
      <c r="AW412" s="527"/>
      <c r="AX412" s="524"/>
      <c r="AY412" s="517"/>
      <c r="AZ412" s="524"/>
      <c r="BA412" s="524"/>
      <c r="BB412" s="524"/>
      <c r="BC412" s="524"/>
      <c r="BD412" s="524"/>
      <c r="BE412" s="524"/>
      <c r="BF412" s="524"/>
      <c r="BG412" s="524"/>
      <c r="BH412" s="524"/>
      <c r="BI412" s="527"/>
      <c r="BJ412" s="527"/>
      <c r="BK412" s="527"/>
    </row>
    <row r="413" spans="1:63" s="528" customFormat="1" ht="12" hidden="1" customHeight="1" outlineLevel="1" x14ac:dyDescent="0.2">
      <c r="A413" s="597"/>
      <c r="B413" s="727"/>
      <c r="C413" s="735" t="s">
        <v>336</v>
      </c>
      <c r="D413" s="736"/>
      <c r="E413" s="732"/>
      <c r="F413" s="618">
        <v>0.05</v>
      </c>
      <c r="G413" s="599">
        <f>ROUND(+F413*G409,0)</f>
        <v>0</v>
      </c>
      <c r="H413" s="600">
        <f>IF(G413&gt;0,G413/#REF!,0)</f>
        <v>0</v>
      </c>
      <c r="I413" s="521"/>
      <c r="J413" s="521"/>
      <c r="K413" s="521"/>
      <c r="L413" s="521"/>
      <c r="M413" s="521"/>
      <c r="N413" s="521"/>
      <c r="O413" s="521"/>
      <c r="P413" s="521"/>
      <c r="Q413" s="521"/>
      <c r="R413" s="521"/>
      <c r="S413" s="521"/>
      <c r="T413" s="521"/>
      <c r="U413" s="521"/>
      <c r="V413" s="521"/>
      <c r="W413" s="521"/>
      <c r="X413" s="521"/>
      <c r="Y413" s="521"/>
      <c r="Z413" s="521"/>
      <c r="AA413" s="521"/>
      <c r="AB413" s="521"/>
      <c r="AC413" s="521"/>
      <c r="AD413" s="538"/>
      <c r="AE413" s="524"/>
      <c r="AF413" s="524"/>
      <c r="AG413" s="524"/>
      <c r="AH413" s="524"/>
      <c r="AI413" s="524"/>
      <c r="AJ413" s="524"/>
      <c r="AK413" s="524"/>
      <c r="AL413" s="524"/>
      <c r="AM413" s="524"/>
      <c r="AN413" s="524"/>
      <c r="AO413" s="524"/>
      <c r="AP413" s="524"/>
      <c r="AQ413" s="524"/>
      <c r="AR413" s="524"/>
      <c r="AS413" s="524"/>
      <c r="AT413" s="524"/>
      <c r="AU413" s="524"/>
      <c r="AV413" s="527"/>
      <c r="AW413" s="527"/>
      <c r="AX413" s="524"/>
      <c r="AY413" s="517"/>
      <c r="AZ413" s="524"/>
      <c r="BA413" s="524"/>
      <c r="BB413" s="524"/>
      <c r="BC413" s="524"/>
      <c r="BD413" s="524"/>
      <c r="BE413" s="524"/>
      <c r="BF413" s="524"/>
      <c r="BG413" s="524"/>
      <c r="BH413" s="524"/>
      <c r="BI413" s="527"/>
      <c r="BJ413" s="527"/>
      <c r="BK413" s="527"/>
    </row>
    <row r="414" spans="1:63" s="528" customFormat="1" ht="78" hidden="1" customHeight="1" outlineLevel="1" thickBot="1" x14ac:dyDescent="0.25">
      <c r="A414" s="717" t="str">
        <f>CONCATENATE("TOTAL ",B387)</f>
        <v xml:space="preserve">TOTAL </v>
      </c>
      <c r="B414" s="718"/>
      <c r="C414" s="718"/>
      <c r="D414" s="718"/>
      <c r="E414" s="718"/>
      <c r="F414" s="718"/>
      <c r="G414" s="603">
        <f>SUM(G409:G413)</f>
        <v>0</v>
      </c>
      <c r="H414" s="604">
        <f>IF(G414&gt;0,G414/#REF!,0)</f>
        <v>0</v>
      </c>
      <c r="I414" s="521"/>
      <c r="J414" s="521"/>
      <c r="K414" s="521"/>
      <c r="L414" s="521"/>
      <c r="M414" s="521"/>
      <c r="N414" s="521"/>
      <c r="O414" s="521"/>
      <c r="P414" s="521"/>
      <c r="Q414" s="521"/>
      <c r="R414" s="521"/>
      <c r="S414" s="521"/>
      <c r="T414" s="521"/>
      <c r="U414" s="521"/>
      <c r="V414" s="521"/>
      <c r="W414" s="521"/>
      <c r="X414" s="521"/>
      <c r="Y414" s="521"/>
      <c r="Z414" s="521"/>
      <c r="AA414" s="521"/>
      <c r="AB414" s="521"/>
      <c r="AC414" s="521"/>
      <c r="AD414" s="538"/>
      <c r="AE414" s="524"/>
      <c r="AF414" s="524"/>
      <c r="AG414" s="524"/>
      <c r="AH414" s="524"/>
      <c r="AI414" s="524"/>
      <c r="AJ414" s="524"/>
      <c r="AK414" s="524"/>
      <c r="AL414" s="524"/>
      <c r="AM414" s="524"/>
      <c r="AN414" s="524"/>
      <c r="AO414" s="524"/>
      <c r="AP414" s="524"/>
      <c r="AQ414" s="524"/>
      <c r="AR414" s="524"/>
      <c r="AS414" s="524"/>
      <c r="AT414" s="524"/>
      <c r="AU414" s="524"/>
      <c r="AV414" s="527"/>
      <c r="AW414" s="527"/>
      <c r="AX414" s="524"/>
      <c r="AY414" s="517"/>
      <c r="AZ414" s="524"/>
      <c r="BA414" s="524"/>
      <c r="BB414" s="524"/>
      <c r="BC414" s="524"/>
      <c r="BD414" s="524"/>
      <c r="BE414" s="524"/>
      <c r="BF414" s="524"/>
      <c r="BG414" s="524"/>
      <c r="BH414" s="524"/>
      <c r="BI414" s="527"/>
      <c r="BJ414" s="527"/>
      <c r="BK414" s="527"/>
    </row>
    <row r="415" spans="1:63" s="528" customFormat="1" ht="20.25" hidden="1" customHeight="1" outlineLevel="1" x14ac:dyDescent="0.2">
      <c r="A415" s="561"/>
      <c r="B415" s="720"/>
      <c r="C415" s="721"/>
      <c r="D415" s="721"/>
      <c r="E415" s="722"/>
      <c r="F415" s="562" t="s">
        <v>322</v>
      </c>
      <c r="G415" s="737" t="s">
        <v>430</v>
      </c>
      <c r="H415" s="738"/>
      <c r="I415" s="521"/>
      <c r="J415" s="521"/>
      <c r="K415" s="521"/>
      <c r="L415" s="521"/>
      <c r="M415" s="521"/>
      <c r="N415" s="521"/>
      <c r="O415" s="521"/>
      <c r="P415" s="521"/>
      <c r="Q415" s="521"/>
      <c r="R415" s="521"/>
      <c r="S415" s="521"/>
      <c r="T415" s="521"/>
      <c r="U415" s="521"/>
      <c r="V415" s="521"/>
      <c r="W415" s="521"/>
      <c r="X415" s="521"/>
      <c r="Y415" s="521"/>
      <c r="Z415" s="521"/>
      <c r="AA415" s="521"/>
      <c r="AB415" s="521"/>
      <c r="AC415" s="521"/>
      <c r="AD415" s="526"/>
      <c r="AE415" s="529"/>
      <c r="AF415" s="529"/>
      <c r="AG415" s="525"/>
      <c r="AH415" s="525" t="s">
        <v>258</v>
      </c>
      <c r="AI415" s="525" t="s">
        <v>259</v>
      </c>
      <c r="AJ415" s="525" t="s">
        <v>324</v>
      </c>
      <c r="AK415" s="525" t="s">
        <v>325</v>
      </c>
      <c r="AL415" s="525" t="s">
        <v>326</v>
      </c>
      <c r="AM415" s="525" t="s">
        <v>258</v>
      </c>
      <c r="AN415" s="525" t="s">
        <v>259</v>
      </c>
      <c r="AO415" s="525" t="s">
        <v>324</v>
      </c>
      <c r="AP415" s="525" t="s">
        <v>325</v>
      </c>
      <c r="AQ415" s="525" t="s">
        <v>326</v>
      </c>
      <c r="AR415" s="525" t="s">
        <v>258</v>
      </c>
      <c r="AS415" s="525" t="s">
        <v>259</v>
      </c>
      <c r="AT415" s="524"/>
      <c r="AU415" s="524"/>
      <c r="AV415" s="527"/>
      <c r="AW415" s="527"/>
      <c r="AX415" s="524"/>
      <c r="AY415" s="517"/>
      <c r="AZ415" s="524"/>
      <c r="BA415" s="524"/>
      <c r="BB415" s="524"/>
      <c r="BC415" s="524"/>
      <c r="BD415" s="524"/>
      <c r="BE415" s="524"/>
      <c r="BF415" s="524"/>
      <c r="BG415" s="524"/>
      <c r="BH415" s="524"/>
      <c r="BI415" s="527"/>
      <c r="BJ415" s="527"/>
      <c r="BK415" s="527"/>
    </row>
    <row r="416" spans="1:63" s="528" customFormat="1" hidden="1" outlineLevel="1" x14ac:dyDescent="0.2">
      <c r="A416" s="619"/>
      <c r="B416" s="620"/>
      <c r="C416" s="578"/>
      <c r="D416" s="578"/>
      <c r="E416" s="621"/>
      <c r="F416" s="621"/>
      <c r="G416" s="581">
        <f>IF(E416&gt;0,ROUND((F416*E416),0),0)</f>
        <v>0</v>
      </c>
      <c r="H416" s="622">
        <f>IF(G416&gt;0,G416/#REF!,0)</f>
        <v>0</v>
      </c>
      <c r="I416" s="521"/>
      <c r="J416" s="521"/>
      <c r="K416" s="521"/>
      <c r="L416" s="521"/>
      <c r="M416" s="521"/>
      <c r="N416" s="521"/>
      <c r="O416" s="521"/>
      <c r="P416" s="521"/>
      <c r="Q416" s="521"/>
      <c r="R416" s="521"/>
      <c r="S416" s="521"/>
      <c r="T416" s="521"/>
      <c r="U416" s="521"/>
      <c r="V416" s="521"/>
      <c r="W416" s="521"/>
      <c r="X416" s="521"/>
      <c r="Y416" s="521"/>
      <c r="Z416" s="521"/>
      <c r="AA416" s="521"/>
      <c r="AB416" s="521"/>
      <c r="AC416" s="521"/>
      <c r="AD416" s="536"/>
      <c r="AE416" s="524"/>
      <c r="AF416" s="524"/>
      <c r="AG416" s="524"/>
      <c r="AH416" s="524"/>
      <c r="AI416" s="524"/>
      <c r="AJ416" s="524">
        <f>IF(AD416=$AJ$9,E416*F416,0)</f>
        <v>0</v>
      </c>
      <c r="AK416" s="524"/>
      <c r="AL416" s="524"/>
      <c r="AM416" s="524"/>
      <c r="AN416" s="524"/>
      <c r="AO416" s="524">
        <f>IF(AD416=$AO$9,E416*F416,0)</f>
        <v>0</v>
      </c>
      <c r="AP416" s="524" t="str">
        <f>IF(G398=$AO$9,G417,"")</f>
        <v/>
      </c>
      <c r="AQ416" s="524" t="str">
        <f>IF(G398=$AO$9,G418,"")</f>
        <v/>
      </c>
      <c r="AR416" s="524" t="str">
        <f>IF(G398=$AO$9,G419,"")</f>
        <v/>
      </c>
      <c r="AS416" s="524" t="str">
        <f>IF(G398=$AO$9,G420,"")</f>
        <v/>
      </c>
      <c r="AT416" s="524"/>
      <c r="AU416" s="524"/>
      <c r="AV416" s="527"/>
      <c r="AW416" s="527"/>
      <c r="AX416" s="524"/>
      <c r="AY416" s="517"/>
      <c r="AZ416" s="524"/>
      <c r="BA416" s="524"/>
      <c r="BB416" s="524"/>
      <c r="BC416" s="524"/>
      <c r="BD416" s="524"/>
      <c r="BE416" s="524"/>
      <c r="BF416" s="524"/>
      <c r="BG416" s="524"/>
      <c r="BH416" s="524"/>
      <c r="BI416" s="527"/>
      <c r="BJ416" s="527"/>
      <c r="BK416" s="527"/>
    </row>
    <row r="417" spans="1:63" s="528" customFormat="1" ht="20.25" hidden="1" customHeight="1" outlineLevel="1" x14ac:dyDescent="0.2">
      <c r="A417" s="725" t="s">
        <v>289</v>
      </c>
      <c r="B417" s="726"/>
      <c r="C417" s="726"/>
      <c r="D417" s="726"/>
      <c r="E417" s="726"/>
      <c r="F417" s="726"/>
      <c r="G417" s="591">
        <f>SUM(G400:G416)</f>
        <v>0</v>
      </c>
      <c r="H417" s="592">
        <f>IF(G417&gt;0,G417/#REF!,0)</f>
        <v>0</v>
      </c>
      <c r="I417" s="521"/>
      <c r="J417" s="521"/>
      <c r="K417" s="521"/>
      <c r="L417" s="521"/>
      <c r="M417" s="521"/>
      <c r="N417" s="521"/>
      <c r="O417" s="521"/>
      <c r="P417" s="521"/>
      <c r="Q417" s="521"/>
      <c r="R417" s="521"/>
      <c r="S417" s="521"/>
      <c r="T417" s="521"/>
      <c r="U417" s="521"/>
      <c r="V417" s="521"/>
      <c r="W417" s="521"/>
      <c r="X417" s="521"/>
      <c r="Y417" s="521"/>
      <c r="Z417" s="521"/>
      <c r="AA417" s="521"/>
      <c r="AB417" s="521"/>
      <c r="AC417" s="521"/>
      <c r="AD417" s="536"/>
      <c r="AE417" s="524"/>
      <c r="AF417" s="524"/>
      <c r="AG417" s="524"/>
      <c r="AH417" s="524"/>
      <c r="AI417" s="524"/>
      <c r="AJ417" s="524">
        <f>IF(AD417=$AJ$9,E417*F417,0)</f>
        <v>0</v>
      </c>
      <c r="AK417" s="524" t="str">
        <f>IF(B399=$AO$9,B418,"")</f>
        <v/>
      </c>
      <c r="AL417" s="524"/>
      <c r="AM417" s="524"/>
      <c r="AN417" s="524"/>
      <c r="AO417" s="524">
        <f>IF(AD417=$AO$9,E417*F417,0)</f>
        <v>0</v>
      </c>
      <c r="AP417" s="524"/>
      <c r="AQ417" s="524" t="str">
        <f>IF(G399=$AO$9,G419,"")</f>
        <v/>
      </c>
      <c r="AR417" s="524" t="str">
        <f>IF(G399=$AO$9,G420,"")</f>
        <v/>
      </c>
      <c r="AS417" s="524" t="str">
        <f>IF(G399=$AO$9,G421,"")</f>
        <v/>
      </c>
      <c r="AT417" s="524" t="str">
        <f>IF(H406=$AO$9,H421,"")</f>
        <v/>
      </c>
      <c r="AU417" s="524"/>
      <c r="AV417" s="527"/>
      <c r="AW417" s="527"/>
      <c r="AX417" s="524"/>
      <c r="AY417" s="517"/>
      <c r="AZ417" s="524"/>
      <c r="BA417" s="524"/>
      <c r="BB417" s="524"/>
      <c r="BC417" s="524"/>
      <c r="BD417" s="524"/>
      <c r="BE417" s="524"/>
      <c r="BF417" s="524"/>
      <c r="BG417" s="524"/>
      <c r="BH417" s="524"/>
      <c r="BI417" s="527"/>
      <c r="BJ417" s="527"/>
      <c r="BK417" s="527"/>
    </row>
    <row r="418" spans="1:63" s="528" customFormat="1" ht="20.25" hidden="1" customHeight="1" outlineLevel="1" x14ac:dyDescent="0.2">
      <c r="A418" s="593"/>
      <c r="B418" s="594"/>
      <c r="C418" s="594"/>
      <c r="D418" s="594"/>
      <c r="E418" s="595" t="s">
        <v>325</v>
      </c>
      <c r="F418" s="596">
        <v>0.16</v>
      </c>
      <c r="G418" s="591">
        <f>ROUND(+G417*F418,0)</f>
        <v>0</v>
      </c>
      <c r="H418" s="592">
        <f>IF(G418&gt;0,G418/#REF!,0)</f>
        <v>0</v>
      </c>
      <c r="I418" s="521"/>
      <c r="J418" s="521"/>
      <c r="K418" s="521"/>
      <c r="L418" s="521"/>
      <c r="M418" s="521"/>
      <c r="N418" s="521"/>
      <c r="O418" s="521"/>
      <c r="P418" s="521"/>
      <c r="Q418" s="521"/>
      <c r="R418" s="521"/>
      <c r="S418" s="521"/>
      <c r="T418" s="521"/>
      <c r="U418" s="521"/>
      <c r="V418" s="521"/>
      <c r="W418" s="521"/>
      <c r="X418" s="521"/>
      <c r="Y418" s="521"/>
      <c r="Z418" s="521"/>
      <c r="AA418" s="521"/>
      <c r="AB418" s="521"/>
      <c r="AC418" s="521"/>
      <c r="AD418" s="536"/>
      <c r="AE418" s="524"/>
      <c r="AF418" s="524"/>
      <c r="AG418" s="524"/>
      <c r="AH418" s="524"/>
      <c r="AI418" s="524"/>
      <c r="AJ418" s="524"/>
      <c r="AK418" s="524" t="e">
        <f>IF(#REF!=$AO$9,G418,"")</f>
        <v>#REF!</v>
      </c>
      <c r="AL418" s="524"/>
      <c r="AM418" s="524"/>
      <c r="AN418" s="524"/>
      <c r="AO418" s="524"/>
      <c r="AP418" s="524" t="str">
        <f>IF(G400=$AO$9,G419,"")</f>
        <v/>
      </c>
      <c r="AQ418" s="524" t="str">
        <f>IF(G400=$AO$9,G420,"")</f>
        <v/>
      </c>
      <c r="AR418" s="524" t="str">
        <f>IF(G400=$AO$9,G421,"")</f>
        <v/>
      </c>
      <c r="AS418" s="524" t="str">
        <f>IF(G400=$AO$9,G422,"")</f>
        <v/>
      </c>
      <c r="AT418" s="524"/>
      <c r="AU418" s="524"/>
      <c r="AV418" s="527"/>
      <c r="AW418" s="527"/>
      <c r="AX418" s="524"/>
      <c r="AY418" s="517"/>
      <c r="AZ418" s="524"/>
      <c r="BA418" s="524"/>
      <c r="BB418" s="524"/>
      <c r="BC418" s="524"/>
      <c r="BD418" s="524"/>
      <c r="BE418" s="524"/>
      <c r="BF418" s="524"/>
      <c r="BG418" s="524"/>
      <c r="BH418" s="524"/>
      <c r="BI418" s="527"/>
      <c r="BJ418" s="527"/>
      <c r="BK418" s="527"/>
    </row>
    <row r="419" spans="1:63" s="528" customFormat="1" ht="20.25" hidden="1" customHeight="1" outlineLevel="1" x14ac:dyDescent="0.2">
      <c r="A419" s="597"/>
      <c r="B419" s="727" t="s">
        <v>335</v>
      </c>
      <c r="C419" s="728" t="s">
        <v>257</v>
      </c>
      <c r="D419" s="729"/>
      <c r="E419" s="730">
        <f>SUM(F419:F421)</f>
        <v>0</v>
      </c>
      <c r="F419" s="598">
        <v>0</v>
      </c>
      <c r="G419" s="599">
        <f>ROUND(+F419*G417,0)</f>
        <v>0</v>
      </c>
      <c r="H419" s="600">
        <f>IF(G419&gt;0,G419/#REF!,0)</f>
        <v>0</v>
      </c>
      <c r="I419" s="521"/>
      <c r="J419" s="521"/>
      <c r="K419" s="521"/>
      <c r="L419" s="521"/>
      <c r="M419" s="521"/>
      <c r="N419" s="521"/>
      <c r="O419" s="521"/>
      <c r="P419" s="521"/>
      <c r="Q419" s="521"/>
      <c r="R419" s="521"/>
      <c r="S419" s="521"/>
      <c r="T419" s="521"/>
      <c r="U419" s="521"/>
      <c r="V419" s="521"/>
      <c r="W419" s="521"/>
      <c r="X419" s="521"/>
      <c r="Y419" s="521"/>
      <c r="Z419" s="521"/>
      <c r="AA419" s="521"/>
      <c r="AB419" s="521"/>
      <c r="AC419" s="521"/>
      <c r="AD419" s="536"/>
      <c r="AE419" s="524"/>
      <c r="AF419" s="524"/>
      <c r="AG419" s="524"/>
      <c r="AH419" s="524"/>
      <c r="AI419" s="524"/>
      <c r="AJ419" s="524"/>
      <c r="AK419" s="524"/>
      <c r="AL419" s="524"/>
      <c r="AM419" s="524"/>
      <c r="AN419" s="524"/>
      <c r="AO419" s="524"/>
      <c r="AP419" s="524" t="str">
        <f>IF(G401=$AO$9,G420,"")</f>
        <v/>
      </c>
      <c r="AQ419" s="524" t="str">
        <f>IF(G401=$AO$9,G421,"")</f>
        <v/>
      </c>
      <c r="AR419" s="524" t="str">
        <f>IF(G401=$AO$9,G422,"")</f>
        <v/>
      </c>
      <c r="AS419" s="524" t="str">
        <f>IF(G401=$AO$9,G423,"")</f>
        <v/>
      </c>
      <c r="AT419" s="524"/>
      <c r="AU419" s="524"/>
      <c r="AV419" s="527"/>
      <c r="AW419" s="527"/>
      <c r="AX419" s="524"/>
      <c r="AY419" s="517"/>
      <c r="AZ419" s="524"/>
      <c r="BA419" s="524"/>
      <c r="BB419" s="524"/>
      <c r="BC419" s="524"/>
      <c r="BD419" s="524"/>
      <c r="BE419" s="524"/>
      <c r="BF419" s="524"/>
      <c r="BG419" s="524"/>
      <c r="BH419" s="524"/>
      <c r="BI419" s="527"/>
      <c r="BJ419" s="527"/>
      <c r="BK419" s="527"/>
    </row>
    <row r="420" spans="1:63" s="528" customFormat="1" ht="20.25" hidden="1" customHeight="1" outlineLevel="1" x14ac:dyDescent="0.2">
      <c r="A420" s="597"/>
      <c r="B420" s="727"/>
      <c r="C420" s="733" t="s">
        <v>258</v>
      </c>
      <c r="D420" s="734"/>
      <c r="E420" s="731"/>
      <c r="F420" s="601">
        <v>0</v>
      </c>
      <c r="G420" s="599">
        <f>ROUND(+F420*G417,0)</f>
        <v>0</v>
      </c>
      <c r="H420" s="600">
        <f>IF(G420&gt;0,G420/#REF!,0)</f>
        <v>0</v>
      </c>
      <c r="I420" s="521"/>
      <c r="J420" s="521"/>
      <c r="K420" s="521"/>
      <c r="L420" s="521"/>
      <c r="M420" s="521"/>
      <c r="N420" s="521"/>
      <c r="O420" s="521"/>
      <c r="P420" s="521"/>
      <c r="Q420" s="521"/>
      <c r="R420" s="521"/>
      <c r="S420" s="521"/>
      <c r="T420" s="521"/>
      <c r="U420" s="521"/>
      <c r="V420" s="521"/>
      <c r="W420" s="521"/>
      <c r="X420" s="521"/>
      <c r="Y420" s="521"/>
      <c r="Z420" s="521"/>
      <c r="AA420" s="521"/>
      <c r="AB420" s="521"/>
      <c r="AC420" s="521"/>
      <c r="AD420" s="536"/>
      <c r="AE420" s="524"/>
      <c r="AF420" s="524"/>
      <c r="AG420" s="524"/>
      <c r="AH420" s="524"/>
      <c r="AI420" s="524"/>
      <c r="AJ420" s="524"/>
      <c r="AK420" s="524"/>
      <c r="AL420" s="524"/>
      <c r="AM420" s="524"/>
      <c r="AN420" s="524"/>
      <c r="AO420" s="524"/>
      <c r="AP420" s="524" t="str">
        <f>IF(G402=$AO$9,G421,"")</f>
        <v/>
      </c>
      <c r="AQ420" s="524" t="str">
        <f>IF(G402=$AO$9,G422,"")</f>
        <v/>
      </c>
      <c r="AR420" s="524" t="str">
        <f>IF(G402=$AO$9,G423,"")</f>
        <v/>
      </c>
      <c r="AS420" s="524" t="str">
        <f>IF(G402=$AO$9,G424,"")</f>
        <v/>
      </c>
      <c r="AT420" s="524"/>
      <c r="AU420" s="524"/>
      <c r="AV420" s="527"/>
      <c r="AW420" s="527"/>
      <c r="AX420" s="524"/>
      <c r="AY420" s="517"/>
      <c r="AZ420" s="524"/>
      <c r="BA420" s="524"/>
      <c r="BB420" s="524"/>
      <c r="BC420" s="524"/>
      <c r="BD420" s="524"/>
      <c r="BE420" s="524"/>
      <c r="BF420" s="524"/>
      <c r="BG420" s="524"/>
      <c r="BH420" s="524"/>
      <c r="BI420" s="527"/>
      <c r="BJ420" s="527"/>
      <c r="BK420" s="527"/>
    </row>
    <row r="421" spans="1:63" s="528" customFormat="1" ht="20.25" hidden="1" customHeight="1" outlineLevel="1" x14ac:dyDescent="0.2">
      <c r="A421" s="597"/>
      <c r="B421" s="727"/>
      <c r="C421" s="735" t="s">
        <v>336</v>
      </c>
      <c r="D421" s="736"/>
      <c r="E421" s="732"/>
      <c r="F421" s="602">
        <v>0</v>
      </c>
      <c r="G421" s="599">
        <f>ROUND(+F421*G417,0)</f>
        <v>0</v>
      </c>
      <c r="H421" s="600">
        <f>IF(G421&gt;0,G421/#REF!,0)</f>
        <v>0</v>
      </c>
      <c r="I421" s="521"/>
      <c r="J421" s="521"/>
      <c r="K421" s="521"/>
      <c r="L421" s="521"/>
      <c r="M421" s="521"/>
      <c r="N421" s="521"/>
      <c r="O421" s="521"/>
      <c r="P421" s="521"/>
      <c r="Q421" s="521"/>
      <c r="R421" s="521"/>
      <c r="S421" s="521"/>
      <c r="T421" s="521"/>
      <c r="U421" s="521"/>
      <c r="V421" s="521"/>
      <c r="W421" s="521"/>
      <c r="X421" s="521"/>
      <c r="Y421" s="521"/>
      <c r="Z421" s="521"/>
      <c r="AA421" s="521"/>
      <c r="AB421" s="521"/>
      <c r="AC421" s="521"/>
      <c r="AD421" s="538"/>
      <c r="AE421" s="524"/>
      <c r="AF421" s="524"/>
      <c r="AG421" s="524"/>
      <c r="AH421" s="524"/>
      <c r="AI421" s="524"/>
      <c r="AJ421" s="524"/>
      <c r="AK421" s="524"/>
      <c r="AL421" s="524"/>
      <c r="AM421" s="524"/>
      <c r="AN421" s="524"/>
      <c r="AO421" s="524"/>
      <c r="AP421" s="524"/>
      <c r="AQ421" s="524"/>
      <c r="AR421" s="524"/>
      <c r="AS421" s="524"/>
      <c r="AT421" s="524"/>
      <c r="AU421" s="524"/>
      <c r="AV421" s="527"/>
      <c r="AW421" s="527"/>
      <c r="AX421" s="524"/>
      <c r="AY421" s="517"/>
      <c r="AZ421" s="524"/>
      <c r="BA421" s="524"/>
      <c r="BB421" s="524"/>
      <c r="BC421" s="524"/>
      <c r="BD421" s="524"/>
      <c r="BE421" s="524"/>
      <c r="BF421" s="524"/>
      <c r="BG421" s="524"/>
      <c r="BH421" s="524"/>
      <c r="BI421" s="527"/>
      <c r="BJ421" s="527"/>
      <c r="BK421" s="527"/>
    </row>
    <row r="422" spans="1:63" s="528" customFormat="1" ht="20.25" hidden="1" customHeight="1" outlineLevel="1" thickBot="1" x14ac:dyDescent="0.25">
      <c r="A422" s="717" t="str">
        <f>CONCATENATE("TOTAL ",B399)</f>
        <v xml:space="preserve">TOTAL </v>
      </c>
      <c r="B422" s="718"/>
      <c r="C422" s="718"/>
      <c r="D422" s="718"/>
      <c r="E422" s="718"/>
      <c r="F422" s="718"/>
      <c r="G422" s="603">
        <f>SUM(G417:G421)</f>
        <v>0</v>
      </c>
      <c r="H422" s="604">
        <f>IF(G422&gt;0,G422/#REF!,0)</f>
        <v>0</v>
      </c>
      <c r="I422" s="521"/>
      <c r="J422" s="521"/>
      <c r="K422" s="521"/>
      <c r="L422" s="521"/>
      <c r="M422" s="521"/>
      <c r="N422" s="521"/>
      <c r="O422" s="521"/>
      <c r="P422" s="521"/>
      <c r="Q422" s="521"/>
      <c r="R422" s="521"/>
      <c r="S422" s="521"/>
      <c r="T422" s="521"/>
      <c r="U422" s="521"/>
      <c r="V422" s="521"/>
      <c r="W422" s="521"/>
      <c r="X422" s="521"/>
      <c r="Y422" s="521"/>
      <c r="Z422" s="521"/>
      <c r="AA422" s="521"/>
      <c r="AB422" s="521"/>
      <c r="AC422" s="521"/>
      <c r="AD422" s="538"/>
      <c r="AE422" s="524"/>
      <c r="AF422" s="524"/>
      <c r="AG422" s="524"/>
      <c r="AH422" s="524"/>
      <c r="AI422" s="524"/>
      <c r="AJ422" s="524"/>
      <c r="AK422" s="524"/>
      <c r="AL422" s="524"/>
      <c r="AM422" s="524"/>
      <c r="AN422" s="524"/>
      <c r="AO422" s="524"/>
      <c r="AP422" s="524"/>
      <c r="AQ422" s="524"/>
      <c r="AR422" s="524"/>
      <c r="AS422" s="524"/>
      <c r="AT422" s="524"/>
      <c r="AU422" s="524"/>
      <c r="AV422" s="527"/>
      <c r="AW422" s="527"/>
      <c r="AX422" s="524"/>
      <c r="AY422" s="517"/>
      <c r="AZ422" s="524"/>
      <c r="BA422" s="524"/>
      <c r="BB422" s="524"/>
      <c r="BC422" s="524"/>
      <c r="BD422" s="524"/>
      <c r="BE422" s="524"/>
      <c r="BF422" s="524"/>
      <c r="BG422" s="524"/>
      <c r="BH422" s="524"/>
      <c r="BI422" s="527"/>
      <c r="BJ422" s="527"/>
      <c r="BK422" s="527"/>
    </row>
    <row r="423" spans="1:63" ht="10.5" hidden="1" customHeight="1" outlineLevel="1" thickTop="1" x14ac:dyDescent="0.2">
      <c r="A423" s="623"/>
      <c r="B423" s="559"/>
      <c r="C423" s="559"/>
      <c r="D423" s="559"/>
      <c r="E423" s="559"/>
      <c r="F423" s="559"/>
      <c r="G423" s="559"/>
      <c r="H423" s="560"/>
      <c r="AE423" s="524"/>
      <c r="AF423" s="524"/>
      <c r="AG423" s="524"/>
      <c r="AH423" s="524"/>
      <c r="AI423" s="524"/>
      <c r="AJ423" s="524"/>
      <c r="AK423" s="524"/>
      <c r="AL423" s="524"/>
      <c r="AM423" s="524"/>
      <c r="AN423" s="524"/>
      <c r="AO423" s="524"/>
      <c r="AP423" s="524"/>
      <c r="AQ423" s="524"/>
      <c r="AR423" s="524"/>
      <c r="AS423" s="524"/>
      <c r="AT423" s="524"/>
      <c r="AU423" s="524"/>
    </row>
    <row r="424" spans="1:63" s="531" customFormat="1" ht="27" hidden="1" customHeight="1" outlineLevel="1" x14ac:dyDescent="0.2">
      <c r="A424" s="561">
        <v>14</v>
      </c>
      <c r="B424" s="720"/>
      <c r="C424" s="721"/>
      <c r="D424" s="721"/>
      <c r="E424" s="722"/>
      <c r="F424" s="562" t="s">
        <v>322</v>
      </c>
      <c r="G424" s="723"/>
      <c r="H424" s="724"/>
      <c r="I424" s="521"/>
      <c r="J424" s="521"/>
      <c r="K424" s="521"/>
      <c r="L424" s="521"/>
      <c r="M424" s="521"/>
      <c r="N424" s="521"/>
      <c r="O424" s="521"/>
      <c r="P424" s="521"/>
      <c r="Q424" s="521"/>
      <c r="R424" s="521"/>
      <c r="S424" s="521"/>
      <c r="T424" s="521"/>
      <c r="U424" s="521"/>
      <c r="V424" s="521"/>
      <c r="W424" s="521"/>
      <c r="X424" s="521"/>
      <c r="Y424" s="521"/>
      <c r="Z424" s="521"/>
      <c r="AA424" s="521"/>
      <c r="AB424" s="521"/>
      <c r="AC424" s="521"/>
      <c r="AD424" s="526"/>
      <c r="AE424" s="529"/>
      <c r="AF424" s="529"/>
      <c r="AG424" s="525"/>
      <c r="AH424" s="525" t="s">
        <v>258</v>
      </c>
      <c r="AI424" s="525" t="s">
        <v>259</v>
      </c>
      <c r="AJ424" s="525" t="s">
        <v>324</v>
      </c>
      <c r="AK424" s="525" t="s">
        <v>325</v>
      </c>
      <c r="AL424" s="525" t="s">
        <v>326</v>
      </c>
      <c r="AM424" s="525" t="s">
        <v>258</v>
      </c>
      <c r="AN424" s="525" t="s">
        <v>259</v>
      </c>
      <c r="AO424" s="525" t="s">
        <v>324</v>
      </c>
      <c r="AP424" s="525" t="s">
        <v>325</v>
      </c>
      <c r="AQ424" s="525" t="s">
        <v>326</v>
      </c>
      <c r="AR424" s="525" t="s">
        <v>258</v>
      </c>
      <c r="AS424" s="525" t="s">
        <v>259</v>
      </c>
      <c r="AT424" s="526"/>
      <c r="AU424" s="526"/>
      <c r="AV424" s="530"/>
      <c r="AW424" s="530"/>
      <c r="AX424" s="526"/>
      <c r="AY424" s="517"/>
      <c r="AZ424" s="526"/>
      <c r="BA424" s="526"/>
      <c r="BB424" s="526"/>
      <c r="BC424" s="526"/>
      <c r="BD424" s="526"/>
      <c r="BE424" s="526"/>
      <c r="BF424" s="526"/>
      <c r="BG424" s="526"/>
      <c r="BH424" s="526"/>
      <c r="BI424" s="530"/>
      <c r="BJ424" s="530"/>
      <c r="BK424" s="530"/>
    </row>
    <row r="425" spans="1:63" hidden="1" outlineLevel="1" x14ac:dyDescent="0.2">
      <c r="A425" s="624">
        <f>+A424+0.01</f>
        <v>14.01</v>
      </c>
      <c r="B425" s="620"/>
      <c r="C425" s="578"/>
      <c r="D425" s="578"/>
      <c r="E425" s="625"/>
      <c r="F425" s="626"/>
      <c r="G425" s="581">
        <f>IF(E425&gt;0,ROUND((F425*E425),0),0)</f>
        <v>0</v>
      </c>
      <c r="H425" s="622">
        <f>IF(G425&gt;0,G425/#REF!,0)</f>
        <v>0</v>
      </c>
      <c r="AD425" s="536"/>
      <c r="AE425" s="524"/>
      <c r="AF425" s="524"/>
      <c r="AG425" s="524"/>
      <c r="AH425" s="524"/>
      <c r="AI425" s="524"/>
      <c r="AJ425" s="524">
        <f>IF(AD425=$AJ$9,E425*F425,0)</f>
        <v>0</v>
      </c>
      <c r="AK425" s="524"/>
      <c r="AL425" s="524"/>
      <c r="AM425" s="524"/>
      <c r="AN425" s="524"/>
      <c r="AO425" s="524">
        <f>IF(AD425=$AO$9,E425*F425,0)</f>
        <v>0</v>
      </c>
      <c r="AP425" s="524"/>
      <c r="AQ425" s="524"/>
      <c r="AR425" s="524"/>
      <c r="AS425" s="524"/>
      <c r="AT425" s="524"/>
      <c r="AU425" s="524"/>
    </row>
    <row r="426" spans="1:63" hidden="1" outlineLevel="1" x14ac:dyDescent="0.2">
      <c r="A426" s="627">
        <f>+A425+0.01</f>
        <v>14.02</v>
      </c>
      <c r="B426" s="532"/>
      <c r="C426" s="578"/>
      <c r="D426" s="578"/>
      <c r="E426" s="628"/>
      <c r="F426" s="629"/>
      <c r="G426" s="581">
        <f>IF(E426&gt;0,ROUND((F426*E426),0),0)</f>
        <v>0</v>
      </c>
      <c r="H426" s="582">
        <f>IF(G426&gt;0,G426/#REF!,0)</f>
        <v>0</v>
      </c>
      <c r="AD426" s="536"/>
      <c r="AE426" s="524"/>
      <c r="AF426" s="524"/>
      <c r="AG426" s="524"/>
      <c r="AH426" s="524"/>
      <c r="AI426" s="524"/>
      <c r="AJ426" s="524">
        <f>IF(AD426=$AJ$9,E426*F426,0)</f>
        <v>0</v>
      </c>
      <c r="AK426" s="524"/>
      <c r="AL426" s="524"/>
      <c r="AM426" s="524"/>
      <c r="AN426" s="524"/>
      <c r="AO426" s="524">
        <f>IF(AD426=$AO$9,E426*F426,0)</f>
        <v>0</v>
      </c>
      <c r="AP426" s="524"/>
      <c r="AQ426" s="524"/>
      <c r="AR426" s="524"/>
      <c r="AS426" s="524"/>
      <c r="AT426" s="524"/>
      <c r="AU426" s="524"/>
    </row>
    <row r="427" spans="1:63" hidden="1" outlineLevel="1" x14ac:dyDescent="0.2">
      <c r="A427" s="627">
        <f>+A426+0.01</f>
        <v>14.03</v>
      </c>
      <c r="B427" s="532"/>
      <c r="C427" s="578"/>
      <c r="D427" s="578"/>
      <c r="E427" s="628"/>
      <c r="F427" s="629"/>
      <c r="G427" s="581">
        <f>IF(E427&gt;0,ROUND((F427*E427),0),0)</f>
        <v>0</v>
      </c>
      <c r="H427" s="582">
        <f>IF(G427&gt;0,G427/#REF!,0)</f>
        <v>0</v>
      </c>
      <c r="AD427" s="536"/>
      <c r="AE427" s="524"/>
      <c r="AF427" s="524"/>
      <c r="AG427" s="524"/>
      <c r="AH427" s="524"/>
      <c r="AI427" s="524"/>
      <c r="AJ427" s="524">
        <f>IF(AD427=$AJ$9,E427*F427,0)</f>
        <v>0</v>
      </c>
      <c r="AK427" s="524"/>
      <c r="AL427" s="524"/>
      <c r="AM427" s="524"/>
      <c r="AN427" s="524"/>
      <c r="AO427" s="524">
        <f>IF(AD427=$AO$9,E427*F427,0)</f>
        <v>0</v>
      </c>
      <c r="AP427" s="524"/>
      <c r="AQ427" s="524"/>
      <c r="AR427" s="524"/>
      <c r="AS427" s="524"/>
      <c r="AT427" s="524"/>
      <c r="AU427" s="524"/>
    </row>
    <row r="428" spans="1:63" s="528" customFormat="1" ht="14.25" hidden="1" customHeight="1" outlineLevel="1" x14ac:dyDescent="0.2">
      <c r="A428" s="725" t="s">
        <v>289</v>
      </c>
      <c r="B428" s="726"/>
      <c r="C428" s="726"/>
      <c r="D428" s="726"/>
      <c r="E428" s="726"/>
      <c r="F428" s="726"/>
      <c r="G428" s="591">
        <f>SUM(G425:G427)</f>
        <v>0</v>
      </c>
      <c r="H428" s="592">
        <f>IF(G428&gt;0,G428/#REF!,0)</f>
        <v>0</v>
      </c>
      <c r="I428" s="521"/>
      <c r="J428" s="521"/>
      <c r="K428" s="521"/>
      <c r="L428" s="521"/>
      <c r="M428" s="521"/>
      <c r="N428" s="521"/>
      <c r="O428" s="521"/>
      <c r="P428" s="521"/>
      <c r="Q428" s="521"/>
      <c r="R428" s="521"/>
      <c r="S428" s="521"/>
      <c r="T428" s="521"/>
      <c r="U428" s="521"/>
      <c r="V428" s="521"/>
      <c r="W428" s="521"/>
      <c r="X428" s="521"/>
      <c r="Y428" s="521"/>
      <c r="Z428" s="521"/>
      <c r="AA428" s="521"/>
      <c r="AB428" s="521"/>
      <c r="AC428" s="521"/>
      <c r="AD428" s="524"/>
      <c r="AE428" s="524"/>
      <c r="AF428" s="524"/>
      <c r="AG428" s="524"/>
      <c r="AH428" s="524">
        <f>IF(G424=$AE$9,G431,"")</f>
        <v>0</v>
      </c>
      <c r="AI428" s="524">
        <f>IF(G424=$AE$9,G432,"")</f>
        <v>0</v>
      </c>
      <c r="AJ428" s="524"/>
      <c r="AK428" s="524" t="str">
        <f>IF(G424=$AJ$9,G429,"")</f>
        <v/>
      </c>
      <c r="AL428" s="524" t="str">
        <f>IF(G424=$AJ$9,G430,"")</f>
        <v/>
      </c>
      <c r="AM428" s="524" t="str">
        <f>IF(G424=$AJ$9,G431,"")</f>
        <v/>
      </c>
      <c r="AN428" s="524" t="str">
        <f>IF(G424=$AJ$9,G432,"")</f>
        <v/>
      </c>
      <c r="AO428" s="524"/>
      <c r="AP428" s="524" t="str">
        <f>IF(G424=$AO$9,G429,"")</f>
        <v/>
      </c>
      <c r="AQ428" s="524" t="str">
        <f>IF(G424=$AO$9,G430,"")</f>
        <v/>
      </c>
      <c r="AR428" s="524" t="str">
        <f>IF(G424=$AO$9,G431,"")</f>
        <v/>
      </c>
      <c r="AS428" s="524" t="str">
        <f>IF(G424=$AO$9,G432,"")</f>
        <v/>
      </c>
      <c r="AT428" s="524"/>
      <c r="AU428" s="524"/>
      <c r="AV428" s="527"/>
      <c r="AW428" s="527"/>
      <c r="AX428" s="524"/>
      <c r="AY428" s="517"/>
      <c r="AZ428" s="524"/>
      <c r="BA428" s="524"/>
      <c r="BB428" s="524"/>
      <c r="BC428" s="524"/>
      <c r="BD428" s="524"/>
      <c r="BE428" s="524"/>
      <c r="BF428" s="524"/>
      <c r="BG428" s="524"/>
      <c r="BH428" s="524"/>
      <c r="BI428" s="527"/>
      <c r="BJ428" s="527"/>
      <c r="BK428" s="527"/>
    </row>
    <row r="429" spans="1:63" s="528" customFormat="1" ht="14.25" hidden="1" customHeight="1" outlineLevel="1" x14ac:dyDescent="0.2">
      <c r="A429" s="593"/>
      <c r="B429" s="594"/>
      <c r="C429" s="594"/>
      <c r="D429" s="594"/>
      <c r="E429" s="595" t="s">
        <v>325</v>
      </c>
      <c r="F429" s="615">
        <v>0</v>
      </c>
      <c r="G429" s="591">
        <f>ROUND(+G428*F429,0)</f>
        <v>0</v>
      </c>
      <c r="H429" s="592">
        <f>IF(G429&gt;0,G429/#REF!,0)</f>
        <v>0</v>
      </c>
      <c r="I429" s="521"/>
      <c r="J429" s="521"/>
      <c r="K429" s="521"/>
      <c r="L429" s="521"/>
      <c r="M429" s="521"/>
      <c r="N429" s="521"/>
      <c r="O429" s="521"/>
      <c r="P429" s="521"/>
      <c r="Q429" s="521"/>
      <c r="R429" s="521"/>
      <c r="S429" s="521"/>
      <c r="T429" s="521"/>
      <c r="U429" s="521"/>
      <c r="V429" s="521"/>
      <c r="W429" s="521"/>
      <c r="X429" s="521"/>
      <c r="Y429" s="521"/>
      <c r="Z429" s="521"/>
      <c r="AA429" s="521"/>
      <c r="AB429" s="521"/>
      <c r="AC429" s="521"/>
      <c r="AD429" s="524"/>
      <c r="AE429" s="524"/>
      <c r="AF429" s="524"/>
      <c r="AG429" s="524"/>
      <c r="AH429" s="524"/>
      <c r="AI429" s="524"/>
      <c r="AJ429" s="524"/>
      <c r="AK429" s="524"/>
      <c r="AL429" s="524"/>
      <c r="AM429" s="524"/>
      <c r="AN429" s="524"/>
      <c r="AO429" s="524"/>
      <c r="AP429" s="524"/>
      <c r="AQ429" s="524"/>
      <c r="AR429" s="524"/>
      <c r="AS429" s="524"/>
      <c r="AT429" s="524"/>
      <c r="AU429" s="524"/>
      <c r="AV429" s="527"/>
      <c r="AW429" s="527"/>
      <c r="AX429" s="524"/>
      <c r="AY429" s="517"/>
      <c r="AZ429" s="524"/>
      <c r="BA429" s="524"/>
      <c r="BB429" s="524"/>
      <c r="BC429" s="524"/>
      <c r="BD429" s="524"/>
      <c r="BE429" s="524"/>
      <c r="BF429" s="524"/>
      <c r="BG429" s="524"/>
      <c r="BH429" s="524"/>
      <c r="BI429" s="527"/>
      <c r="BJ429" s="527"/>
      <c r="BK429" s="527"/>
    </row>
    <row r="430" spans="1:63" s="528" customFormat="1" ht="12" hidden="1" customHeight="1" outlineLevel="1" x14ac:dyDescent="0.2">
      <c r="A430" s="597"/>
      <c r="B430" s="727" t="s">
        <v>335</v>
      </c>
      <c r="C430" s="728" t="s">
        <v>257</v>
      </c>
      <c r="D430" s="729"/>
      <c r="E430" s="730">
        <f>SUM(F430:F432)</f>
        <v>0</v>
      </c>
      <c r="F430" s="616">
        <v>0</v>
      </c>
      <c r="G430" s="599">
        <f>ROUND(+F430*G428,0)</f>
        <v>0</v>
      </c>
      <c r="H430" s="600">
        <f>IF(G430&gt;0,G430/#REF!,0)</f>
        <v>0</v>
      </c>
      <c r="I430" s="521"/>
      <c r="J430" s="521"/>
      <c r="K430" s="521"/>
      <c r="L430" s="521"/>
      <c r="M430" s="521"/>
      <c r="N430" s="521"/>
      <c r="O430" s="521"/>
      <c r="P430" s="521"/>
      <c r="Q430" s="521"/>
      <c r="R430" s="521"/>
      <c r="S430" s="521"/>
      <c r="T430" s="521"/>
      <c r="U430" s="521"/>
      <c r="V430" s="521"/>
      <c r="W430" s="521"/>
      <c r="X430" s="521"/>
      <c r="Y430" s="521"/>
      <c r="Z430" s="521"/>
      <c r="AA430" s="521"/>
      <c r="AB430" s="521"/>
      <c r="AC430" s="521"/>
      <c r="AD430" s="538"/>
      <c r="AE430" s="524"/>
      <c r="AF430" s="524"/>
      <c r="AG430" s="524"/>
      <c r="AH430" s="524"/>
      <c r="AI430" s="524"/>
      <c r="AJ430" s="524"/>
      <c r="AK430" s="524"/>
      <c r="AL430" s="524"/>
      <c r="AM430" s="524"/>
      <c r="AN430" s="524"/>
      <c r="AO430" s="524"/>
      <c r="AP430" s="524"/>
      <c r="AQ430" s="524"/>
      <c r="AR430" s="524"/>
      <c r="AS430" s="524"/>
      <c r="AT430" s="524"/>
      <c r="AU430" s="524"/>
      <c r="AV430" s="527"/>
      <c r="AW430" s="527"/>
      <c r="AX430" s="524"/>
      <c r="AY430" s="517"/>
      <c r="AZ430" s="524"/>
      <c r="BA430" s="524"/>
      <c r="BB430" s="524"/>
      <c r="BC430" s="524"/>
      <c r="BD430" s="524"/>
      <c r="BE430" s="524"/>
      <c r="BF430" s="524"/>
      <c r="BG430" s="524"/>
      <c r="BH430" s="524"/>
      <c r="BI430" s="527"/>
      <c r="BJ430" s="527"/>
      <c r="BK430" s="527"/>
    </row>
    <row r="431" spans="1:63" s="528" customFormat="1" ht="12" hidden="1" customHeight="1" outlineLevel="1" x14ac:dyDescent="0.2">
      <c r="A431" s="597"/>
      <c r="B431" s="727"/>
      <c r="C431" s="733" t="s">
        <v>258</v>
      </c>
      <c r="D431" s="734"/>
      <c r="E431" s="731"/>
      <c r="F431" s="617">
        <v>0</v>
      </c>
      <c r="G431" s="599">
        <f>ROUND(+F431*G428,0)</f>
        <v>0</v>
      </c>
      <c r="H431" s="600">
        <f>IF(G431&gt;0,G431/#REF!,0)</f>
        <v>0</v>
      </c>
      <c r="I431" s="521"/>
      <c r="J431" s="521"/>
      <c r="K431" s="521"/>
      <c r="L431" s="521"/>
      <c r="M431" s="521"/>
      <c r="N431" s="521"/>
      <c r="O431" s="521"/>
      <c r="P431" s="521"/>
      <c r="Q431" s="521"/>
      <c r="R431" s="521"/>
      <c r="S431" s="521"/>
      <c r="T431" s="521"/>
      <c r="U431" s="521"/>
      <c r="V431" s="521"/>
      <c r="W431" s="521"/>
      <c r="X431" s="521"/>
      <c r="Y431" s="521"/>
      <c r="Z431" s="521"/>
      <c r="AA431" s="521"/>
      <c r="AB431" s="521"/>
      <c r="AC431" s="521"/>
      <c r="AD431" s="538"/>
      <c r="AE431" s="524"/>
      <c r="AF431" s="524"/>
      <c r="AG431" s="524"/>
      <c r="AH431" s="524"/>
      <c r="AI431" s="524"/>
      <c r="AJ431" s="524"/>
      <c r="AK431" s="524"/>
      <c r="AL431" s="524"/>
      <c r="AM431" s="524"/>
      <c r="AN431" s="524"/>
      <c r="AO431" s="524"/>
      <c r="AP431" s="524"/>
      <c r="AQ431" s="524"/>
      <c r="AR431" s="524"/>
      <c r="AS431" s="524"/>
      <c r="AT431" s="524"/>
      <c r="AU431" s="524"/>
      <c r="AV431" s="527"/>
      <c r="AW431" s="527"/>
      <c r="AX431" s="524"/>
      <c r="AY431" s="517"/>
      <c r="AZ431" s="524"/>
      <c r="BA431" s="524"/>
      <c r="BB431" s="524"/>
      <c r="BC431" s="524"/>
      <c r="BD431" s="524"/>
      <c r="BE431" s="524"/>
      <c r="BF431" s="524"/>
      <c r="BG431" s="524"/>
      <c r="BH431" s="524"/>
      <c r="BI431" s="527"/>
      <c r="BJ431" s="527"/>
      <c r="BK431" s="527"/>
    </row>
    <row r="432" spans="1:63" s="528" customFormat="1" ht="12" hidden="1" customHeight="1" outlineLevel="1" x14ac:dyDescent="0.2">
      <c r="A432" s="597"/>
      <c r="B432" s="727"/>
      <c r="C432" s="735" t="s">
        <v>336</v>
      </c>
      <c r="D432" s="736"/>
      <c r="E432" s="732"/>
      <c r="F432" s="618">
        <v>0</v>
      </c>
      <c r="G432" s="599">
        <f>ROUND(+F432*G428,0)</f>
        <v>0</v>
      </c>
      <c r="H432" s="600">
        <f>IF(G432&gt;0,G432/#REF!,0)</f>
        <v>0</v>
      </c>
      <c r="I432" s="521"/>
      <c r="J432" s="521"/>
      <c r="K432" s="521"/>
      <c r="L432" s="521"/>
      <c r="M432" s="521"/>
      <c r="N432" s="521"/>
      <c r="O432" s="521"/>
      <c r="P432" s="521"/>
      <c r="Q432" s="521"/>
      <c r="R432" s="521"/>
      <c r="S432" s="521"/>
      <c r="T432" s="521"/>
      <c r="U432" s="521"/>
      <c r="V432" s="521"/>
      <c r="W432" s="521"/>
      <c r="X432" s="521"/>
      <c r="Y432" s="521"/>
      <c r="Z432" s="521"/>
      <c r="AA432" s="521"/>
      <c r="AB432" s="521"/>
      <c r="AC432" s="521"/>
      <c r="AD432" s="538"/>
      <c r="AE432" s="524"/>
      <c r="AF432" s="524"/>
      <c r="AG432" s="524"/>
      <c r="AH432" s="524"/>
      <c r="AI432" s="524"/>
      <c r="AJ432" s="524"/>
      <c r="AK432" s="524"/>
      <c r="AL432" s="524"/>
      <c r="AM432" s="524"/>
      <c r="AN432" s="524"/>
      <c r="AO432" s="524"/>
      <c r="AP432" s="524"/>
      <c r="AQ432" s="524"/>
      <c r="AR432" s="524"/>
      <c r="AS432" s="524"/>
      <c r="AT432" s="524"/>
      <c r="AU432" s="524"/>
      <c r="AV432" s="527"/>
      <c r="AW432" s="527"/>
      <c r="AX432" s="524"/>
      <c r="AY432" s="517"/>
      <c r="AZ432" s="524"/>
      <c r="BA432" s="524"/>
      <c r="BB432" s="524"/>
      <c r="BC432" s="524"/>
      <c r="BD432" s="524"/>
      <c r="BE432" s="524"/>
      <c r="BF432" s="524"/>
      <c r="BG432" s="524"/>
      <c r="BH432" s="524"/>
      <c r="BI432" s="527"/>
      <c r="BJ432" s="527"/>
      <c r="BK432" s="527"/>
    </row>
    <row r="433" spans="1:63" s="528" customFormat="1" ht="20.25" hidden="1" customHeight="1" outlineLevel="1" thickBot="1" x14ac:dyDescent="0.25">
      <c r="A433" s="717" t="str">
        <f>CONCATENATE("TOTAL ",B424)</f>
        <v xml:space="preserve">TOTAL </v>
      </c>
      <c r="B433" s="718"/>
      <c r="C433" s="718"/>
      <c r="D433" s="718"/>
      <c r="E433" s="718"/>
      <c r="F433" s="718"/>
      <c r="G433" s="603">
        <f>SUM(G428:G432)</f>
        <v>0</v>
      </c>
      <c r="H433" s="604">
        <f>IF(G433&gt;0,G433/#REF!,0)</f>
        <v>0</v>
      </c>
      <c r="I433" s="521"/>
      <c r="J433" s="521"/>
      <c r="K433" s="521"/>
      <c r="L433" s="521"/>
      <c r="M433" s="521"/>
      <c r="N433" s="521"/>
      <c r="O433" s="521"/>
      <c r="P433" s="521"/>
      <c r="Q433" s="521"/>
      <c r="R433" s="521"/>
      <c r="S433" s="521"/>
      <c r="T433" s="521"/>
      <c r="U433" s="521"/>
      <c r="V433" s="521"/>
      <c r="W433" s="521"/>
      <c r="X433" s="521"/>
      <c r="Y433" s="521"/>
      <c r="Z433" s="521"/>
      <c r="AA433" s="521"/>
      <c r="AB433" s="521"/>
      <c r="AC433" s="521"/>
      <c r="AD433" s="538"/>
      <c r="AE433" s="524"/>
      <c r="AF433" s="524"/>
      <c r="AG433" s="524"/>
      <c r="AH433" s="524"/>
      <c r="AI433" s="524"/>
      <c r="AJ433" s="524"/>
      <c r="AK433" s="524"/>
      <c r="AL433" s="524"/>
      <c r="AM433" s="524"/>
      <c r="AN433" s="524"/>
      <c r="AO433" s="524"/>
      <c r="AP433" s="524"/>
      <c r="AQ433" s="524"/>
      <c r="AR433" s="524"/>
      <c r="AS433" s="524"/>
      <c r="AT433" s="524"/>
      <c r="AU433" s="524"/>
      <c r="AV433" s="527"/>
      <c r="AW433" s="527"/>
      <c r="AX433" s="524"/>
      <c r="AY433" s="517"/>
      <c r="AZ433" s="524"/>
      <c r="BA433" s="524"/>
      <c r="BB433" s="524"/>
      <c r="BC433" s="524"/>
      <c r="BD433" s="524"/>
      <c r="BE433" s="524"/>
      <c r="BF433" s="524"/>
      <c r="BG433" s="524"/>
      <c r="BH433" s="524"/>
      <c r="BI433" s="527"/>
      <c r="BJ433" s="527"/>
      <c r="BK433" s="527"/>
    </row>
    <row r="434" spans="1:63" ht="10.5" hidden="1" customHeight="1" outlineLevel="1" thickTop="1" x14ac:dyDescent="0.2">
      <c r="A434" s="623"/>
      <c r="B434" s="559"/>
      <c r="C434" s="559"/>
      <c r="D434" s="559"/>
      <c r="E434" s="559"/>
      <c r="F434" s="559"/>
      <c r="G434" s="559"/>
      <c r="H434" s="560"/>
      <c r="AE434" s="524"/>
      <c r="AF434" s="524"/>
      <c r="AG434" s="524"/>
      <c r="AH434" s="524"/>
      <c r="AI434" s="524"/>
      <c r="AJ434" s="524"/>
      <c r="AK434" s="524"/>
      <c r="AL434" s="524"/>
      <c r="AM434" s="524"/>
      <c r="AN434" s="524"/>
      <c r="AO434" s="524"/>
      <c r="AP434" s="524"/>
      <c r="AQ434" s="524"/>
      <c r="AR434" s="524"/>
      <c r="AS434" s="524"/>
      <c r="AT434" s="524"/>
      <c r="AU434" s="524"/>
    </row>
    <row r="435" spans="1:63" s="531" customFormat="1" ht="27" hidden="1" customHeight="1" outlineLevel="1" x14ac:dyDescent="0.2">
      <c r="A435" s="561">
        <v>15</v>
      </c>
      <c r="B435" s="720"/>
      <c r="C435" s="721"/>
      <c r="D435" s="721"/>
      <c r="E435" s="722"/>
      <c r="F435" s="562" t="s">
        <v>322</v>
      </c>
      <c r="G435" s="723"/>
      <c r="H435" s="724"/>
      <c r="I435" s="521"/>
      <c r="J435" s="521"/>
      <c r="K435" s="521"/>
      <c r="L435" s="521"/>
      <c r="M435" s="521"/>
      <c r="N435" s="521"/>
      <c r="O435" s="521"/>
      <c r="P435" s="521"/>
      <c r="Q435" s="521"/>
      <c r="R435" s="521"/>
      <c r="S435" s="521"/>
      <c r="T435" s="521"/>
      <c r="U435" s="521"/>
      <c r="V435" s="521"/>
      <c r="W435" s="521"/>
      <c r="X435" s="521"/>
      <c r="Y435" s="521"/>
      <c r="Z435" s="521"/>
      <c r="AA435" s="521"/>
      <c r="AB435" s="521"/>
      <c r="AC435" s="521"/>
      <c r="AD435" s="526"/>
      <c r="AE435" s="529"/>
      <c r="AF435" s="529"/>
      <c r="AG435" s="525"/>
      <c r="AH435" s="525" t="s">
        <v>258</v>
      </c>
      <c r="AI435" s="525" t="s">
        <v>259</v>
      </c>
      <c r="AJ435" s="525" t="s">
        <v>324</v>
      </c>
      <c r="AK435" s="525" t="s">
        <v>325</v>
      </c>
      <c r="AL435" s="525" t="s">
        <v>326</v>
      </c>
      <c r="AM435" s="525" t="s">
        <v>258</v>
      </c>
      <c r="AN435" s="525" t="s">
        <v>259</v>
      </c>
      <c r="AO435" s="525" t="s">
        <v>324</v>
      </c>
      <c r="AP435" s="525" t="s">
        <v>325</v>
      </c>
      <c r="AQ435" s="525" t="s">
        <v>326</v>
      </c>
      <c r="AR435" s="525" t="s">
        <v>258</v>
      </c>
      <c r="AS435" s="525" t="s">
        <v>259</v>
      </c>
      <c r="AT435" s="526"/>
      <c r="AU435" s="526"/>
      <c r="AV435" s="530"/>
      <c r="AW435" s="530"/>
      <c r="AX435" s="526"/>
      <c r="AY435" s="517"/>
      <c r="AZ435" s="526"/>
      <c r="BA435" s="526"/>
      <c r="BB435" s="526"/>
      <c r="BC435" s="526"/>
      <c r="BD435" s="526"/>
      <c r="BE435" s="526"/>
      <c r="BF435" s="526"/>
      <c r="BG435" s="526"/>
      <c r="BH435" s="526"/>
      <c r="BI435" s="530"/>
      <c r="BJ435" s="530"/>
      <c r="BK435" s="530"/>
    </row>
    <row r="436" spans="1:63" hidden="1" outlineLevel="1" x14ac:dyDescent="0.2">
      <c r="A436" s="624">
        <f>+A435+0.01</f>
        <v>15.01</v>
      </c>
      <c r="B436" s="620"/>
      <c r="C436" s="578"/>
      <c r="D436" s="578"/>
      <c r="E436" s="625"/>
      <c r="F436" s="626"/>
      <c r="G436" s="581">
        <f>IF(E436&gt;0,ROUND((F436*E436),0),0)</f>
        <v>0</v>
      </c>
      <c r="H436" s="622">
        <f>IF(G436&gt;0,G436/#REF!,0)</f>
        <v>0</v>
      </c>
      <c r="AD436" s="536"/>
      <c r="AE436" s="524"/>
      <c r="AF436" s="524"/>
      <c r="AG436" s="524"/>
      <c r="AH436" s="524"/>
      <c r="AI436" s="524"/>
      <c r="AJ436" s="524">
        <f>IF(AD436=$AJ$9,E436*F436,0)</f>
        <v>0</v>
      </c>
      <c r="AK436" s="524"/>
      <c r="AL436" s="524"/>
      <c r="AM436" s="524"/>
      <c r="AN436" s="524"/>
      <c r="AO436" s="524">
        <f>IF(AD436=$AO$9,E436*F436,0)</f>
        <v>0</v>
      </c>
      <c r="AP436" s="524"/>
      <c r="AQ436" s="524"/>
      <c r="AR436" s="524"/>
      <c r="AS436" s="524"/>
      <c r="AT436" s="524"/>
      <c r="AU436" s="524"/>
    </row>
    <row r="437" spans="1:63" hidden="1" outlineLevel="1" x14ac:dyDescent="0.2">
      <c r="A437" s="627">
        <f>+A436+0.01</f>
        <v>15.02</v>
      </c>
      <c r="B437" s="532"/>
      <c r="C437" s="578"/>
      <c r="D437" s="578"/>
      <c r="E437" s="628"/>
      <c r="F437" s="629"/>
      <c r="G437" s="581">
        <f>IF(E437&gt;0,ROUND((F437*E437),0),0)</f>
        <v>0</v>
      </c>
      <c r="H437" s="582">
        <f>IF(G437&gt;0,G437/#REF!,0)</f>
        <v>0</v>
      </c>
      <c r="AD437" s="536"/>
      <c r="AE437" s="524"/>
      <c r="AF437" s="524"/>
      <c r="AG437" s="524"/>
      <c r="AH437" s="524"/>
      <c r="AI437" s="524"/>
      <c r="AJ437" s="524">
        <f>IF(AD437=$AJ$9,E437*F437,0)</f>
        <v>0</v>
      </c>
      <c r="AK437" s="524"/>
      <c r="AL437" s="524"/>
      <c r="AM437" s="524"/>
      <c r="AN437" s="524"/>
      <c r="AO437" s="524">
        <f>IF(AD437=$AO$9,E437*F437,0)</f>
        <v>0</v>
      </c>
      <c r="AP437" s="524"/>
      <c r="AQ437" s="524"/>
      <c r="AR437" s="524"/>
      <c r="AS437" s="524"/>
      <c r="AT437" s="524"/>
      <c r="AU437" s="524"/>
    </row>
    <row r="438" spans="1:63" hidden="1" outlineLevel="1" x14ac:dyDescent="0.2">
      <c r="A438" s="627">
        <f>+A437+0.01</f>
        <v>15.03</v>
      </c>
      <c r="B438" s="532"/>
      <c r="C438" s="578"/>
      <c r="D438" s="578"/>
      <c r="E438" s="628"/>
      <c r="F438" s="629"/>
      <c r="G438" s="581">
        <f>IF(E438&gt;0,ROUND((F438*E438),0),0)</f>
        <v>0</v>
      </c>
      <c r="H438" s="582">
        <f>IF(G438&gt;0,G438/#REF!,0)</f>
        <v>0</v>
      </c>
      <c r="AD438" s="536"/>
      <c r="AE438" s="524"/>
      <c r="AF438" s="524"/>
      <c r="AG438" s="524"/>
      <c r="AH438" s="524"/>
      <c r="AI438" s="524"/>
      <c r="AJ438" s="524">
        <f>IF(AD438=$AJ$9,E438*F438,0)</f>
        <v>0</v>
      </c>
      <c r="AK438" s="524"/>
      <c r="AL438" s="524"/>
      <c r="AM438" s="524"/>
      <c r="AN438" s="524"/>
      <c r="AO438" s="524">
        <f>IF(AD438=$AO$9,E438*F438,0)</f>
        <v>0</v>
      </c>
      <c r="AP438" s="524"/>
      <c r="AQ438" s="524"/>
      <c r="AR438" s="524"/>
      <c r="AS438" s="524"/>
      <c r="AT438" s="524"/>
      <c r="AU438" s="524"/>
    </row>
    <row r="439" spans="1:63" s="528" customFormat="1" ht="14.25" hidden="1" customHeight="1" outlineLevel="1" x14ac:dyDescent="0.2">
      <c r="A439" s="725" t="s">
        <v>289</v>
      </c>
      <c r="B439" s="726"/>
      <c r="C439" s="726"/>
      <c r="D439" s="726"/>
      <c r="E439" s="726"/>
      <c r="F439" s="726"/>
      <c r="G439" s="591">
        <f>SUM(G436:G438)</f>
        <v>0</v>
      </c>
      <c r="H439" s="592">
        <f>IF(G439&gt;0,G439/#REF!,0)</f>
        <v>0</v>
      </c>
      <c r="I439" s="521"/>
      <c r="J439" s="521"/>
      <c r="K439" s="521"/>
      <c r="L439" s="521"/>
      <c r="M439" s="521"/>
      <c r="N439" s="521"/>
      <c r="O439" s="521"/>
      <c r="P439" s="521"/>
      <c r="Q439" s="521"/>
      <c r="R439" s="521"/>
      <c r="S439" s="521"/>
      <c r="T439" s="521"/>
      <c r="U439" s="521"/>
      <c r="V439" s="521"/>
      <c r="W439" s="521"/>
      <c r="X439" s="521"/>
      <c r="Y439" s="521"/>
      <c r="Z439" s="521"/>
      <c r="AA439" s="521"/>
      <c r="AB439" s="521"/>
      <c r="AC439" s="521"/>
      <c r="AD439" s="524"/>
      <c r="AE439" s="524"/>
      <c r="AF439" s="524"/>
      <c r="AG439" s="524"/>
      <c r="AH439" s="524">
        <f>IF(G435=$AE$9,G442,"")</f>
        <v>0</v>
      </c>
      <c r="AI439" s="524">
        <f>IF(G435=$AE$9,G443,"")</f>
        <v>0</v>
      </c>
      <c r="AJ439" s="524"/>
      <c r="AK439" s="524" t="str">
        <f>IF(G435=$AJ$9,G440,"")</f>
        <v/>
      </c>
      <c r="AL439" s="524" t="str">
        <f>IF(G435=$AJ$9,G441,"")</f>
        <v/>
      </c>
      <c r="AM439" s="524" t="str">
        <f>IF(G435=$AJ$9,G442,"")</f>
        <v/>
      </c>
      <c r="AN439" s="524" t="str">
        <f>IF(G435=$AJ$9,G443,"")</f>
        <v/>
      </c>
      <c r="AO439" s="524"/>
      <c r="AP439" s="524" t="str">
        <f>IF(G435=$AO$9,G440,"")</f>
        <v/>
      </c>
      <c r="AQ439" s="524" t="str">
        <f>IF(G435=$AO$9,G441,"")</f>
        <v/>
      </c>
      <c r="AR439" s="524" t="str">
        <f>IF(G435=$AO$9,G442,"")</f>
        <v/>
      </c>
      <c r="AS439" s="524" t="str">
        <f>IF(G435=$AO$9,G443,"")</f>
        <v/>
      </c>
      <c r="AT439" s="524"/>
      <c r="AU439" s="524"/>
      <c r="AV439" s="527"/>
      <c r="AW439" s="527"/>
      <c r="AX439" s="524"/>
      <c r="AY439" s="517"/>
      <c r="AZ439" s="524"/>
      <c r="BA439" s="524"/>
      <c r="BB439" s="524"/>
      <c r="BC439" s="524"/>
      <c r="BD439" s="524"/>
      <c r="BE439" s="524"/>
      <c r="BF439" s="524"/>
      <c r="BG439" s="524"/>
      <c r="BH439" s="524"/>
      <c r="BI439" s="527"/>
      <c r="BJ439" s="527"/>
      <c r="BK439" s="527"/>
    </row>
    <row r="440" spans="1:63" s="528" customFormat="1" ht="14.25" hidden="1" customHeight="1" outlineLevel="1" x14ac:dyDescent="0.2">
      <c r="A440" s="593"/>
      <c r="B440" s="594"/>
      <c r="C440" s="594"/>
      <c r="D440" s="594"/>
      <c r="E440" s="595" t="s">
        <v>325</v>
      </c>
      <c r="F440" s="615">
        <v>0</v>
      </c>
      <c r="G440" s="591">
        <f>ROUND(+G439*F440,0)</f>
        <v>0</v>
      </c>
      <c r="H440" s="592">
        <f>IF(G440&gt;0,G440/#REF!,0)</f>
        <v>0</v>
      </c>
      <c r="I440" s="521"/>
      <c r="J440" s="521"/>
      <c r="K440" s="521"/>
      <c r="L440" s="521"/>
      <c r="M440" s="521"/>
      <c r="N440" s="521"/>
      <c r="O440" s="521"/>
      <c r="P440" s="521"/>
      <c r="Q440" s="521"/>
      <c r="R440" s="521"/>
      <c r="S440" s="521"/>
      <c r="T440" s="521"/>
      <c r="U440" s="521"/>
      <c r="V440" s="521"/>
      <c r="W440" s="521"/>
      <c r="X440" s="521"/>
      <c r="Y440" s="521"/>
      <c r="Z440" s="521"/>
      <c r="AA440" s="521"/>
      <c r="AB440" s="521"/>
      <c r="AC440" s="521"/>
      <c r="AD440" s="524"/>
      <c r="AE440" s="524"/>
      <c r="AF440" s="524"/>
      <c r="AG440" s="524"/>
      <c r="AH440" s="524"/>
      <c r="AI440" s="524"/>
      <c r="AJ440" s="524"/>
      <c r="AK440" s="524"/>
      <c r="AL440" s="524"/>
      <c r="AM440" s="524"/>
      <c r="AN440" s="524"/>
      <c r="AO440" s="524"/>
      <c r="AP440" s="524"/>
      <c r="AQ440" s="524"/>
      <c r="AR440" s="524"/>
      <c r="AS440" s="524"/>
      <c r="AT440" s="524"/>
      <c r="AU440" s="524"/>
      <c r="AV440" s="527"/>
      <c r="AW440" s="527"/>
      <c r="AX440" s="524"/>
      <c r="AY440" s="517"/>
      <c r="AZ440" s="524"/>
      <c r="BA440" s="524"/>
      <c r="BB440" s="524"/>
      <c r="BC440" s="524"/>
      <c r="BD440" s="524"/>
      <c r="BE440" s="524"/>
      <c r="BF440" s="524"/>
      <c r="BG440" s="524"/>
      <c r="BH440" s="524"/>
      <c r="BI440" s="527"/>
      <c r="BJ440" s="527"/>
      <c r="BK440" s="527"/>
    </row>
    <row r="441" spans="1:63" s="528" customFormat="1" ht="12" hidden="1" customHeight="1" outlineLevel="1" x14ac:dyDescent="0.2">
      <c r="A441" s="597"/>
      <c r="B441" s="727" t="s">
        <v>335</v>
      </c>
      <c r="C441" s="728" t="s">
        <v>257</v>
      </c>
      <c r="D441" s="729"/>
      <c r="E441" s="730">
        <f>SUM(F441:F443)</f>
        <v>0</v>
      </c>
      <c r="F441" s="616">
        <v>0</v>
      </c>
      <c r="G441" s="599">
        <f>ROUND(+F441*G439,0)</f>
        <v>0</v>
      </c>
      <c r="H441" s="600">
        <f>IF(G441&gt;0,G441/#REF!,0)</f>
        <v>0</v>
      </c>
      <c r="I441" s="521"/>
      <c r="J441" s="521"/>
      <c r="K441" s="521"/>
      <c r="L441" s="521"/>
      <c r="M441" s="521"/>
      <c r="N441" s="521"/>
      <c r="O441" s="521"/>
      <c r="P441" s="521"/>
      <c r="Q441" s="521"/>
      <c r="R441" s="521"/>
      <c r="S441" s="521"/>
      <c r="T441" s="521"/>
      <c r="U441" s="521"/>
      <c r="V441" s="521"/>
      <c r="W441" s="521"/>
      <c r="X441" s="521"/>
      <c r="Y441" s="521"/>
      <c r="Z441" s="521"/>
      <c r="AA441" s="521"/>
      <c r="AB441" s="521"/>
      <c r="AC441" s="521"/>
      <c r="AD441" s="538"/>
      <c r="AE441" s="524"/>
      <c r="AF441" s="524"/>
      <c r="AG441" s="524"/>
      <c r="AH441" s="524"/>
      <c r="AI441" s="524"/>
      <c r="AJ441" s="524"/>
      <c r="AK441" s="524"/>
      <c r="AL441" s="524"/>
      <c r="AM441" s="524"/>
      <c r="AN441" s="524"/>
      <c r="AO441" s="524"/>
      <c r="AP441" s="524"/>
      <c r="AQ441" s="524"/>
      <c r="AR441" s="524"/>
      <c r="AS441" s="524"/>
      <c r="AT441" s="524"/>
      <c r="AU441" s="524"/>
      <c r="AV441" s="527"/>
      <c r="AW441" s="527"/>
      <c r="AX441" s="524"/>
      <c r="AY441" s="517"/>
      <c r="AZ441" s="524"/>
      <c r="BA441" s="524"/>
      <c r="BB441" s="524"/>
      <c r="BC441" s="524"/>
      <c r="BD441" s="524"/>
      <c r="BE441" s="524"/>
      <c r="BF441" s="524"/>
      <c r="BG441" s="524"/>
      <c r="BH441" s="524"/>
      <c r="BI441" s="527"/>
      <c r="BJ441" s="527"/>
      <c r="BK441" s="527"/>
    </row>
    <row r="442" spans="1:63" s="528" customFormat="1" ht="12" hidden="1" customHeight="1" outlineLevel="1" x14ac:dyDescent="0.2">
      <c r="A442" s="597"/>
      <c r="B442" s="727"/>
      <c r="C442" s="733" t="s">
        <v>258</v>
      </c>
      <c r="D442" s="734"/>
      <c r="E442" s="731"/>
      <c r="F442" s="617">
        <v>0</v>
      </c>
      <c r="G442" s="599">
        <f>ROUND(+F442*G439,0)</f>
        <v>0</v>
      </c>
      <c r="H442" s="600">
        <f>IF(G442&gt;0,G442/#REF!,0)</f>
        <v>0</v>
      </c>
      <c r="I442" s="521"/>
      <c r="J442" s="521"/>
      <c r="K442" s="521"/>
      <c r="L442" s="521"/>
      <c r="M442" s="521"/>
      <c r="N442" s="521"/>
      <c r="O442" s="521"/>
      <c r="P442" s="521"/>
      <c r="Q442" s="521"/>
      <c r="R442" s="521"/>
      <c r="S442" s="521"/>
      <c r="T442" s="521"/>
      <c r="U442" s="521"/>
      <c r="V442" s="521"/>
      <c r="W442" s="521"/>
      <c r="X442" s="521"/>
      <c r="Y442" s="521"/>
      <c r="Z442" s="521"/>
      <c r="AA442" s="521"/>
      <c r="AB442" s="521"/>
      <c r="AC442" s="521"/>
      <c r="AD442" s="538"/>
      <c r="AE442" s="524"/>
      <c r="AF442" s="524"/>
      <c r="AG442" s="524"/>
      <c r="AH442" s="524"/>
      <c r="AI442" s="524"/>
      <c r="AJ442" s="524"/>
      <c r="AK442" s="524"/>
      <c r="AL442" s="524"/>
      <c r="AM442" s="524"/>
      <c r="AN442" s="524"/>
      <c r="AO442" s="524"/>
      <c r="AP442" s="524"/>
      <c r="AQ442" s="524"/>
      <c r="AR442" s="524"/>
      <c r="AS442" s="524"/>
      <c r="AT442" s="524"/>
      <c r="AU442" s="524"/>
      <c r="AV442" s="527"/>
      <c r="AW442" s="527"/>
      <c r="AX442" s="524"/>
      <c r="AY442" s="517"/>
      <c r="AZ442" s="524"/>
      <c r="BA442" s="524"/>
      <c r="BB442" s="524"/>
      <c r="BC442" s="524"/>
      <c r="BD442" s="524"/>
      <c r="BE442" s="524"/>
      <c r="BF442" s="524"/>
      <c r="BG442" s="524"/>
      <c r="BH442" s="524"/>
      <c r="BI442" s="527"/>
      <c r="BJ442" s="527"/>
      <c r="BK442" s="527"/>
    </row>
    <row r="443" spans="1:63" s="528" customFormat="1" ht="12" hidden="1" customHeight="1" outlineLevel="1" x14ac:dyDescent="0.2">
      <c r="A443" s="597"/>
      <c r="B443" s="727"/>
      <c r="C443" s="735" t="s">
        <v>336</v>
      </c>
      <c r="D443" s="736"/>
      <c r="E443" s="732"/>
      <c r="F443" s="618">
        <v>0</v>
      </c>
      <c r="G443" s="599">
        <f>ROUND(+F443*G439,0)</f>
        <v>0</v>
      </c>
      <c r="H443" s="600">
        <f>IF(G443&gt;0,G443/#REF!,0)</f>
        <v>0</v>
      </c>
      <c r="I443" s="521"/>
      <c r="J443" s="521"/>
      <c r="K443" s="521"/>
      <c r="L443" s="521"/>
      <c r="M443" s="521"/>
      <c r="N443" s="521"/>
      <c r="O443" s="521"/>
      <c r="P443" s="521"/>
      <c r="Q443" s="521"/>
      <c r="R443" s="521"/>
      <c r="S443" s="521"/>
      <c r="T443" s="521"/>
      <c r="U443" s="521"/>
      <c r="V443" s="521"/>
      <c r="W443" s="521"/>
      <c r="X443" s="521"/>
      <c r="Y443" s="521"/>
      <c r="Z443" s="521"/>
      <c r="AA443" s="521"/>
      <c r="AB443" s="521"/>
      <c r="AC443" s="521"/>
      <c r="AD443" s="538"/>
      <c r="AE443" s="524"/>
      <c r="AF443" s="524"/>
      <c r="AG443" s="524"/>
      <c r="AH443" s="524"/>
      <c r="AI443" s="524"/>
      <c r="AJ443" s="524"/>
      <c r="AK443" s="524"/>
      <c r="AL443" s="524"/>
      <c r="AM443" s="524"/>
      <c r="AN443" s="524"/>
      <c r="AO443" s="524"/>
      <c r="AP443" s="524"/>
      <c r="AQ443" s="524"/>
      <c r="AR443" s="524"/>
      <c r="AS443" s="524"/>
      <c r="AT443" s="524"/>
      <c r="AU443" s="524"/>
      <c r="AV443" s="527"/>
      <c r="AW443" s="527"/>
      <c r="AX443" s="524"/>
      <c r="AY443" s="517"/>
      <c r="AZ443" s="524"/>
      <c r="BA443" s="524"/>
      <c r="BB443" s="524"/>
      <c r="BC443" s="524"/>
      <c r="BD443" s="524"/>
      <c r="BE443" s="524"/>
      <c r="BF443" s="524"/>
      <c r="BG443" s="524"/>
      <c r="BH443" s="524"/>
      <c r="BI443" s="527"/>
      <c r="BJ443" s="527"/>
      <c r="BK443" s="527"/>
    </row>
    <row r="444" spans="1:63" s="528" customFormat="1" ht="20.25" hidden="1" customHeight="1" outlineLevel="1" thickBot="1" x14ac:dyDescent="0.25">
      <c r="A444" s="717" t="str">
        <f>CONCATENATE("TOTAL ",B435)</f>
        <v xml:space="preserve">TOTAL </v>
      </c>
      <c r="B444" s="718"/>
      <c r="C444" s="718"/>
      <c r="D444" s="718"/>
      <c r="E444" s="718"/>
      <c r="F444" s="718"/>
      <c r="G444" s="603">
        <f>SUM(G439:G443)</f>
        <v>0</v>
      </c>
      <c r="H444" s="604">
        <f>IF(G444&gt;0,G444/#REF!,0)</f>
        <v>0</v>
      </c>
      <c r="I444" s="521"/>
      <c r="J444" s="521"/>
      <c r="K444" s="521"/>
      <c r="L444" s="521"/>
      <c r="M444" s="521"/>
      <c r="N444" s="521"/>
      <c r="O444" s="521"/>
      <c r="P444" s="521"/>
      <c r="Q444" s="521"/>
      <c r="R444" s="521"/>
      <c r="S444" s="521"/>
      <c r="T444" s="521"/>
      <c r="U444" s="521"/>
      <c r="V444" s="521"/>
      <c r="W444" s="521"/>
      <c r="X444" s="521"/>
      <c r="Y444" s="521"/>
      <c r="Z444" s="521"/>
      <c r="AA444" s="521"/>
      <c r="AB444" s="521"/>
      <c r="AC444" s="521"/>
      <c r="AD444" s="538"/>
      <c r="AE444" s="524"/>
      <c r="AF444" s="524"/>
      <c r="AG444" s="524"/>
      <c r="AH444" s="524"/>
      <c r="AI444" s="524"/>
      <c r="AJ444" s="524"/>
      <c r="AK444" s="524"/>
      <c r="AL444" s="524"/>
      <c r="AM444" s="524"/>
      <c r="AN444" s="524"/>
      <c r="AO444" s="524"/>
      <c r="AP444" s="524"/>
      <c r="AQ444" s="524"/>
      <c r="AR444" s="524"/>
      <c r="AS444" s="524"/>
      <c r="AT444" s="524"/>
      <c r="AU444" s="524"/>
      <c r="AV444" s="527"/>
      <c r="AW444" s="527"/>
      <c r="AX444" s="524"/>
      <c r="AY444" s="517"/>
      <c r="AZ444" s="524"/>
      <c r="BA444" s="524"/>
      <c r="BB444" s="524"/>
      <c r="BC444" s="524"/>
      <c r="BD444" s="524"/>
      <c r="BE444" s="524"/>
      <c r="BF444" s="524"/>
      <c r="BG444" s="524"/>
      <c r="BH444" s="524"/>
      <c r="BI444" s="527"/>
      <c r="BJ444" s="527"/>
      <c r="BK444" s="527"/>
    </row>
    <row r="445" spans="1:63" ht="10.5" customHeight="1" outlineLevel="1" x14ac:dyDescent="0.2">
      <c r="A445" s="623"/>
      <c r="B445" s="559"/>
      <c r="C445" s="559"/>
      <c r="D445" s="559"/>
      <c r="E445" s="559"/>
      <c r="F445" s="559"/>
      <c r="G445" s="559"/>
      <c r="H445" s="560"/>
      <c r="AE445" s="524"/>
      <c r="AF445" s="524"/>
      <c r="AG445" s="524"/>
      <c r="AH445" s="524"/>
      <c r="AI445" s="524"/>
      <c r="AJ445" s="524"/>
      <c r="AK445" s="524"/>
      <c r="AL445" s="524"/>
      <c r="AM445" s="524"/>
      <c r="AN445" s="524"/>
      <c r="AO445" s="524"/>
      <c r="AP445" s="524"/>
      <c r="AQ445" s="524"/>
      <c r="AR445" s="524"/>
      <c r="AS445" s="524"/>
      <c r="AT445" s="524"/>
      <c r="AU445" s="524"/>
    </row>
    <row r="446" spans="1:63" ht="107.25" customHeight="1" thickBot="1" x14ac:dyDescent="0.25">
      <c r="A446" s="630"/>
      <c r="B446" s="719" t="s">
        <v>466</v>
      </c>
      <c r="C446" s="719"/>
      <c r="D446" s="719"/>
      <c r="E446" s="631"/>
      <c r="F446" s="631"/>
      <c r="G446" s="631"/>
      <c r="H446" s="632"/>
      <c r="AT446" s="524"/>
      <c r="AU446" s="524"/>
    </row>
    <row r="447" spans="1:63" ht="10.5" customHeight="1" x14ac:dyDescent="0.2"/>
    <row r="448" spans="1:63" ht="10.5" customHeight="1" x14ac:dyDescent="0.2"/>
    <row r="449" spans="1:53" x14ac:dyDescent="0.2">
      <c r="E449" s="517"/>
      <c r="F449" s="517"/>
      <c r="G449" s="517"/>
      <c r="H449" s="634"/>
    </row>
    <row r="450" spans="1:53" x14ac:dyDescent="0.2">
      <c r="E450" s="517"/>
      <c r="F450" s="517"/>
      <c r="G450" s="517"/>
      <c r="H450" s="634"/>
    </row>
    <row r="451" spans="1:53" ht="26.25" customHeight="1" x14ac:dyDescent="0.2">
      <c r="B451" s="716"/>
      <c r="C451" s="716"/>
      <c r="E451" s="715"/>
      <c r="F451" s="715"/>
      <c r="G451" s="715"/>
      <c r="H451" s="715"/>
    </row>
    <row r="452" spans="1:53" ht="18" x14ac:dyDescent="0.2">
      <c r="B452" s="713"/>
      <c r="C452" s="713"/>
      <c r="E452" s="713"/>
      <c r="F452" s="713"/>
      <c r="G452" s="713"/>
      <c r="H452" s="713"/>
    </row>
    <row r="453" spans="1:53" ht="14.25" customHeight="1" x14ac:dyDescent="0.2">
      <c r="A453" s="517"/>
      <c r="B453" s="714"/>
      <c r="C453" s="714"/>
      <c r="D453" s="517"/>
      <c r="E453" s="714"/>
      <c r="F453" s="714"/>
      <c r="G453" s="714"/>
      <c r="H453" s="714"/>
    </row>
    <row r="454" spans="1:53" ht="14.25" customHeight="1" x14ac:dyDescent="0.2">
      <c r="A454" s="517"/>
      <c r="B454" s="714"/>
      <c r="C454" s="714"/>
      <c r="D454" s="517"/>
      <c r="E454" s="714"/>
      <c r="F454" s="714"/>
      <c r="G454" s="714"/>
      <c r="H454" s="714"/>
    </row>
    <row r="455" spans="1:53" ht="8.25" customHeight="1" x14ac:dyDescent="0.2">
      <c r="A455" s="517"/>
      <c r="B455" s="517"/>
      <c r="C455" s="517"/>
      <c r="D455" s="517"/>
      <c r="E455" s="715"/>
      <c r="F455" s="715"/>
      <c r="G455" s="715"/>
      <c r="H455" s="715"/>
    </row>
    <row r="456" spans="1:53" x14ac:dyDescent="0.2">
      <c r="A456" s="517"/>
      <c r="B456" s="517"/>
      <c r="C456" s="517"/>
      <c r="D456" s="517"/>
      <c r="E456" s="715"/>
      <c r="F456" s="715"/>
      <c r="G456" s="715"/>
      <c r="H456" s="715"/>
    </row>
    <row r="457" spans="1:53" x14ac:dyDescent="0.2">
      <c r="A457" s="517"/>
      <c r="B457" s="716"/>
      <c r="C457" s="716"/>
      <c r="D457" s="517"/>
      <c r="E457" s="715"/>
      <c r="F457" s="715"/>
      <c r="G457" s="715"/>
      <c r="H457" s="715"/>
    </row>
    <row r="458" spans="1:53" ht="18" x14ac:dyDescent="0.2">
      <c r="A458" s="517"/>
      <c r="B458" s="713"/>
      <c r="C458" s="713"/>
      <c r="D458" s="517"/>
      <c r="E458" s="713"/>
      <c r="F458" s="713"/>
      <c r="G458" s="713"/>
      <c r="H458" s="713"/>
      <c r="I458" s="517"/>
      <c r="J458" s="517"/>
      <c r="K458" s="517"/>
      <c r="L458" s="517"/>
      <c r="M458" s="517"/>
      <c r="N458" s="517"/>
      <c r="O458" s="517"/>
      <c r="P458" s="517"/>
      <c r="Q458" s="517"/>
      <c r="R458" s="517"/>
      <c r="S458" s="517"/>
      <c r="T458" s="517"/>
      <c r="U458" s="517"/>
      <c r="V458" s="517"/>
      <c r="W458" s="517"/>
      <c r="X458" s="517"/>
      <c r="Y458" s="517"/>
      <c r="Z458" s="517"/>
      <c r="AA458" s="517"/>
      <c r="AB458" s="517"/>
      <c r="AC458" s="517"/>
      <c r="AW458" s="635" t="s">
        <v>431</v>
      </c>
      <c r="AX458" s="636" t="s">
        <v>432</v>
      </c>
      <c r="AY458" s="637" t="s">
        <v>322</v>
      </c>
      <c r="AZ458" s="637" t="s">
        <v>433</v>
      </c>
      <c r="BA458" s="637" t="s">
        <v>434</v>
      </c>
    </row>
    <row r="459" spans="1:53" x14ac:dyDescent="0.2">
      <c r="A459" s="517"/>
      <c r="B459" s="714"/>
      <c r="C459" s="714"/>
      <c r="D459" s="517"/>
      <c r="E459" s="714"/>
      <c r="F459" s="714"/>
      <c r="G459" s="714"/>
      <c r="H459" s="714"/>
      <c r="I459" s="517"/>
      <c r="J459" s="517"/>
      <c r="K459" s="517"/>
      <c r="L459" s="517"/>
      <c r="M459" s="517"/>
      <c r="N459" s="517"/>
      <c r="O459" s="517"/>
      <c r="P459" s="517"/>
      <c r="Q459" s="517"/>
      <c r="R459" s="517"/>
      <c r="S459" s="517"/>
      <c r="T459" s="517"/>
      <c r="U459" s="517"/>
      <c r="V459" s="517"/>
      <c r="W459" s="517"/>
      <c r="X459" s="517"/>
      <c r="Y459" s="517"/>
      <c r="Z459" s="517"/>
      <c r="AA459" s="517"/>
      <c r="AB459" s="517"/>
      <c r="AC459" s="517"/>
      <c r="AW459" s="635"/>
      <c r="AX459" s="638"/>
    </row>
    <row r="460" spans="1:53" x14ac:dyDescent="0.2">
      <c r="A460" s="517"/>
      <c r="B460" s="714"/>
      <c r="C460" s="714"/>
      <c r="D460" s="517"/>
      <c r="E460" s="714"/>
      <c r="F460" s="714"/>
      <c r="G460" s="714"/>
      <c r="H460" s="714"/>
      <c r="I460" s="517"/>
      <c r="J460" s="517"/>
      <c r="K460" s="517"/>
      <c r="L460" s="517"/>
      <c r="M460" s="517"/>
      <c r="N460" s="517"/>
      <c r="O460" s="517"/>
      <c r="P460" s="517"/>
      <c r="Q460" s="517"/>
      <c r="R460" s="517"/>
      <c r="S460" s="517"/>
      <c r="T460" s="517"/>
      <c r="U460" s="517"/>
      <c r="V460" s="517"/>
      <c r="W460" s="517"/>
      <c r="X460" s="517"/>
      <c r="Y460" s="517"/>
      <c r="Z460" s="517"/>
      <c r="AA460" s="517"/>
      <c r="AB460" s="517"/>
      <c r="AC460" s="517"/>
      <c r="AW460" s="639" t="s">
        <v>392</v>
      </c>
      <c r="AX460" s="638" t="s">
        <v>435</v>
      </c>
      <c r="AY460" s="517" t="s">
        <v>436</v>
      </c>
      <c r="AZ460" s="637">
        <v>2013</v>
      </c>
      <c r="BA460" s="636" t="s">
        <v>325</v>
      </c>
    </row>
    <row r="461" spans="1:53" x14ac:dyDescent="0.2">
      <c r="A461" s="517"/>
      <c r="B461" s="517"/>
      <c r="C461" s="517"/>
      <c r="D461" s="517"/>
      <c r="E461" s="517"/>
      <c r="F461" s="517"/>
      <c r="G461" s="517"/>
      <c r="H461" s="634"/>
      <c r="I461" s="517"/>
      <c r="J461" s="517"/>
      <c r="K461" s="517"/>
      <c r="L461" s="517"/>
      <c r="M461" s="517"/>
      <c r="N461" s="517"/>
      <c r="O461" s="517"/>
      <c r="P461" s="517"/>
      <c r="Q461" s="517"/>
      <c r="R461" s="517"/>
      <c r="S461" s="517"/>
      <c r="T461" s="517"/>
      <c r="U461" s="517"/>
      <c r="V461" s="517"/>
      <c r="W461" s="517"/>
      <c r="X461" s="517"/>
      <c r="Y461" s="517"/>
      <c r="Z461" s="517"/>
      <c r="AA461" s="517"/>
      <c r="AB461" s="517"/>
      <c r="AC461" s="517"/>
      <c r="AW461" s="639" t="s">
        <v>328</v>
      </c>
      <c r="AX461" s="638" t="s">
        <v>437</v>
      </c>
      <c r="AY461" s="517" t="s">
        <v>438</v>
      </c>
      <c r="AZ461" s="637">
        <v>2014</v>
      </c>
      <c r="BA461" s="636" t="s">
        <v>257</v>
      </c>
    </row>
    <row r="462" spans="1:53" x14ac:dyDescent="0.2">
      <c r="A462" s="517"/>
      <c r="B462" s="517"/>
      <c r="C462" s="517"/>
      <c r="D462" s="517"/>
      <c r="E462" s="517"/>
      <c r="F462" s="517"/>
      <c r="G462" s="517"/>
      <c r="H462" s="634"/>
      <c r="I462" s="517"/>
      <c r="J462" s="517"/>
      <c r="K462" s="517"/>
      <c r="L462" s="517"/>
      <c r="M462" s="517"/>
      <c r="N462" s="517"/>
      <c r="O462" s="517"/>
      <c r="P462" s="517"/>
      <c r="Q462" s="517"/>
      <c r="R462" s="517"/>
      <c r="S462" s="517"/>
      <c r="T462" s="517"/>
      <c r="U462" s="517"/>
      <c r="V462" s="517"/>
      <c r="W462" s="517"/>
      <c r="X462" s="517"/>
      <c r="Y462" s="517"/>
      <c r="Z462" s="517"/>
      <c r="AA462" s="517"/>
      <c r="AB462" s="517"/>
      <c r="AC462" s="517"/>
      <c r="AW462" s="635" t="s">
        <v>439</v>
      </c>
      <c r="AX462" s="638" t="s">
        <v>389</v>
      </c>
      <c r="AY462" s="517" t="s">
        <v>430</v>
      </c>
      <c r="AZ462" s="637">
        <v>2015</v>
      </c>
    </row>
    <row r="463" spans="1:53" x14ac:dyDescent="0.2">
      <c r="A463" s="517"/>
      <c r="B463" s="716"/>
      <c r="C463" s="716"/>
      <c r="D463" s="517"/>
      <c r="E463" s="517"/>
      <c r="F463" s="517"/>
      <c r="G463" s="517"/>
      <c r="H463" s="634"/>
      <c r="AW463" s="635" t="s">
        <v>440</v>
      </c>
      <c r="AX463" s="638" t="s">
        <v>441</v>
      </c>
      <c r="AY463" s="517" t="s">
        <v>323</v>
      </c>
      <c r="AZ463" s="637">
        <v>2016</v>
      </c>
    </row>
    <row r="464" spans="1:53" ht="18" x14ac:dyDescent="0.2">
      <c r="A464" s="517"/>
      <c r="B464" s="713"/>
      <c r="C464" s="713"/>
      <c r="D464" s="517"/>
      <c r="E464" s="517"/>
      <c r="F464" s="517"/>
      <c r="G464" s="517"/>
      <c r="H464" s="634"/>
      <c r="AX464" s="638" t="s">
        <v>442</v>
      </c>
      <c r="AZ464" s="637">
        <v>2017</v>
      </c>
    </row>
    <row r="465" spans="1:52" x14ac:dyDescent="0.2">
      <c r="A465" s="517"/>
      <c r="B465" s="714"/>
      <c r="C465" s="714"/>
      <c r="D465" s="517"/>
      <c r="E465" s="517"/>
      <c r="F465" s="517"/>
      <c r="G465" s="517"/>
      <c r="H465" s="634"/>
      <c r="AX465" s="517" t="s">
        <v>443</v>
      </c>
      <c r="AZ465" s="637">
        <v>2018</v>
      </c>
    </row>
    <row r="466" spans="1:52" x14ac:dyDescent="0.2">
      <c r="A466" s="517"/>
      <c r="B466" s="714"/>
      <c r="C466" s="714"/>
      <c r="D466" s="517"/>
      <c r="E466" s="517"/>
      <c r="F466" s="517"/>
      <c r="G466" s="517"/>
      <c r="H466" s="634"/>
      <c r="AX466" s="638" t="s">
        <v>331</v>
      </c>
      <c r="AZ466" s="637">
        <v>2019</v>
      </c>
    </row>
    <row r="467" spans="1:52" x14ac:dyDescent="0.2">
      <c r="A467" s="517"/>
      <c r="B467" s="517"/>
      <c r="C467" s="517"/>
      <c r="D467" s="517"/>
      <c r="E467" s="517"/>
      <c r="F467" s="517"/>
      <c r="G467" s="517"/>
      <c r="H467" s="634"/>
      <c r="AW467" s="640"/>
      <c r="AX467" s="638" t="s">
        <v>444</v>
      </c>
      <c r="AZ467" s="637">
        <v>2020</v>
      </c>
    </row>
    <row r="468" spans="1:52" x14ac:dyDescent="0.2">
      <c r="A468" s="517"/>
      <c r="B468" s="517"/>
      <c r="C468" s="517"/>
      <c r="D468" s="517"/>
      <c r="E468" s="517"/>
      <c r="F468" s="517"/>
      <c r="G468" s="517"/>
      <c r="H468" s="634"/>
      <c r="AW468" s="640"/>
      <c r="AX468" s="517" t="s">
        <v>445</v>
      </c>
      <c r="AZ468" s="637">
        <v>2021</v>
      </c>
    </row>
    <row r="469" spans="1:52" x14ac:dyDescent="0.2">
      <c r="A469" s="517"/>
      <c r="B469" s="517"/>
      <c r="C469" s="517"/>
      <c r="D469" s="517"/>
      <c r="E469" s="517"/>
      <c r="F469" s="517"/>
      <c r="G469" s="517"/>
      <c r="H469" s="634"/>
      <c r="AX469" s="638" t="s">
        <v>446</v>
      </c>
      <c r="AZ469" s="637">
        <v>2022</v>
      </c>
    </row>
    <row r="470" spans="1:52" x14ac:dyDescent="0.2">
      <c r="A470" s="517"/>
      <c r="B470" s="517"/>
      <c r="C470" s="517"/>
      <c r="D470" s="517"/>
      <c r="E470" s="517"/>
      <c r="F470" s="517"/>
      <c r="G470" s="517"/>
      <c r="H470" s="634"/>
      <c r="AX470" s="638" t="s">
        <v>329</v>
      </c>
      <c r="AZ470" s="637">
        <v>2023</v>
      </c>
    </row>
    <row r="471" spans="1:52" x14ac:dyDescent="0.2">
      <c r="A471" s="517"/>
      <c r="B471" s="517"/>
      <c r="C471" s="517"/>
      <c r="D471" s="517"/>
      <c r="E471" s="517"/>
      <c r="F471" s="517"/>
      <c r="G471" s="517"/>
      <c r="H471" s="634"/>
      <c r="AX471" s="638" t="s">
        <v>447</v>
      </c>
      <c r="AZ471" s="637">
        <v>2024</v>
      </c>
    </row>
    <row r="472" spans="1:52" x14ac:dyDescent="0.2">
      <c r="A472" s="517"/>
      <c r="B472" s="517"/>
      <c r="C472" s="517"/>
      <c r="D472" s="517"/>
      <c r="E472" s="517"/>
      <c r="F472" s="517"/>
      <c r="G472" s="517"/>
      <c r="H472" s="634"/>
      <c r="AX472" s="638" t="s">
        <v>448</v>
      </c>
      <c r="AZ472" s="637">
        <v>2025</v>
      </c>
    </row>
    <row r="473" spans="1:52" x14ac:dyDescent="0.2">
      <c r="A473" s="517"/>
      <c r="B473" s="517"/>
      <c r="C473" s="517"/>
      <c r="D473" s="517"/>
      <c r="E473" s="517"/>
      <c r="F473" s="517"/>
      <c r="G473" s="517"/>
      <c r="H473" s="634"/>
      <c r="AX473" s="517" t="s">
        <v>449</v>
      </c>
      <c r="AZ473" s="637">
        <v>2026</v>
      </c>
    </row>
    <row r="474" spans="1:52" x14ac:dyDescent="0.2">
      <c r="A474" s="517"/>
      <c r="B474" s="517"/>
      <c r="C474" s="517"/>
      <c r="D474" s="517"/>
      <c r="E474" s="517"/>
      <c r="F474" s="517"/>
      <c r="G474" s="517"/>
      <c r="H474" s="634"/>
      <c r="AX474" s="517" t="s">
        <v>450</v>
      </c>
      <c r="AZ474" s="637">
        <v>2027</v>
      </c>
    </row>
    <row r="475" spans="1:52" x14ac:dyDescent="0.2">
      <c r="A475" s="517"/>
      <c r="B475" s="517"/>
      <c r="C475" s="517"/>
      <c r="D475" s="517"/>
      <c r="E475" s="517"/>
      <c r="F475" s="517"/>
      <c r="G475" s="517"/>
      <c r="H475" s="634"/>
      <c r="AX475" s="517" t="s">
        <v>451</v>
      </c>
      <c r="AZ475" s="637">
        <v>2028</v>
      </c>
    </row>
    <row r="476" spans="1:52" x14ac:dyDescent="0.2">
      <c r="A476" s="517"/>
      <c r="B476" s="517"/>
      <c r="C476" s="517"/>
      <c r="D476" s="517"/>
      <c r="E476" s="517"/>
      <c r="F476" s="517"/>
      <c r="G476" s="517"/>
      <c r="H476" s="634"/>
      <c r="AX476" s="638" t="s">
        <v>384</v>
      </c>
      <c r="AZ476" s="637">
        <v>2029</v>
      </c>
    </row>
    <row r="477" spans="1:52" ht="28.5" x14ac:dyDescent="0.2">
      <c r="A477" s="517"/>
      <c r="B477" s="517"/>
      <c r="C477" s="517"/>
      <c r="D477" s="517"/>
      <c r="E477" s="517"/>
      <c r="F477" s="517"/>
      <c r="G477" s="517"/>
      <c r="H477" s="634"/>
      <c r="AX477" s="641" t="s">
        <v>354</v>
      </c>
      <c r="AZ477" s="637">
        <v>2030</v>
      </c>
    </row>
    <row r="478" spans="1:52" x14ac:dyDescent="0.2">
      <c r="A478" s="517"/>
      <c r="B478" s="517"/>
      <c r="C478" s="517"/>
      <c r="D478" s="517"/>
      <c r="E478" s="517"/>
      <c r="F478" s="517"/>
      <c r="G478" s="517"/>
      <c r="H478" s="634"/>
      <c r="AX478" s="641" t="s">
        <v>339</v>
      </c>
    </row>
    <row r="479" spans="1:52" x14ac:dyDescent="0.2">
      <c r="A479" s="517"/>
      <c r="B479" s="517"/>
      <c r="C479" s="517"/>
      <c r="D479" s="517"/>
      <c r="E479" s="517"/>
      <c r="F479" s="517"/>
      <c r="G479" s="517"/>
      <c r="H479" s="634"/>
      <c r="AX479" s="641" t="s">
        <v>352</v>
      </c>
    </row>
    <row r="480" spans="1:52" x14ac:dyDescent="0.2">
      <c r="A480" s="517"/>
      <c r="B480" s="517"/>
      <c r="C480" s="517"/>
      <c r="D480" s="517"/>
      <c r="E480" s="517"/>
      <c r="F480" s="517"/>
      <c r="G480" s="517"/>
      <c r="H480" s="634"/>
      <c r="AX480" s="517" t="s">
        <v>452</v>
      </c>
    </row>
    <row r="481" spans="1:50" x14ac:dyDescent="0.2">
      <c r="A481" s="517"/>
      <c r="B481" s="517"/>
      <c r="C481" s="517"/>
      <c r="D481" s="517"/>
      <c r="E481" s="517"/>
      <c r="F481" s="517"/>
      <c r="G481" s="517"/>
      <c r="H481" s="634"/>
      <c r="AX481" s="517" t="s">
        <v>453</v>
      </c>
    </row>
    <row r="482" spans="1:50" x14ac:dyDescent="0.2">
      <c r="A482" s="517"/>
      <c r="B482" s="517"/>
      <c r="C482" s="517"/>
      <c r="D482" s="517"/>
      <c r="E482" s="517"/>
      <c r="F482" s="517"/>
      <c r="G482" s="517"/>
      <c r="H482" s="634"/>
      <c r="AX482" s="638" t="s">
        <v>454</v>
      </c>
    </row>
    <row r="483" spans="1:50" x14ac:dyDescent="0.2">
      <c r="A483" s="517"/>
      <c r="B483" s="517"/>
      <c r="C483" s="517"/>
      <c r="D483" s="517"/>
      <c r="E483" s="517"/>
      <c r="F483" s="517"/>
      <c r="G483" s="517"/>
      <c r="H483" s="634"/>
      <c r="AX483" s="638" t="s">
        <v>455</v>
      </c>
    </row>
    <row r="484" spans="1:50" s="517" customFormat="1" x14ac:dyDescent="0.2">
      <c r="H484" s="634"/>
      <c r="I484" s="521"/>
      <c r="J484" s="521"/>
      <c r="K484" s="521"/>
      <c r="L484" s="521"/>
      <c r="M484" s="521"/>
      <c r="N484" s="521"/>
      <c r="O484" s="521"/>
      <c r="P484" s="521"/>
      <c r="Q484" s="521"/>
      <c r="R484" s="521"/>
      <c r="S484" s="521"/>
      <c r="T484" s="521"/>
      <c r="U484" s="521"/>
      <c r="V484" s="521"/>
      <c r="W484" s="521"/>
      <c r="X484" s="521"/>
      <c r="Y484" s="521"/>
      <c r="Z484" s="521"/>
      <c r="AA484" s="521"/>
      <c r="AB484" s="521"/>
      <c r="AC484" s="521"/>
      <c r="AV484" s="518"/>
      <c r="AW484" s="518"/>
      <c r="AX484" s="638" t="s">
        <v>456</v>
      </c>
    </row>
    <row r="485" spans="1:50" s="517" customFormat="1" x14ac:dyDescent="0.2">
      <c r="H485" s="634"/>
      <c r="I485" s="521"/>
      <c r="J485" s="521"/>
      <c r="K485" s="521"/>
      <c r="L485" s="521"/>
      <c r="M485" s="521"/>
      <c r="N485" s="521"/>
      <c r="O485" s="521"/>
      <c r="P485" s="521"/>
      <c r="Q485" s="521"/>
      <c r="R485" s="521"/>
      <c r="S485" s="521"/>
      <c r="T485" s="521"/>
      <c r="U485" s="521"/>
      <c r="V485" s="521"/>
      <c r="W485" s="521"/>
      <c r="X485" s="521"/>
      <c r="Y485" s="521"/>
      <c r="Z485" s="521"/>
      <c r="AA485" s="521"/>
      <c r="AB485" s="521"/>
      <c r="AC485" s="521"/>
      <c r="AV485" s="518"/>
      <c r="AW485" s="518"/>
      <c r="AX485" s="638" t="s">
        <v>457</v>
      </c>
    </row>
    <row r="486" spans="1:50" s="517" customFormat="1" x14ac:dyDescent="0.2">
      <c r="H486" s="634"/>
      <c r="I486" s="521"/>
      <c r="J486" s="521"/>
      <c r="K486" s="521"/>
      <c r="L486" s="521"/>
      <c r="M486" s="521"/>
      <c r="N486" s="521"/>
      <c r="O486" s="521"/>
      <c r="P486" s="521"/>
      <c r="Q486" s="521"/>
      <c r="R486" s="521"/>
      <c r="S486" s="521"/>
      <c r="T486" s="521"/>
      <c r="U486" s="521"/>
      <c r="V486" s="521"/>
      <c r="W486" s="521"/>
      <c r="X486" s="521"/>
      <c r="Y486" s="521"/>
      <c r="Z486" s="521"/>
      <c r="AA486" s="521"/>
      <c r="AB486" s="521"/>
      <c r="AC486" s="521"/>
      <c r="AV486" s="518"/>
      <c r="AW486" s="518"/>
      <c r="AX486" s="517" t="s">
        <v>458</v>
      </c>
    </row>
    <row r="487" spans="1:50" s="517" customFormat="1" x14ac:dyDescent="0.2">
      <c r="H487" s="634"/>
      <c r="I487" s="521"/>
      <c r="J487" s="521"/>
      <c r="K487" s="521"/>
      <c r="L487" s="521"/>
      <c r="M487" s="521"/>
      <c r="N487" s="521"/>
      <c r="O487" s="521"/>
      <c r="P487" s="521"/>
      <c r="Q487" s="521"/>
      <c r="R487" s="521"/>
      <c r="S487" s="521"/>
      <c r="T487" s="521"/>
      <c r="U487" s="521"/>
      <c r="V487" s="521"/>
      <c r="W487" s="521"/>
      <c r="X487" s="521"/>
      <c r="Y487" s="521"/>
      <c r="Z487" s="521"/>
      <c r="AA487" s="521"/>
      <c r="AB487" s="521"/>
      <c r="AC487" s="521"/>
      <c r="AV487" s="518"/>
      <c r="AW487" s="518"/>
      <c r="AX487" s="638" t="s">
        <v>459</v>
      </c>
    </row>
    <row r="488" spans="1:50" s="517" customFormat="1" x14ac:dyDescent="0.2">
      <c r="H488" s="634"/>
      <c r="I488" s="521"/>
      <c r="J488" s="521"/>
      <c r="K488" s="521"/>
      <c r="L488" s="521"/>
      <c r="M488" s="521"/>
      <c r="N488" s="521"/>
      <c r="O488" s="521"/>
      <c r="P488" s="521"/>
      <c r="Q488" s="521"/>
      <c r="R488" s="521"/>
      <c r="S488" s="521"/>
      <c r="T488" s="521"/>
      <c r="U488" s="521"/>
      <c r="V488" s="521"/>
      <c r="W488" s="521"/>
      <c r="X488" s="521"/>
      <c r="Y488" s="521"/>
      <c r="Z488" s="521"/>
      <c r="AA488" s="521"/>
      <c r="AB488" s="521"/>
      <c r="AC488" s="521"/>
      <c r="AV488" s="518"/>
      <c r="AW488" s="518"/>
      <c r="AX488" s="638" t="s">
        <v>460</v>
      </c>
    </row>
    <row r="489" spans="1:50" s="517" customFormat="1" x14ac:dyDescent="0.2">
      <c r="H489" s="634"/>
      <c r="I489" s="521"/>
      <c r="J489" s="521"/>
      <c r="K489" s="521"/>
      <c r="L489" s="521"/>
      <c r="M489" s="521"/>
      <c r="N489" s="521"/>
      <c r="O489" s="521"/>
      <c r="P489" s="521"/>
      <c r="Q489" s="521"/>
      <c r="R489" s="521"/>
      <c r="S489" s="521"/>
      <c r="T489" s="521"/>
      <c r="U489" s="521"/>
      <c r="V489" s="521"/>
      <c r="W489" s="521"/>
      <c r="X489" s="521"/>
      <c r="Y489" s="521"/>
      <c r="Z489" s="521"/>
      <c r="AA489" s="521"/>
      <c r="AB489" s="521"/>
      <c r="AC489" s="521"/>
      <c r="AV489" s="518"/>
      <c r="AW489" s="518"/>
      <c r="AX489" s="638" t="s">
        <v>461</v>
      </c>
    </row>
    <row r="490" spans="1:50" s="517" customFormat="1" x14ac:dyDescent="0.2">
      <c r="H490" s="634"/>
      <c r="I490" s="521"/>
      <c r="J490" s="521"/>
      <c r="K490" s="521"/>
      <c r="L490" s="521"/>
      <c r="M490" s="521"/>
      <c r="N490" s="521"/>
      <c r="O490" s="521"/>
      <c r="P490" s="521"/>
      <c r="Q490" s="521"/>
      <c r="R490" s="521"/>
      <c r="S490" s="521"/>
      <c r="T490" s="521"/>
      <c r="U490" s="521"/>
      <c r="V490" s="521"/>
      <c r="W490" s="521"/>
      <c r="X490" s="521"/>
      <c r="Y490" s="521"/>
      <c r="Z490" s="521"/>
      <c r="AA490" s="521"/>
      <c r="AB490" s="521"/>
      <c r="AC490" s="521"/>
      <c r="AV490" s="518"/>
      <c r="AW490" s="518"/>
      <c r="AX490" s="638" t="s">
        <v>333</v>
      </c>
    </row>
    <row r="491" spans="1:50" s="517" customFormat="1" x14ac:dyDescent="0.2">
      <c r="H491" s="634"/>
      <c r="I491" s="521"/>
      <c r="J491" s="521"/>
      <c r="K491" s="521"/>
      <c r="L491" s="521"/>
      <c r="M491" s="521"/>
      <c r="N491" s="521"/>
      <c r="O491" s="521"/>
      <c r="P491" s="521"/>
      <c r="Q491" s="521"/>
      <c r="R491" s="521"/>
      <c r="S491" s="521"/>
      <c r="T491" s="521"/>
      <c r="U491" s="521"/>
      <c r="V491" s="521"/>
      <c r="W491" s="521"/>
      <c r="X491" s="521"/>
      <c r="Y491" s="521"/>
      <c r="Z491" s="521"/>
      <c r="AA491" s="521"/>
      <c r="AB491" s="521"/>
      <c r="AC491" s="521"/>
      <c r="AV491" s="518"/>
      <c r="AW491" s="518"/>
      <c r="AX491" s="517" t="s">
        <v>462</v>
      </c>
    </row>
    <row r="492" spans="1:50" s="517" customFormat="1" x14ac:dyDescent="0.2">
      <c r="H492" s="634"/>
      <c r="I492" s="521"/>
      <c r="J492" s="521"/>
      <c r="K492" s="521"/>
      <c r="L492" s="521"/>
      <c r="M492" s="521"/>
      <c r="N492" s="521"/>
      <c r="O492" s="521"/>
      <c r="P492" s="521"/>
      <c r="Q492" s="521"/>
      <c r="R492" s="521"/>
      <c r="S492" s="521"/>
      <c r="T492" s="521"/>
      <c r="U492" s="521"/>
      <c r="V492" s="521"/>
      <c r="W492" s="521"/>
      <c r="X492" s="521"/>
      <c r="Y492" s="521"/>
      <c r="Z492" s="521"/>
      <c r="AA492" s="521"/>
      <c r="AB492" s="521"/>
      <c r="AC492" s="521"/>
      <c r="AV492" s="518"/>
      <c r="AW492" s="518"/>
      <c r="AX492" s="517" t="s">
        <v>463</v>
      </c>
    </row>
    <row r="493" spans="1:50" s="517" customFormat="1" x14ac:dyDescent="0.2">
      <c r="H493" s="634"/>
      <c r="I493" s="521"/>
      <c r="J493" s="521"/>
      <c r="K493" s="521"/>
      <c r="L493" s="521"/>
      <c r="M493" s="521"/>
      <c r="N493" s="521"/>
      <c r="O493" s="521"/>
      <c r="P493" s="521"/>
      <c r="Q493" s="521"/>
      <c r="R493" s="521"/>
      <c r="S493" s="521"/>
      <c r="T493" s="521"/>
      <c r="U493" s="521"/>
      <c r="V493" s="521"/>
      <c r="W493" s="521"/>
      <c r="X493" s="521"/>
      <c r="Y493" s="521"/>
      <c r="Z493" s="521"/>
      <c r="AA493" s="521"/>
      <c r="AB493" s="521"/>
      <c r="AC493" s="521"/>
      <c r="AV493" s="518"/>
      <c r="AW493" s="518"/>
    </row>
    <row r="494" spans="1:50" s="517" customFormat="1" x14ac:dyDescent="0.2">
      <c r="H494" s="634"/>
      <c r="I494" s="521"/>
      <c r="J494" s="521"/>
      <c r="K494" s="521"/>
      <c r="L494" s="521"/>
      <c r="M494" s="521"/>
      <c r="N494" s="521"/>
      <c r="O494" s="521"/>
      <c r="P494" s="521"/>
      <c r="Q494" s="521"/>
      <c r="R494" s="521"/>
      <c r="S494" s="521"/>
      <c r="T494" s="521"/>
      <c r="U494" s="521"/>
      <c r="V494" s="521"/>
      <c r="W494" s="521"/>
      <c r="X494" s="521"/>
      <c r="Y494" s="521"/>
      <c r="Z494" s="521"/>
      <c r="AA494" s="521"/>
      <c r="AB494" s="521"/>
      <c r="AC494" s="521"/>
      <c r="AV494" s="518"/>
      <c r="AW494" s="518"/>
    </row>
    <row r="495" spans="1:50" s="517" customFormat="1" x14ac:dyDescent="0.2">
      <c r="H495" s="634"/>
      <c r="I495" s="521"/>
      <c r="J495" s="521"/>
      <c r="K495" s="521"/>
      <c r="L495" s="521"/>
      <c r="M495" s="521"/>
      <c r="N495" s="521"/>
      <c r="O495" s="521"/>
      <c r="P495" s="521"/>
      <c r="Q495" s="521"/>
      <c r="R495" s="521"/>
      <c r="S495" s="521"/>
      <c r="T495" s="521"/>
      <c r="U495" s="521"/>
      <c r="V495" s="521"/>
      <c r="W495" s="521"/>
      <c r="X495" s="521"/>
      <c r="Y495" s="521"/>
      <c r="Z495" s="521"/>
      <c r="AA495" s="521"/>
      <c r="AB495" s="521"/>
      <c r="AC495" s="521"/>
      <c r="AV495" s="518"/>
      <c r="AW495" s="518"/>
    </row>
    <row r="496" spans="1:50" s="517" customFormat="1" x14ac:dyDescent="0.2">
      <c r="H496" s="634"/>
      <c r="I496" s="521"/>
      <c r="J496" s="521"/>
      <c r="K496" s="521"/>
      <c r="L496" s="521"/>
      <c r="M496" s="521"/>
      <c r="N496" s="521"/>
      <c r="O496" s="521"/>
      <c r="P496" s="521"/>
      <c r="Q496" s="521"/>
      <c r="R496" s="521"/>
      <c r="S496" s="521"/>
      <c r="T496" s="521"/>
      <c r="U496" s="521"/>
      <c r="V496" s="521"/>
      <c r="W496" s="521"/>
      <c r="X496" s="521"/>
      <c r="Y496" s="521"/>
      <c r="Z496" s="521"/>
      <c r="AA496" s="521"/>
      <c r="AB496" s="521"/>
      <c r="AC496" s="521"/>
      <c r="AV496" s="518"/>
      <c r="AW496" s="518"/>
    </row>
    <row r="497" spans="8:49" s="517" customFormat="1" x14ac:dyDescent="0.2">
      <c r="H497" s="634"/>
      <c r="I497" s="521"/>
      <c r="J497" s="521"/>
      <c r="K497" s="521"/>
      <c r="L497" s="521"/>
      <c r="M497" s="521"/>
      <c r="N497" s="521"/>
      <c r="O497" s="521"/>
      <c r="P497" s="521"/>
      <c r="Q497" s="521"/>
      <c r="R497" s="521"/>
      <c r="S497" s="521"/>
      <c r="T497" s="521"/>
      <c r="U497" s="521"/>
      <c r="V497" s="521"/>
      <c r="W497" s="521"/>
      <c r="X497" s="521"/>
      <c r="Y497" s="521"/>
      <c r="Z497" s="521"/>
      <c r="AA497" s="521"/>
      <c r="AB497" s="521"/>
      <c r="AC497" s="521"/>
      <c r="AV497" s="518"/>
      <c r="AW497" s="518"/>
    </row>
    <row r="498" spans="8:49" s="517" customFormat="1" x14ac:dyDescent="0.2">
      <c r="H498" s="634"/>
      <c r="I498" s="521"/>
      <c r="J498" s="521"/>
      <c r="K498" s="521"/>
      <c r="L498" s="521"/>
      <c r="M498" s="521"/>
      <c r="N498" s="521"/>
      <c r="O498" s="521"/>
      <c r="P498" s="521"/>
      <c r="Q498" s="521"/>
      <c r="R498" s="521"/>
      <c r="S498" s="521"/>
      <c r="T498" s="521"/>
      <c r="U498" s="521"/>
      <c r="V498" s="521"/>
      <c r="W498" s="521"/>
      <c r="X498" s="521"/>
      <c r="Y498" s="521"/>
      <c r="Z498" s="521"/>
      <c r="AA498" s="521"/>
      <c r="AB498" s="521"/>
      <c r="AC498" s="521"/>
      <c r="AV498" s="518"/>
      <c r="AW498" s="518"/>
    </row>
    <row r="499" spans="8:49" s="517" customFormat="1" x14ac:dyDescent="0.2">
      <c r="H499" s="634"/>
      <c r="I499" s="521"/>
      <c r="J499" s="521"/>
      <c r="K499" s="521"/>
      <c r="L499" s="521"/>
      <c r="M499" s="521"/>
      <c r="N499" s="521"/>
      <c r="O499" s="521"/>
      <c r="P499" s="521"/>
      <c r="Q499" s="521"/>
      <c r="R499" s="521"/>
      <c r="S499" s="521"/>
      <c r="T499" s="521"/>
      <c r="U499" s="521"/>
      <c r="V499" s="521"/>
      <c r="W499" s="521"/>
      <c r="X499" s="521"/>
      <c r="Y499" s="521"/>
      <c r="Z499" s="521"/>
      <c r="AA499" s="521"/>
      <c r="AB499" s="521"/>
      <c r="AC499" s="521"/>
      <c r="AV499" s="518"/>
      <c r="AW499" s="518"/>
    </row>
    <row r="500" spans="8:49" s="517" customFormat="1" x14ac:dyDescent="0.2">
      <c r="H500" s="634"/>
      <c r="I500" s="521"/>
      <c r="J500" s="521"/>
      <c r="K500" s="521"/>
      <c r="L500" s="521"/>
      <c r="M500" s="521"/>
      <c r="N500" s="521"/>
      <c r="O500" s="521"/>
      <c r="P500" s="521"/>
      <c r="Q500" s="521"/>
      <c r="R500" s="521"/>
      <c r="S500" s="521"/>
      <c r="T500" s="521"/>
      <c r="U500" s="521"/>
      <c r="V500" s="521"/>
      <c r="W500" s="521"/>
      <c r="X500" s="521"/>
      <c r="Y500" s="521"/>
      <c r="Z500" s="521"/>
      <c r="AA500" s="521"/>
      <c r="AB500" s="521"/>
      <c r="AC500" s="521"/>
      <c r="AV500" s="518"/>
      <c r="AW500" s="518"/>
    </row>
    <row r="501" spans="8:49" s="517" customFormat="1" x14ac:dyDescent="0.2">
      <c r="H501" s="634"/>
      <c r="I501" s="521"/>
      <c r="J501" s="521"/>
      <c r="K501" s="521"/>
      <c r="L501" s="521"/>
      <c r="M501" s="521"/>
      <c r="N501" s="521"/>
      <c r="O501" s="521"/>
      <c r="P501" s="521"/>
      <c r="Q501" s="521"/>
      <c r="R501" s="521"/>
      <c r="S501" s="521"/>
      <c r="T501" s="521"/>
      <c r="U501" s="521"/>
      <c r="V501" s="521"/>
      <c r="W501" s="521"/>
      <c r="X501" s="521"/>
      <c r="Y501" s="521"/>
      <c r="Z501" s="521"/>
      <c r="AA501" s="521"/>
      <c r="AB501" s="521"/>
      <c r="AC501" s="521"/>
      <c r="AV501" s="518"/>
      <c r="AW501" s="518"/>
    </row>
    <row r="502" spans="8:49" s="517" customFormat="1" x14ac:dyDescent="0.2">
      <c r="H502" s="634"/>
      <c r="I502" s="521"/>
      <c r="J502" s="521"/>
      <c r="K502" s="521"/>
      <c r="L502" s="521"/>
      <c r="M502" s="521"/>
      <c r="N502" s="521"/>
      <c r="O502" s="521"/>
      <c r="P502" s="521"/>
      <c r="Q502" s="521"/>
      <c r="R502" s="521"/>
      <c r="S502" s="521"/>
      <c r="T502" s="521"/>
      <c r="U502" s="521"/>
      <c r="V502" s="521"/>
      <c r="W502" s="521"/>
      <c r="X502" s="521"/>
      <c r="Y502" s="521"/>
      <c r="Z502" s="521"/>
      <c r="AA502" s="521"/>
      <c r="AB502" s="521"/>
      <c r="AC502" s="521"/>
      <c r="AV502" s="518"/>
      <c r="AW502" s="518"/>
    </row>
    <row r="503" spans="8:49" s="517" customFormat="1" x14ac:dyDescent="0.2">
      <c r="H503" s="634"/>
      <c r="I503" s="521"/>
      <c r="J503" s="521"/>
      <c r="K503" s="521"/>
      <c r="L503" s="521"/>
      <c r="M503" s="521"/>
      <c r="N503" s="521"/>
      <c r="O503" s="521"/>
      <c r="P503" s="521"/>
      <c r="Q503" s="521"/>
      <c r="R503" s="521"/>
      <c r="S503" s="521"/>
      <c r="T503" s="521"/>
      <c r="U503" s="521"/>
      <c r="V503" s="521"/>
      <c r="W503" s="521"/>
      <c r="X503" s="521"/>
      <c r="Y503" s="521"/>
      <c r="Z503" s="521"/>
      <c r="AA503" s="521"/>
      <c r="AB503" s="521"/>
      <c r="AC503" s="521"/>
      <c r="AV503" s="518"/>
      <c r="AW503" s="518"/>
    </row>
    <row r="504" spans="8:49" s="517" customFormat="1" x14ac:dyDescent="0.2">
      <c r="H504" s="634"/>
      <c r="I504" s="521"/>
      <c r="J504" s="521"/>
      <c r="K504" s="521"/>
      <c r="L504" s="521"/>
      <c r="M504" s="521"/>
      <c r="N504" s="521"/>
      <c r="O504" s="521"/>
      <c r="P504" s="521"/>
      <c r="Q504" s="521"/>
      <c r="R504" s="521"/>
      <c r="S504" s="521"/>
      <c r="T504" s="521"/>
      <c r="U504" s="521"/>
      <c r="V504" s="521"/>
      <c r="W504" s="521"/>
      <c r="X504" s="521"/>
      <c r="Y504" s="521"/>
      <c r="Z504" s="521"/>
      <c r="AA504" s="521"/>
      <c r="AB504" s="521"/>
      <c r="AC504" s="521"/>
      <c r="AV504" s="518"/>
      <c r="AW504" s="518"/>
    </row>
    <row r="505" spans="8:49" s="517" customFormat="1" x14ac:dyDescent="0.2">
      <c r="H505" s="634"/>
      <c r="I505" s="521"/>
      <c r="J505" s="521"/>
      <c r="K505" s="521"/>
      <c r="L505" s="521"/>
      <c r="M505" s="521"/>
      <c r="N505" s="521"/>
      <c r="O505" s="521"/>
      <c r="P505" s="521"/>
      <c r="Q505" s="521"/>
      <c r="R505" s="521"/>
      <c r="S505" s="521"/>
      <c r="T505" s="521"/>
      <c r="U505" s="521"/>
      <c r="V505" s="521"/>
      <c r="W505" s="521"/>
      <c r="X505" s="521"/>
      <c r="Y505" s="521"/>
      <c r="Z505" s="521"/>
      <c r="AA505" s="521"/>
      <c r="AB505" s="521"/>
      <c r="AC505" s="521"/>
      <c r="AV505" s="518"/>
      <c r="AW505" s="518"/>
    </row>
    <row r="506" spans="8:49" s="517" customFormat="1" x14ac:dyDescent="0.2">
      <c r="H506" s="634"/>
      <c r="I506" s="521"/>
      <c r="J506" s="521"/>
      <c r="K506" s="521"/>
      <c r="L506" s="521"/>
      <c r="M506" s="521"/>
      <c r="N506" s="521"/>
      <c r="O506" s="521"/>
      <c r="P506" s="521"/>
      <c r="Q506" s="521"/>
      <c r="R506" s="521"/>
      <c r="S506" s="521"/>
      <c r="T506" s="521"/>
      <c r="U506" s="521"/>
      <c r="V506" s="521"/>
      <c r="W506" s="521"/>
      <c r="X506" s="521"/>
      <c r="Y506" s="521"/>
      <c r="Z506" s="521"/>
      <c r="AA506" s="521"/>
      <c r="AB506" s="521"/>
      <c r="AC506" s="521"/>
      <c r="AV506" s="518"/>
      <c r="AW506" s="518"/>
    </row>
    <row r="507" spans="8:49" s="517" customFormat="1" x14ac:dyDescent="0.2">
      <c r="H507" s="634"/>
      <c r="I507" s="521"/>
      <c r="J507" s="521"/>
      <c r="K507" s="521"/>
      <c r="L507" s="521"/>
      <c r="M507" s="521"/>
      <c r="N507" s="521"/>
      <c r="O507" s="521"/>
      <c r="P507" s="521"/>
      <c r="Q507" s="521"/>
      <c r="R507" s="521"/>
      <c r="S507" s="521"/>
      <c r="T507" s="521"/>
      <c r="U507" s="521"/>
      <c r="V507" s="521"/>
      <c r="W507" s="521"/>
      <c r="X507" s="521"/>
      <c r="Y507" s="521"/>
      <c r="Z507" s="521"/>
      <c r="AA507" s="521"/>
      <c r="AB507" s="521"/>
      <c r="AC507" s="521"/>
      <c r="AV507" s="518"/>
      <c r="AW507" s="518"/>
    </row>
    <row r="508" spans="8:49" s="517" customFormat="1" x14ac:dyDescent="0.2">
      <c r="H508" s="634"/>
      <c r="I508" s="521"/>
      <c r="J508" s="521"/>
      <c r="K508" s="521"/>
      <c r="L508" s="521"/>
      <c r="M508" s="521"/>
      <c r="N508" s="521"/>
      <c r="O508" s="521"/>
      <c r="P508" s="521"/>
      <c r="Q508" s="521"/>
      <c r="R508" s="521"/>
      <c r="S508" s="521"/>
      <c r="T508" s="521"/>
      <c r="U508" s="521"/>
      <c r="V508" s="521"/>
      <c r="W508" s="521"/>
      <c r="X508" s="521"/>
      <c r="Y508" s="521"/>
      <c r="Z508" s="521"/>
      <c r="AA508" s="521"/>
      <c r="AB508" s="521"/>
      <c r="AC508" s="521"/>
      <c r="AV508" s="518"/>
      <c r="AW508" s="518"/>
    </row>
    <row r="509" spans="8:49" s="517" customFormat="1" x14ac:dyDescent="0.2">
      <c r="H509" s="634"/>
      <c r="I509" s="521"/>
      <c r="J509" s="521"/>
      <c r="K509" s="521"/>
      <c r="L509" s="521"/>
      <c r="M509" s="521"/>
      <c r="N509" s="521"/>
      <c r="O509" s="521"/>
      <c r="P509" s="521"/>
      <c r="Q509" s="521"/>
      <c r="R509" s="521"/>
      <c r="S509" s="521"/>
      <c r="T509" s="521"/>
      <c r="U509" s="521"/>
      <c r="V509" s="521"/>
      <c r="W509" s="521"/>
      <c r="X509" s="521"/>
      <c r="Y509" s="521"/>
      <c r="Z509" s="521"/>
      <c r="AA509" s="521"/>
      <c r="AB509" s="521"/>
      <c r="AC509" s="521"/>
      <c r="AV509" s="518"/>
      <c r="AW509" s="518"/>
    </row>
    <row r="510" spans="8:49" s="517" customFormat="1" x14ac:dyDescent="0.2">
      <c r="H510" s="634"/>
      <c r="I510" s="521"/>
      <c r="J510" s="521"/>
      <c r="K510" s="521"/>
      <c r="L510" s="521"/>
      <c r="M510" s="521"/>
      <c r="N510" s="521"/>
      <c r="O510" s="521"/>
      <c r="P510" s="521"/>
      <c r="Q510" s="521"/>
      <c r="R510" s="521"/>
      <c r="S510" s="521"/>
      <c r="T510" s="521"/>
      <c r="U510" s="521"/>
      <c r="V510" s="521"/>
      <c r="W510" s="521"/>
      <c r="X510" s="521"/>
      <c r="Y510" s="521"/>
      <c r="Z510" s="521"/>
      <c r="AA510" s="521"/>
      <c r="AB510" s="521"/>
      <c r="AC510" s="521"/>
      <c r="AV510" s="518"/>
      <c r="AW510" s="518"/>
    </row>
    <row r="511" spans="8:49" s="517" customFormat="1" x14ac:dyDescent="0.2">
      <c r="H511" s="634"/>
      <c r="I511" s="521"/>
      <c r="J511" s="521"/>
      <c r="K511" s="521"/>
      <c r="L511" s="521"/>
      <c r="M511" s="521"/>
      <c r="N511" s="521"/>
      <c r="O511" s="521"/>
      <c r="P511" s="521"/>
      <c r="Q511" s="521"/>
      <c r="R511" s="521"/>
      <c r="S511" s="521"/>
      <c r="T511" s="521"/>
      <c r="U511" s="521"/>
      <c r="V511" s="521"/>
      <c r="W511" s="521"/>
      <c r="X511" s="521"/>
      <c r="Y511" s="521"/>
      <c r="Z511" s="521"/>
      <c r="AA511" s="521"/>
      <c r="AB511" s="521"/>
      <c r="AC511" s="521"/>
      <c r="AV511" s="518"/>
      <c r="AW511" s="518"/>
    </row>
    <row r="512" spans="8:49" s="517" customFormat="1" x14ac:dyDescent="0.2">
      <c r="H512" s="634"/>
      <c r="I512" s="521"/>
      <c r="J512" s="521"/>
      <c r="K512" s="521"/>
      <c r="L512" s="521"/>
      <c r="M512" s="521"/>
      <c r="N512" s="521"/>
      <c r="O512" s="521"/>
      <c r="P512" s="521"/>
      <c r="Q512" s="521"/>
      <c r="R512" s="521"/>
      <c r="S512" s="521"/>
      <c r="T512" s="521"/>
      <c r="U512" s="521"/>
      <c r="V512" s="521"/>
      <c r="W512" s="521"/>
      <c r="X512" s="521"/>
      <c r="Y512" s="521"/>
      <c r="Z512" s="521"/>
      <c r="AA512" s="521"/>
      <c r="AB512" s="521"/>
      <c r="AC512" s="521"/>
      <c r="AV512" s="518"/>
      <c r="AW512" s="518"/>
    </row>
    <row r="513" spans="5:49" s="517" customFormat="1" x14ac:dyDescent="0.2">
      <c r="H513" s="634"/>
      <c r="I513" s="521"/>
      <c r="J513" s="521"/>
      <c r="K513" s="521"/>
      <c r="L513" s="521"/>
      <c r="M513" s="521"/>
      <c r="N513" s="521"/>
      <c r="O513" s="521"/>
      <c r="P513" s="521"/>
      <c r="Q513" s="521"/>
      <c r="R513" s="521"/>
      <c r="S513" s="521"/>
      <c r="T513" s="521"/>
      <c r="U513" s="521"/>
      <c r="V513" s="521"/>
      <c r="W513" s="521"/>
      <c r="X513" s="521"/>
      <c r="Y513" s="521"/>
      <c r="Z513" s="521"/>
      <c r="AA513" s="521"/>
      <c r="AB513" s="521"/>
      <c r="AC513" s="521"/>
      <c r="AV513" s="518"/>
      <c r="AW513" s="518"/>
    </row>
    <row r="514" spans="5:49" s="517" customFormat="1" x14ac:dyDescent="0.2">
      <c r="H514" s="634"/>
      <c r="I514" s="521"/>
      <c r="J514" s="521"/>
      <c r="K514" s="521"/>
      <c r="L514" s="521"/>
      <c r="M514" s="521"/>
      <c r="N514" s="521"/>
      <c r="O514" s="521"/>
      <c r="P514" s="521"/>
      <c r="Q514" s="521"/>
      <c r="R514" s="521"/>
      <c r="S514" s="521"/>
      <c r="T514" s="521"/>
      <c r="U514" s="521"/>
      <c r="V514" s="521"/>
      <c r="W514" s="521"/>
      <c r="X514" s="521"/>
      <c r="Y514" s="521"/>
      <c r="Z514" s="521"/>
      <c r="AA514" s="521"/>
      <c r="AB514" s="521"/>
      <c r="AC514" s="521"/>
      <c r="AV514" s="518"/>
      <c r="AW514" s="518"/>
    </row>
    <row r="515" spans="5:49" s="517" customFormat="1" x14ac:dyDescent="0.2">
      <c r="E515" s="519"/>
      <c r="F515" s="519"/>
      <c r="G515" s="519"/>
      <c r="H515" s="633"/>
      <c r="I515" s="521"/>
      <c r="J515" s="521"/>
      <c r="K515" s="521"/>
      <c r="L515" s="521"/>
      <c r="M515" s="521"/>
      <c r="N515" s="521"/>
      <c r="O515" s="521"/>
      <c r="P515" s="521"/>
      <c r="Q515" s="521"/>
      <c r="R515" s="521"/>
      <c r="S515" s="521"/>
      <c r="T515" s="521"/>
      <c r="U515" s="521"/>
      <c r="V515" s="521"/>
      <c r="W515" s="521"/>
      <c r="X515" s="521"/>
      <c r="Y515" s="521"/>
      <c r="Z515" s="521"/>
      <c r="AA515" s="521"/>
      <c r="AB515" s="521"/>
      <c r="AC515" s="521"/>
      <c r="AV515" s="518"/>
      <c r="AW515" s="518"/>
    </row>
    <row r="516" spans="5:49" s="517" customFormat="1" x14ac:dyDescent="0.2">
      <c r="E516" s="519"/>
      <c r="F516" s="519"/>
      <c r="G516" s="519"/>
      <c r="H516" s="633"/>
      <c r="I516" s="521"/>
      <c r="J516" s="521"/>
      <c r="K516" s="521"/>
      <c r="L516" s="521"/>
      <c r="M516" s="521"/>
      <c r="N516" s="521"/>
      <c r="O516" s="521"/>
      <c r="P516" s="521"/>
      <c r="Q516" s="521"/>
      <c r="R516" s="521"/>
      <c r="S516" s="521"/>
      <c r="T516" s="521"/>
      <c r="U516" s="521"/>
      <c r="V516" s="521"/>
      <c r="W516" s="521"/>
      <c r="X516" s="521"/>
      <c r="Y516" s="521"/>
      <c r="Z516" s="521"/>
      <c r="AA516" s="521"/>
      <c r="AB516" s="521"/>
      <c r="AC516" s="521"/>
      <c r="AV516" s="518"/>
      <c r="AW516" s="518"/>
    </row>
    <row r="517" spans="5:49" s="517" customFormat="1" x14ac:dyDescent="0.2">
      <c r="E517" s="519"/>
      <c r="F517" s="519"/>
      <c r="G517" s="519"/>
      <c r="H517" s="633"/>
      <c r="I517" s="521"/>
      <c r="J517" s="521"/>
      <c r="K517" s="521"/>
      <c r="L517" s="521"/>
      <c r="M517" s="521"/>
      <c r="N517" s="521"/>
      <c r="O517" s="521"/>
      <c r="P517" s="521"/>
      <c r="Q517" s="521"/>
      <c r="R517" s="521"/>
      <c r="S517" s="521"/>
      <c r="T517" s="521"/>
      <c r="U517" s="521"/>
      <c r="V517" s="521"/>
      <c r="W517" s="521"/>
      <c r="X517" s="521"/>
      <c r="Y517" s="521"/>
      <c r="Z517" s="521"/>
      <c r="AA517" s="521"/>
      <c r="AB517" s="521"/>
      <c r="AC517" s="521"/>
      <c r="AV517" s="518"/>
      <c r="AW517" s="518"/>
    </row>
    <row r="518" spans="5:49" s="517" customFormat="1" x14ac:dyDescent="0.2">
      <c r="E518" s="519"/>
      <c r="F518" s="519"/>
      <c r="G518" s="519"/>
      <c r="H518" s="633"/>
      <c r="I518" s="521"/>
      <c r="J518" s="521"/>
      <c r="K518" s="521"/>
      <c r="L518" s="521"/>
      <c r="M518" s="521"/>
      <c r="N518" s="521"/>
      <c r="O518" s="521"/>
      <c r="P518" s="521"/>
      <c r="Q518" s="521"/>
      <c r="R518" s="521"/>
      <c r="S518" s="521"/>
      <c r="T518" s="521"/>
      <c r="U518" s="521"/>
      <c r="V518" s="521"/>
      <c r="W518" s="521"/>
      <c r="X518" s="521"/>
      <c r="Y518" s="521"/>
      <c r="Z518" s="521"/>
      <c r="AA518" s="521"/>
      <c r="AB518" s="521"/>
      <c r="AC518" s="521"/>
      <c r="AV518" s="518"/>
      <c r="AW518" s="518"/>
    </row>
    <row r="519" spans="5:49" s="517" customFormat="1" x14ac:dyDescent="0.2">
      <c r="E519" s="519"/>
      <c r="F519" s="519"/>
      <c r="G519" s="519"/>
      <c r="H519" s="633"/>
      <c r="I519" s="521"/>
      <c r="J519" s="521"/>
      <c r="K519" s="521"/>
      <c r="L519" s="521"/>
      <c r="M519" s="521"/>
      <c r="N519" s="521"/>
      <c r="O519" s="521"/>
      <c r="P519" s="521"/>
      <c r="Q519" s="521"/>
      <c r="R519" s="521"/>
      <c r="S519" s="521"/>
      <c r="T519" s="521"/>
      <c r="U519" s="521"/>
      <c r="V519" s="521"/>
      <c r="W519" s="521"/>
      <c r="X519" s="521"/>
      <c r="Y519" s="521"/>
      <c r="Z519" s="521"/>
      <c r="AA519" s="521"/>
      <c r="AB519" s="521"/>
      <c r="AC519" s="521"/>
      <c r="AV519" s="518"/>
      <c r="AW519" s="518"/>
    </row>
    <row r="520" spans="5:49" s="517" customFormat="1" x14ac:dyDescent="0.2">
      <c r="E520" s="519"/>
      <c r="F520" s="519"/>
      <c r="G520" s="519"/>
      <c r="H520" s="633"/>
      <c r="I520" s="521"/>
      <c r="J520" s="521"/>
      <c r="K520" s="521"/>
      <c r="L520" s="521"/>
      <c r="M520" s="521"/>
      <c r="N520" s="521"/>
      <c r="O520" s="521"/>
      <c r="P520" s="521"/>
      <c r="Q520" s="521"/>
      <c r="R520" s="521"/>
      <c r="S520" s="521"/>
      <c r="T520" s="521"/>
      <c r="U520" s="521"/>
      <c r="V520" s="521"/>
      <c r="W520" s="521"/>
      <c r="X520" s="521"/>
      <c r="Y520" s="521"/>
      <c r="Z520" s="521"/>
      <c r="AA520" s="521"/>
      <c r="AB520" s="521"/>
      <c r="AC520" s="521"/>
      <c r="AV520" s="518"/>
      <c r="AW520" s="518"/>
    </row>
  </sheetData>
  <protectedRanges>
    <protectedRange sqref="G342" name="Rango1"/>
    <protectedRange sqref="G343" name="Rango1_1"/>
    <protectedRange sqref="G344:G345" name="Rango1_2"/>
  </protectedRanges>
  <dataConsolidate/>
  <mergeCells count="273">
    <mergeCell ref="AO9:AQ9"/>
    <mergeCell ref="B10:E10"/>
    <mergeCell ref="G10:H10"/>
    <mergeCell ref="A1:B2"/>
    <mergeCell ref="C1:F2"/>
    <mergeCell ref="G1:H1"/>
    <mergeCell ref="G2:H2"/>
    <mergeCell ref="A3:H3"/>
    <mergeCell ref="A4:A5"/>
    <mergeCell ref="B4:H5"/>
    <mergeCell ref="A24:F24"/>
    <mergeCell ref="B26:B28"/>
    <mergeCell ref="C26:D26"/>
    <mergeCell ref="E26:E28"/>
    <mergeCell ref="C27:D27"/>
    <mergeCell ref="C28:D28"/>
    <mergeCell ref="A6:H6"/>
    <mergeCell ref="AE9:AG9"/>
    <mergeCell ref="AJ9:AL9"/>
    <mergeCell ref="A29:F29"/>
    <mergeCell ref="B31:E31"/>
    <mergeCell ref="G31:H31"/>
    <mergeCell ref="A41:F41"/>
    <mergeCell ref="B43:B45"/>
    <mergeCell ref="C43:D43"/>
    <mergeCell ref="E43:E45"/>
    <mergeCell ref="C44:D44"/>
    <mergeCell ref="C45:D45"/>
    <mergeCell ref="A46:F46"/>
    <mergeCell ref="B49:E49"/>
    <mergeCell ref="G49:H49"/>
    <mergeCell ref="A58:F58"/>
    <mergeCell ref="B60:B62"/>
    <mergeCell ref="C60:D60"/>
    <mergeCell ref="E60:E62"/>
    <mergeCell ref="C61:D61"/>
    <mergeCell ref="C62:D62"/>
    <mergeCell ref="A63:F63"/>
    <mergeCell ref="B65:E65"/>
    <mergeCell ref="G65:H65"/>
    <mergeCell ref="A70:F70"/>
    <mergeCell ref="B72:B74"/>
    <mergeCell ref="C72:D72"/>
    <mergeCell ref="E72:E74"/>
    <mergeCell ref="C73:D73"/>
    <mergeCell ref="C74:D74"/>
    <mergeCell ref="A75:F75"/>
    <mergeCell ref="B77:E77"/>
    <mergeCell ref="G77:H77"/>
    <mergeCell ref="A82:F82"/>
    <mergeCell ref="B84:B86"/>
    <mergeCell ref="C84:D84"/>
    <mergeCell ref="E84:E86"/>
    <mergeCell ref="C85:D85"/>
    <mergeCell ref="C86:D86"/>
    <mergeCell ref="A87:F87"/>
    <mergeCell ref="B89:E89"/>
    <mergeCell ref="G89:H89"/>
    <mergeCell ref="A101:F101"/>
    <mergeCell ref="B103:B105"/>
    <mergeCell ref="C103:D103"/>
    <mergeCell ref="E103:E105"/>
    <mergeCell ref="C104:D104"/>
    <mergeCell ref="C105:D105"/>
    <mergeCell ref="A106:F106"/>
    <mergeCell ref="B108:E108"/>
    <mergeCell ref="G108:H108"/>
    <mergeCell ref="A121:F121"/>
    <mergeCell ref="B123:B125"/>
    <mergeCell ref="C123:D123"/>
    <mergeCell ref="E123:E125"/>
    <mergeCell ref="C124:D124"/>
    <mergeCell ref="C125:D125"/>
    <mergeCell ref="A126:F126"/>
    <mergeCell ref="B128:E128"/>
    <mergeCell ref="G128:H128"/>
    <mergeCell ref="A134:F134"/>
    <mergeCell ref="B136:B138"/>
    <mergeCell ref="C136:D136"/>
    <mergeCell ref="E136:E138"/>
    <mergeCell ref="C137:D137"/>
    <mergeCell ref="C138:D138"/>
    <mergeCell ref="A139:F139"/>
    <mergeCell ref="B141:E141"/>
    <mergeCell ref="G141:H141"/>
    <mergeCell ref="A146:F146"/>
    <mergeCell ref="B148:B150"/>
    <mergeCell ref="C148:D148"/>
    <mergeCell ref="E148:E150"/>
    <mergeCell ref="C149:D149"/>
    <mergeCell ref="C150:D150"/>
    <mergeCell ref="A151:F151"/>
    <mergeCell ref="B153:E153"/>
    <mergeCell ref="G153:H153"/>
    <mergeCell ref="A165:F165"/>
    <mergeCell ref="B167:B169"/>
    <mergeCell ref="C167:D167"/>
    <mergeCell ref="E167:E169"/>
    <mergeCell ref="C168:D168"/>
    <mergeCell ref="C169:D169"/>
    <mergeCell ref="A170:F170"/>
    <mergeCell ref="B172:E172"/>
    <mergeCell ref="G172:H172"/>
    <mergeCell ref="A190:F190"/>
    <mergeCell ref="B192:B194"/>
    <mergeCell ref="C192:D192"/>
    <mergeCell ref="E192:E194"/>
    <mergeCell ref="C193:D193"/>
    <mergeCell ref="C194:D194"/>
    <mergeCell ref="A195:F195"/>
    <mergeCell ref="B197:E197"/>
    <mergeCell ref="G197:H197"/>
    <mergeCell ref="A212:F212"/>
    <mergeCell ref="B214:B216"/>
    <mergeCell ref="C214:D214"/>
    <mergeCell ref="E214:E216"/>
    <mergeCell ref="C215:D215"/>
    <mergeCell ref="C216:D216"/>
    <mergeCell ref="A217:F217"/>
    <mergeCell ref="B219:E219"/>
    <mergeCell ref="G219:H219"/>
    <mergeCell ref="A221:F221"/>
    <mergeCell ref="B223:B225"/>
    <mergeCell ref="C223:D223"/>
    <mergeCell ref="E223:E225"/>
    <mergeCell ref="C224:D224"/>
    <mergeCell ref="C225:D225"/>
    <mergeCell ref="A226:F226"/>
    <mergeCell ref="B228:E228"/>
    <mergeCell ref="G228:H228"/>
    <mergeCell ref="A237:F237"/>
    <mergeCell ref="B239:B241"/>
    <mergeCell ref="C239:D239"/>
    <mergeCell ref="E239:E241"/>
    <mergeCell ref="C240:D240"/>
    <mergeCell ref="C241:D241"/>
    <mergeCell ref="A242:F242"/>
    <mergeCell ref="B245:E245"/>
    <mergeCell ref="G245:H245"/>
    <mergeCell ref="A254:F254"/>
    <mergeCell ref="B256:B258"/>
    <mergeCell ref="C256:D256"/>
    <mergeCell ref="E256:E258"/>
    <mergeCell ref="C257:D257"/>
    <mergeCell ref="C258:D258"/>
    <mergeCell ref="A259:F259"/>
    <mergeCell ref="B261:E261"/>
    <mergeCell ref="G261:H261"/>
    <mergeCell ref="A265:F265"/>
    <mergeCell ref="B267:B269"/>
    <mergeCell ref="C267:D267"/>
    <mergeCell ref="E267:E269"/>
    <mergeCell ref="C268:D268"/>
    <mergeCell ref="C269:D269"/>
    <mergeCell ref="A270:F270"/>
    <mergeCell ref="B272:E272"/>
    <mergeCell ref="G272:H272"/>
    <mergeCell ref="A276:F276"/>
    <mergeCell ref="B278:B280"/>
    <mergeCell ref="C278:D278"/>
    <mergeCell ref="E278:E280"/>
    <mergeCell ref="C279:D279"/>
    <mergeCell ref="C280:D280"/>
    <mergeCell ref="A281:F281"/>
    <mergeCell ref="B283:E283"/>
    <mergeCell ref="G283:H283"/>
    <mergeCell ref="A295:F295"/>
    <mergeCell ref="B297:B299"/>
    <mergeCell ref="C297:D297"/>
    <mergeCell ref="E297:E299"/>
    <mergeCell ref="C298:D298"/>
    <mergeCell ref="C299:D299"/>
    <mergeCell ref="A300:F300"/>
    <mergeCell ref="B302:E302"/>
    <mergeCell ref="G302:H302"/>
    <mergeCell ref="A306:F306"/>
    <mergeCell ref="B308:B310"/>
    <mergeCell ref="C308:D308"/>
    <mergeCell ref="E308:E310"/>
    <mergeCell ref="C309:D309"/>
    <mergeCell ref="C310:D310"/>
    <mergeCell ref="A311:F311"/>
    <mergeCell ref="B313:E313"/>
    <mergeCell ref="G313:H313"/>
    <mergeCell ref="A318:F318"/>
    <mergeCell ref="B320:B322"/>
    <mergeCell ref="C320:D320"/>
    <mergeCell ref="E320:E322"/>
    <mergeCell ref="C321:D321"/>
    <mergeCell ref="C322:D322"/>
    <mergeCell ref="I364:J364"/>
    <mergeCell ref="A323:F323"/>
    <mergeCell ref="B325:E325"/>
    <mergeCell ref="G325:H325"/>
    <mergeCell ref="A334:F334"/>
    <mergeCell ref="B336:B338"/>
    <mergeCell ref="C336:D336"/>
    <mergeCell ref="E336:E338"/>
    <mergeCell ref="C337:D337"/>
    <mergeCell ref="C338:D338"/>
    <mergeCell ref="B366:E366"/>
    <mergeCell ref="G366:H366"/>
    <mergeCell ref="A380:F380"/>
    <mergeCell ref="B382:B384"/>
    <mergeCell ref="C382:D382"/>
    <mergeCell ref="E382:E384"/>
    <mergeCell ref="C383:D383"/>
    <mergeCell ref="C384:D384"/>
    <mergeCell ref="A339:F339"/>
    <mergeCell ref="A361:F361"/>
    <mergeCell ref="A362:F362"/>
    <mergeCell ref="A363:G363"/>
    <mergeCell ref="A364:G364"/>
    <mergeCell ref="A385:F385"/>
    <mergeCell ref="B387:E387"/>
    <mergeCell ref="G387:H387"/>
    <mergeCell ref="A409:F409"/>
    <mergeCell ref="B411:B413"/>
    <mergeCell ref="C411:D411"/>
    <mergeCell ref="E411:E413"/>
    <mergeCell ref="C412:D412"/>
    <mergeCell ref="C413:D413"/>
    <mergeCell ref="A414:F414"/>
    <mergeCell ref="B415:E415"/>
    <mergeCell ref="G415:H415"/>
    <mergeCell ref="A417:F417"/>
    <mergeCell ref="B419:B421"/>
    <mergeCell ref="C419:D419"/>
    <mergeCell ref="E419:E421"/>
    <mergeCell ref="C420:D420"/>
    <mergeCell ref="C421:D421"/>
    <mergeCell ref="A422:F422"/>
    <mergeCell ref="B424:E424"/>
    <mergeCell ref="G424:H424"/>
    <mergeCell ref="A428:F428"/>
    <mergeCell ref="B430:B432"/>
    <mergeCell ref="C430:D430"/>
    <mergeCell ref="E430:E432"/>
    <mergeCell ref="C431:D431"/>
    <mergeCell ref="C432:D432"/>
    <mergeCell ref="A433:F433"/>
    <mergeCell ref="B435:E435"/>
    <mergeCell ref="G435:H435"/>
    <mergeCell ref="A439:F439"/>
    <mergeCell ref="B441:B443"/>
    <mergeCell ref="C441:D441"/>
    <mergeCell ref="E441:E443"/>
    <mergeCell ref="C442:D442"/>
    <mergeCell ref="C443:D443"/>
    <mergeCell ref="E451:H451"/>
    <mergeCell ref="B458:C458"/>
    <mergeCell ref="E452:H452"/>
    <mergeCell ref="B459:C459"/>
    <mergeCell ref="E453:H453"/>
    <mergeCell ref="A444:F444"/>
    <mergeCell ref="B446:D446"/>
    <mergeCell ref="B451:C451"/>
    <mergeCell ref="B452:C452"/>
    <mergeCell ref="B453:C453"/>
    <mergeCell ref="B454:C454"/>
    <mergeCell ref="B464:C464"/>
    <mergeCell ref="E458:H458"/>
    <mergeCell ref="B465:C465"/>
    <mergeCell ref="E459:H459"/>
    <mergeCell ref="B466:C466"/>
    <mergeCell ref="E460:H460"/>
    <mergeCell ref="B460:C460"/>
    <mergeCell ref="E454:H454"/>
    <mergeCell ref="E455:H455"/>
    <mergeCell ref="E456:H456"/>
    <mergeCell ref="B463:C463"/>
    <mergeCell ref="E457:H457"/>
    <mergeCell ref="B457:C457"/>
  </mergeCells>
  <dataValidations count="4">
    <dataValidation type="list" allowBlank="1" showInputMessage="1" showErrorMessage="1" sqref="I4:AC6 JE4:JY6 TA4:TU6 ACW4:ADQ6 AMS4:ANM6 AWO4:AXI6 BGK4:BHE6 BQG4:BRA6 CAC4:CAW6 CJY4:CKS6 CTU4:CUO6 DDQ4:DEK6 DNM4:DOG6 DXI4:DYC6 EHE4:EHY6 ERA4:ERU6 FAW4:FBQ6 FKS4:FLM6 FUO4:FVI6 GEK4:GFE6 GOG4:GPA6 GYC4:GYW6 HHY4:HIS6 HRU4:HSO6 IBQ4:ICK6 ILM4:IMG6 IVI4:IWC6 JFE4:JFY6 JPA4:JPU6 JYW4:JZQ6 KIS4:KJM6 KSO4:KTI6 LCK4:LDE6 LMG4:LNA6 LWC4:LWW6 MFY4:MGS6 MPU4:MQO6 MZQ4:NAK6 NJM4:NKG6 NTI4:NUC6 ODE4:ODY6 ONA4:ONU6 OWW4:OXQ6 PGS4:PHM6 PQO4:PRI6 QAK4:QBE6 QKG4:QLA6 QUC4:QUW6 RDY4:RES6 RNU4:ROO6 RXQ4:RYK6 SHM4:SIG6 SRI4:SSC6 TBE4:TBY6 TLA4:TLU6 TUW4:TVQ6 UES4:UFM6 UOO4:UPI6 UYK4:UZE6 VIG4:VJA6 VSC4:VSW6 WBY4:WCS6 WLU4:WMO6 WVQ4:WWK6 I65540:AC65542 JE65540:JY65542 TA65540:TU65542 ACW65540:ADQ65542 AMS65540:ANM65542 AWO65540:AXI65542 BGK65540:BHE65542 BQG65540:BRA65542 CAC65540:CAW65542 CJY65540:CKS65542 CTU65540:CUO65542 DDQ65540:DEK65542 DNM65540:DOG65542 DXI65540:DYC65542 EHE65540:EHY65542 ERA65540:ERU65542 FAW65540:FBQ65542 FKS65540:FLM65542 FUO65540:FVI65542 GEK65540:GFE65542 GOG65540:GPA65542 GYC65540:GYW65542 HHY65540:HIS65542 HRU65540:HSO65542 IBQ65540:ICK65542 ILM65540:IMG65542 IVI65540:IWC65542 JFE65540:JFY65542 JPA65540:JPU65542 JYW65540:JZQ65542 KIS65540:KJM65542 KSO65540:KTI65542 LCK65540:LDE65542 LMG65540:LNA65542 LWC65540:LWW65542 MFY65540:MGS65542 MPU65540:MQO65542 MZQ65540:NAK65542 NJM65540:NKG65542 NTI65540:NUC65542 ODE65540:ODY65542 ONA65540:ONU65542 OWW65540:OXQ65542 PGS65540:PHM65542 PQO65540:PRI65542 QAK65540:QBE65542 QKG65540:QLA65542 QUC65540:QUW65542 RDY65540:RES65542 RNU65540:ROO65542 RXQ65540:RYK65542 SHM65540:SIG65542 SRI65540:SSC65542 TBE65540:TBY65542 TLA65540:TLU65542 TUW65540:TVQ65542 UES65540:UFM65542 UOO65540:UPI65542 UYK65540:UZE65542 VIG65540:VJA65542 VSC65540:VSW65542 WBY65540:WCS65542 WLU65540:WMO65542 WVQ65540:WWK65542 I131076:AC131078 JE131076:JY131078 TA131076:TU131078 ACW131076:ADQ131078 AMS131076:ANM131078 AWO131076:AXI131078 BGK131076:BHE131078 BQG131076:BRA131078 CAC131076:CAW131078 CJY131076:CKS131078 CTU131076:CUO131078 DDQ131076:DEK131078 DNM131076:DOG131078 DXI131076:DYC131078 EHE131076:EHY131078 ERA131076:ERU131078 FAW131076:FBQ131078 FKS131076:FLM131078 FUO131076:FVI131078 GEK131076:GFE131078 GOG131076:GPA131078 GYC131076:GYW131078 HHY131076:HIS131078 HRU131076:HSO131078 IBQ131076:ICK131078 ILM131076:IMG131078 IVI131076:IWC131078 JFE131076:JFY131078 JPA131076:JPU131078 JYW131076:JZQ131078 KIS131076:KJM131078 KSO131076:KTI131078 LCK131076:LDE131078 LMG131076:LNA131078 LWC131076:LWW131078 MFY131076:MGS131078 MPU131076:MQO131078 MZQ131076:NAK131078 NJM131076:NKG131078 NTI131076:NUC131078 ODE131076:ODY131078 ONA131076:ONU131078 OWW131076:OXQ131078 PGS131076:PHM131078 PQO131076:PRI131078 QAK131076:QBE131078 QKG131076:QLA131078 QUC131076:QUW131078 RDY131076:RES131078 RNU131076:ROO131078 RXQ131076:RYK131078 SHM131076:SIG131078 SRI131076:SSC131078 TBE131076:TBY131078 TLA131076:TLU131078 TUW131076:TVQ131078 UES131076:UFM131078 UOO131076:UPI131078 UYK131076:UZE131078 VIG131076:VJA131078 VSC131076:VSW131078 WBY131076:WCS131078 WLU131076:WMO131078 WVQ131076:WWK131078 I196612:AC196614 JE196612:JY196614 TA196612:TU196614 ACW196612:ADQ196614 AMS196612:ANM196614 AWO196612:AXI196614 BGK196612:BHE196614 BQG196612:BRA196614 CAC196612:CAW196614 CJY196612:CKS196614 CTU196612:CUO196614 DDQ196612:DEK196614 DNM196612:DOG196614 DXI196612:DYC196614 EHE196612:EHY196614 ERA196612:ERU196614 FAW196612:FBQ196614 FKS196612:FLM196614 FUO196612:FVI196614 GEK196612:GFE196614 GOG196612:GPA196614 GYC196612:GYW196614 HHY196612:HIS196614 HRU196612:HSO196614 IBQ196612:ICK196614 ILM196612:IMG196614 IVI196612:IWC196614 JFE196612:JFY196614 JPA196612:JPU196614 JYW196612:JZQ196614 KIS196612:KJM196614 KSO196612:KTI196614 LCK196612:LDE196614 LMG196612:LNA196614 LWC196612:LWW196614 MFY196612:MGS196614 MPU196612:MQO196614 MZQ196612:NAK196614 NJM196612:NKG196614 NTI196612:NUC196614 ODE196612:ODY196614 ONA196612:ONU196614 OWW196612:OXQ196614 PGS196612:PHM196614 PQO196612:PRI196614 QAK196612:QBE196614 QKG196612:QLA196614 QUC196612:QUW196614 RDY196612:RES196614 RNU196612:ROO196614 RXQ196612:RYK196614 SHM196612:SIG196614 SRI196612:SSC196614 TBE196612:TBY196614 TLA196612:TLU196614 TUW196612:TVQ196614 UES196612:UFM196614 UOO196612:UPI196614 UYK196612:UZE196614 VIG196612:VJA196614 VSC196612:VSW196614 WBY196612:WCS196614 WLU196612:WMO196614 WVQ196612:WWK196614 I262148:AC262150 JE262148:JY262150 TA262148:TU262150 ACW262148:ADQ262150 AMS262148:ANM262150 AWO262148:AXI262150 BGK262148:BHE262150 BQG262148:BRA262150 CAC262148:CAW262150 CJY262148:CKS262150 CTU262148:CUO262150 DDQ262148:DEK262150 DNM262148:DOG262150 DXI262148:DYC262150 EHE262148:EHY262150 ERA262148:ERU262150 FAW262148:FBQ262150 FKS262148:FLM262150 FUO262148:FVI262150 GEK262148:GFE262150 GOG262148:GPA262150 GYC262148:GYW262150 HHY262148:HIS262150 HRU262148:HSO262150 IBQ262148:ICK262150 ILM262148:IMG262150 IVI262148:IWC262150 JFE262148:JFY262150 JPA262148:JPU262150 JYW262148:JZQ262150 KIS262148:KJM262150 KSO262148:KTI262150 LCK262148:LDE262150 LMG262148:LNA262150 LWC262148:LWW262150 MFY262148:MGS262150 MPU262148:MQO262150 MZQ262148:NAK262150 NJM262148:NKG262150 NTI262148:NUC262150 ODE262148:ODY262150 ONA262148:ONU262150 OWW262148:OXQ262150 PGS262148:PHM262150 PQO262148:PRI262150 QAK262148:QBE262150 QKG262148:QLA262150 QUC262148:QUW262150 RDY262148:RES262150 RNU262148:ROO262150 RXQ262148:RYK262150 SHM262148:SIG262150 SRI262148:SSC262150 TBE262148:TBY262150 TLA262148:TLU262150 TUW262148:TVQ262150 UES262148:UFM262150 UOO262148:UPI262150 UYK262148:UZE262150 VIG262148:VJA262150 VSC262148:VSW262150 WBY262148:WCS262150 WLU262148:WMO262150 WVQ262148:WWK262150 I327684:AC327686 JE327684:JY327686 TA327684:TU327686 ACW327684:ADQ327686 AMS327684:ANM327686 AWO327684:AXI327686 BGK327684:BHE327686 BQG327684:BRA327686 CAC327684:CAW327686 CJY327684:CKS327686 CTU327684:CUO327686 DDQ327684:DEK327686 DNM327684:DOG327686 DXI327684:DYC327686 EHE327684:EHY327686 ERA327684:ERU327686 FAW327684:FBQ327686 FKS327684:FLM327686 FUO327684:FVI327686 GEK327684:GFE327686 GOG327684:GPA327686 GYC327684:GYW327686 HHY327684:HIS327686 HRU327684:HSO327686 IBQ327684:ICK327686 ILM327684:IMG327686 IVI327684:IWC327686 JFE327684:JFY327686 JPA327684:JPU327686 JYW327684:JZQ327686 KIS327684:KJM327686 KSO327684:KTI327686 LCK327684:LDE327686 LMG327684:LNA327686 LWC327684:LWW327686 MFY327684:MGS327686 MPU327684:MQO327686 MZQ327684:NAK327686 NJM327684:NKG327686 NTI327684:NUC327686 ODE327684:ODY327686 ONA327684:ONU327686 OWW327684:OXQ327686 PGS327684:PHM327686 PQO327684:PRI327686 QAK327684:QBE327686 QKG327684:QLA327686 QUC327684:QUW327686 RDY327684:RES327686 RNU327684:ROO327686 RXQ327684:RYK327686 SHM327684:SIG327686 SRI327684:SSC327686 TBE327684:TBY327686 TLA327684:TLU327686 TUW327684:TVQ327686 UES327684:UFM327686 UOO327684:UPI327686 UYK327684:UZE327686 VIG327684:VJA327686 VSC327684:VSW327686 WBY327684:WCS327686 WLU327684:WMO327686 WVQ327684:WWK327686 I393220:AC393222 JE393220:JY393222 TA393220:TU393222 ACW393220:ADQ393222 AMS393220:ANM393222 AWO393220:AXI393222 BGK393220:BHE393222 BQG393220:BRA393222 CAC393220:CAW393222 CJY393220:CKS393222 CTU393220:CUO393222 DDQ393220:DEK393222 DNM393220:DOG393222 DXI393220:DYC393222 EHE393220:EHY393222 ERA393220:ERU393222 FAW393220:FBQ393222 FKS393220:FLM393222 FUO393220:FVI393222 GEK393220:GFE393222 GOG393220:GPA393222 GYC393220:GYW393222 HHY393220:HIS393222 HRU393220:HSO393222 IBQ393220:ICK393222 ILM393220:IMG393222 IVI393220:IWC393222 JFE393220:JFY393222 JPA393220:JPU393222 JYW393220:JZQ393222 KIS393220:KJM393222 KSO393220:KTI393222 LCK393220:LDE393222 LMG393220:LNA393222 LWC393220:LWW393222 MFY393220:MGS393222 MPU393220:MQO393222 MZQ393220:NAK393222 NJM393220:NKG393222 NTI393220:NUC393222 ODE393220:ODY393222 ONA393220:ONU393222 OWW393220:OXQ393222 PGS393220:PHM393222 PQO393220:PRI393222 QAK393220:QBE393222 QKG393220:QLA393222 QUC393220:QUW393222 RDY393220:RES393222 RNU393220:ROO393222 RXQ393220:RYK393222 SHM393220:SIG393222 SRI393220:SSC393222 TBE393220:TBY393222 TLA393220:TLU393222 TUW393220:TVQ393222 UES393220:UFM393222 UOO393220:UPI393222 UYK393220:UZE393222 VIG393220:VJA393222 VSC393220:VSW393222 WBY393220:WCS393222 WLU393220:WMO393222 WVQ393220:WWK393222 I458756:AC458758 JE458756:JY458758 TA458756:TU458758 ACW458756:ADQ458758 AMS458756:ANM458758 AWO458756:AXI458758 BGK458756:BHE458758 BQG458756:BRA458758 CAC458756:CAW458758 CJY458756:CKS458758 CTU458756:CUO458758 DDQ458756:DEK458758 DNM458756:DOG458758 DXI458756:DYC458758 EHE458756:EHY458758 ERA458756:ERU458758 FAW458756:FBQ458758 FKS458756:FLM458758 FUO458756:FVI458758 GEK458756:GFE458758 GOG458756:GPA458758 GYC458756:GYW458758 HHY458756:HIS458758 HRU458756:HSO458758 IBQ458756:ICK458758 ILM458756:IMG458758 IVI458756:IWC458758 JFE458756:JFY458758 JPA458756:JPU458758 JYW458756:JZQ458758 KIS458756:KJM458758 KSO458756:KTI458758 LCK458756:LDE458758 LMG458756:LNA458758 LWC458756:LWW458758 MFY458756:MGS458758 MPU458756:MQO458758 MZQ458756:NAK458758 NJM458756:NKG458758 NTI458756:NUC458758 ODE458756:ODY458758 ONA458756:ONU458758 OWW458756:OXQ458758 PGS458756:PHM458758 PQO458756:PRI458758 QAK458756:QBE458758 QKG458756:QLA458758 QUC458756:QUW458758 RDY458756:RES458758 RNU458756:ROO458758 RXQ458756:RYK458758 SHM458756:SIG458758 SRI458756:SSC458758 TBE458756:TBY458758 TLA458756:TLU458758 TUW458756:TVQ458758 UES458756:UFM458758 UOO458756:UPI458758 UYK458756:UZE458758 VIG458756:VJA458758 VSC458756:VSW458758 WBY458756:WCS458758 WLU458756:WMO458758 WVQ458756:WWK458758 I524292:AC524294 JE524292:JY524294 TA524292:TU524294 ACW524292:ADQ524294 AMS524292:ANM524294 AWO524292:AXI524294 BGK524292:BHE524294 BQG524292:BRA524294 CAC524292:CAW524294 CJY524292:CKS524294 CTU524292:CUO524294 DDQ524292:DEK524294 DNM524292:DOG524294 DXI524292:DYC524294 EHE524292:EHY524294 ERA524292:ERU524294 FAW524292:FBQ524294 FKS524292:FLM524294 FUO524292:FVI524294 GEK524292:GFE524294 GOG524292:GPA524294 GYC524292:GYW524294 HHY524292:HIS524294 HRU524292:HSO524294 IBQ524292:ICK524294 ILM524292:IMG524294 IVI524292:IWC524294 JFE524292:JFY524294 JPA524292:JPU524294 JYW524292:JZQ524294 KIS524292:KJM524294 KSO524292:KTI524294 LCK524292:LDE524294 LMG524292:LNA524294 LWC524292:LWW524294 MFY524292:MGS524294 MPU524292:MQO524294 MZQ524292:NAK524294 NJM524292:NKG524294 NTI524292:NUC524294 ODE524292:ODY524294 ONA524292:ONU524294 OWW524292:OXQ524294 PGS524292:PHM524294 PQO524292:PRI524294 QAK524292:QBE524294 QKG524292:QLA524294 QUC524292:QUW524294 RDY524292:RES524294 RNU524292:ROO524294 RXQ524292:RYK524294 SHM524292:SIG524294 SRI524292:SSC524294 TBE524292:TBY524294 TLA524292:TLU524294 TUW524292:TVQ524294 UES524292:UFM524294 UOO524292:UPI524294 UYK524292:UZE524294 VIG524292:VJA524294 VSC524292:VSW524294 WBY524292:WCS524294 WLU524292:WMO524294 WVQ524292:WWK524294 I589828:AC589830 JE589828:JY589830 TA589828:TU589830 ACW589828:ADQ589830 AMS589828:ANM589830 AWO589828:AXI589830 BGK589828:BHE589830 BQG589828:BRA589830 CAC589828:CAW589830 CJY589828:CKS589830 CTU589828:CUO589830 DDQ589828:DEK589830 DNM589828:DOG589830 DXI589828:DYC589830 EHE589828:EHY589830 ERA589828:ERU589830 FAW589828:FBQ589830 FKS589828:FLM589830 FUO589828:FVI589830 GEK589828:GFE589830 GOG589828:GPA589830 GYC589828:GYW589830 HHY589828:HIS589830 HRU589828:HSO589830 IBQ589828:ICK589830 ILM589828:IMG589830 IVI589828:IWC589830 JFE589828:JFY589830 JPA589828:JPU589830 JYW589828:JZQ589830 KIS589828:KJM589830 KSO589828:KTI589830 LCK589828:LDE589830 LMG589828:LNA589830 LWC589828:LWW589830 MFY589828:MGS589830 MPU589828:MQO589830 MZQ589828:NAK589830 NJM589828:NKG589830 NTI589828:NUC589830 ODE589828:ODY589830 ONA589828:ONU589830 OWW589828:OXQ589830 PGS589828:PHM589830 PQO589828:PRI589830 QAK589828:QBE589830 QKG589828:QLA589830 QUC589828:QUW589830 RDY589828:RES589830 RNU589828:ROO589830 RXQ589828:RYK589830 SHM589828:SIG589830 SRI589828:SSC589830 TBE589828:TBY589830 TLA589828:TLU589830 TUW589828:TVQ589830 UES589828:UFM589830 UOO589828:UPI589830 UYK589828:UZE589830 VIG589828:VJA589830 VSC589828:VSW589830 WBY589828:WCS589830 WLU589828:WMO589830 WVQ589828:WWK589830 I655364:AC655366 JE655364:JY655366 TA655364:TU655366 ACW655364:ADQ655366 AMS655364:ANM655366 AWO655364:AXI655366 BGK655364:BHE655366 BQG655364:BRA655366 CAC655364:CAW655366 CJY655364:CKS655366 CTU655364:CUO655366 DDQ655364:DEK655366 DNM655364:DOG655366 DXI655364:DYC655366 EHE655364:EHY655366 ERA655364:ERU655366 FAW655364:FBQ655366 FKS655364:FLM655366 FUO655364:FVI655366 GEK655364:GFE655366 GOG655364:GPA655366 GYC655364:GYW655366 HHY655364:HIS655366 HRU655364:HSO655366 IBQ655364:ICK655366 ILM655364:IMG655366 IVI655364:IWC655366 JFE655364:JFY655366 JPA655364:JPU655366 JYW655364:JZQ655366 KIS655364:KJM655366 KSO655364:KTI655366 LCK655364:LDE655366 LMG655364:LNA655366 LWC655364:LWW655366 MFY655364:MGS655366 MPU655364:MQO655366 MZQ655364:NAK655366 NJM655364:NKG655366 NTI655364:NUC655366 ODE655364:ODY655366 ONA655364:ONU655366 OWW655364:OXQ655366 PGS655364:PHM655366 PQO655364:PRI655366 QAK655364:QBE655366 QKG655364:QLA655366 QUC655364:QUW655366 RDY655364:RES655366 RNU655364:ROO655366 RXQ655364:RYK655366 SHM655364:SIG655366 SRI655364:SSC655366 TBE655364:TBY655366 TLA655364:TLU655366 TUW655364:TVQ655366 UES655364:UFM655366 UOO655364:UPI655366 UYK655364:UZE655366 VIG655364:VJA655366 VSC655364:VSW655366 WBY655364:WCS655366 WLU655364:WMO655366 WVQ655364:WWK655366 I720900:AC720902 JE720900:JY720902 TA720900:TU720902 ACW720900:ADQ720902 AMS720900:ANM720902 AWO720900:AXI720902 BGK720900:BHE720902 BQG720900:BRA720902 CAC720900:CAW720902 CJY720900:CKS720902 CTU720900:CUO720902 DDQ720900:DEK720902 DNM720900:DOG720902 DXI720900:DYC720902 EHE720900:EHY720902 ERA720900:ERU720902 FAW720900:FBQ720902 FKS720900:FLM720902 FUO720900:FVI720902 GEK720900:GFE720902 GOG720900:GPA720902 GYC720900:GYW720902 HHY720900:HIS720902 HRU720900:HSO720902 IBQ720900:ICK720902 ILM720900:IMG720902 IVI720900:IWC720902 JFE720900:JFY720902 JPA720900:JPU720902 JYW720900:JZQ720902 KIS720900:KJM720902 KSO720900:KTI720902 LCK720900:LDE720902 LMG720900:LNA720902 LWC720900:LWW720902 MFY720900:MGS720902 MPU720900:MQO720902 MZQ720900:NAK720902 NJM720900:NKG720902 NTI720900:NUC720902 ODE720900:ODY720902 ONA720900:ONU720902 OWW720900:OXQ720902 PGS720900:PHM720902 PQO720900:PRI720902 QAK720900:QBE720902 QKG720900:QLA720902 QUC720900:QUW720902 RDY720900:RES720902 RNU720900:ROO720902 RXQ720900:RYK720902 SHM720900:SIG720902 SRI720900:SSC720902 TBE720900:TBY720902 TLA720900:TLU720902 TUW720900:TVQ720902 UES720900:UFM720902 UOO720900:UPI720902 UYK720900:UZE720902 VIG720900:VJA720902 VSC720900:VSW720902 WBY720900:WCS720902 WLU720900:WMO720902 WVQ720900:WWK720902 I786436:AC786438 JE786436:JY786438 TA786436:TU786438 ACW786436:ADQ786438 AMS786436:ANM786438 AWO786436:AXI786438 BGK786436:BHE786438 BQG786436:BRA786438 CAC786436:CAW786438 CJY786436:CKS786438 CTU786436:CUO786438 DDQ786436:DEK786438 DNM786436:DOG786438 DXI786436:DYC786438 EHE786436:EHY786438 ERA786436:ERU786438 FAW786436:FBQ786438 FKS786436:FLM786438 FUO786436:FVI786438 GEK786436:GFE786438 GOG786436:GPA786438 GYC786436:GYW786438 HHY786436:HIS786438 HRU786436:HSO786438 IBQ786436:ICK786438 ILM786436:IMG786438 IVI786436:IWC786438 JFE786436:JFY786438 JPA786436:JPU786438 JYW786436:JZQ786438 KIS786436:KJM786438 KSO786436:KTI786438 LCK786436:LDE786438 LMG786436:LNA786438 LWC786436:LWW786438 MFY786436:MGS786438 MPU786436:MQO786438 MZQ786436:NAK786438 NJM786436:NKG786438 NTI786436:NUC786438 ODE786436:ODY786438 ONA786436:ONU786438 OWW786436:OXQ786438 PGS786436:PHM786438 PQO786436:PRI786438 QAK786436:QBE786438 QKG786436:QLA786438 QUC786436:QUW786438 RDY786436:RES786438 RNU786436:ROO786438 RXQ786436:RYK786438 SHM786436:SIG786438 SRI786436:SSC786438 TBE786436:TBY786438 TLA786436:TLU786438 TUW786436:TVQ786438 UES786436:UFM786438 UOO786436:UPI786438 UYK786436:UZE786438 VIG786436:VJA786438 VSC786436:VSW786438 WBY786436:WCS786438 WLU786436:WMO786438 WVQ786436:WWK786438 I851972:AC851974 JE851972:JY851974 TA851972:TU851974 ACW851972:ADQ851974 AMS851972:ANM851974 AWO851972:AXI851974 BGK851972:BHE851974 BQG851972:BRA851974 CAC851972:CAW851974 CJY851972:CKS851974 CTU851972:CUO851974 DDQ851972:DEK851974 DNM851972:DOG851974 DXI851972:DYC851974 EHE851972:EHY851974 ERA851972:ERU851974 FAW851972:FBQ851974 FKS851972:FLM851974 FUO851972:FVI851974 GEK851972:GFE851974 GOG851972:GPA851974 GYC851972:GYW851974 HHY851972:HIS851974 HRU851972:HSO851974 IBQ851972:ICK851974 ILM851972:IMG851974 IVI851972:IWC851974 JFE851972:JFY851974 JPA851972:JPU851974 JYW851972:JZQ851974 KIS851972:KJM851974 KSO851972:KTI851974 LCK851972:LDE851974 LMG851972:LNA851974 LWC851972:LWW851974 MFY851972:MGS851974 MPU851972:MQO851974 MZQ851972:NAK851974 NJM851972:NKG851974 NTI851972:NUC851974 ODE851972:ODY851974 ONA851972:ONU851974 OWW851972:OXQ851974 PGS851972:PHM851974 PQO851972:PRI851974 QAK851972:QBE851974 QKG851972:QLA851974 QUC851972:QUW851974 RDY851972:RES851974 RNU851972:ROO851974 RXQ851972:RYK851974 SHM851972:SIG851974 SRI851972:SSC851974 TBE851972:TBY851974 TLA851972:TLU851974 TUW851972:TVQ851974 UES851972:UFM851974 UOO851972:UPI851974 UYK851972:UZE851974 VIG851972:VJA851974 VSC851972:VSW851974 WBY851972:WCS851974 WLU851972:WMO851974 WVQ851972:WWK851974 I917508:AC917510 JE917508:JY917510 TA917508:TU917510 ACW917508:ADQ917510 AMS917508:ANM917510 AWO917508:AXI917510 BGK917508:BHE917510 BQG917508:BRA917510 CAC917508:CAW917510 CJY917508:CKS917510 CTU917508:CUO917510 DDQ917508:DEK917510 DNM917508:DOG917510 DXI917508:DYC917510 EHE917508:EHY917510 ERA917508:ERU917510 FAW917508:FBQ917510 FKS917508:FLM917510 FUO917508:FVI917510 GEK917508:GFE917510 GOG917508:GPA917510 GYC917508:GYW917510 HHY917508:HIS917510 HRU917508:HSO917510 IBQ917508:ICK917510 ILM917508:IMG917510 IVI917508:IWC917510 JFE917508:JFY917510 JPA917508:JPU917510 JYW917508:JZQ917510 KIS917508:KJM917510 KSO917508:KTI917510 LCK917508:LDE917510 LMG917508:LNA917510 LWC917508:LWW917510 MFY917508:MGS917510 MPU917508:MQO917510 MZQ917508:NAK917510 NJM917508:NKG917510 NTI917508:NUC917510 ODE917508:ODY917510 ONA917508:ONU917510 OWW917508:OXQ917510 PGS917508:PHM917510 PQO917508:PRI917510 QAK917508:QBE917510 QKG917508:QLA917510 QUC917508:QUW917510 RDY917508:RES917510 RNU917508:ROO917510 RXQ917508:RYK917510 SHM917508:SIG917510 SRI917508:SSC917510 TBE917508:TBY917510 TLA917508:TLU917510 TUW917508:TVQ917510 UES917508:UFM917510 UOO917508:UPI917510 UYK917508:UZE917510 VIG917508:VJA917510 VSC917508:VSW917510 WBY917508:WCS917510 WLU917508:WMO917510 WVQ917508:WWK917510 I983044:AC983046 JE983044:JY983046 TA983044:TU983046 ACW983044:ADQ983046 AMS983044:ANM983046 AWO983044:AXI983046 BGK983044:BHE983046 BQG983044:BRA983046 CAC983044:CAW983046 CJY983044:CKS983046 CTU983044:CUO983046 DDQ983044:DEK983046 DNM983044:DOG983046 DXI983044:DYC983046 EHE983044:EHY983046 ERA983044:ERU983046 FAW983044:FBQ983046 FKS983044:FLM983046 FUO983044:FVI983046 GEK983044:GFE983046 GOG983044:GPA983046 GYC983044:GYW983046 HHY983044:HIS983046 HRU983044:HSO983046 IBQ983044:ICK983046 ILM983044:IMG983046 IVI983044:IWC983046 JFE983044:JFY983046 JPA983044:JPU983046 JYW983044:JZQ983046 KIS983044:KJM983046 KSO983044:KTI983046 LCK983044:LDE983046 LMG983044:LNA983046 LWC983044:LWW983046 MFY983044:MGS983046 MPU983044:MQO983046 MZQ983044:NAK983046 NJM983044:NKG983046 NTI983044:NUC983046 ODE983044:ODY983046 ONA983044:ONU983046 OWW983044:OXQ983046 PGS983044:PHM983046 PQO983044:PRI983046 QAK983044:QBE983046 QKG983044:QLA983046 QUC983044:QUW983046 RDY983044:RES983046 RNU983044:ROO983046 RXQ983044:RYK983046 SHM983044:SIG983046 SRI983044:SSC983046 TBE983044:TBY983046 TLA983044:TLU983046 TUW983044:TVQ983046 UES983044:UFM983046 UOO983044:UPI983046 UYK983044:UZE983046 VIG983044:VJA983046 VSC983044:VSW983046 WBY983044:WCS983046 WLU983044:WMO983046 WVQ983044:WWK983046" xr:uid="{2B7AE19D-B1C6-4C08-8BEF-2B03F4DA3A35}">
      <formula1>$AZ$460:$AZ$477</formula1>
    </dataValidation>
    <dataValidation type="list" allowBlank="1" showInputMessage="1" showErrorMessage="1" sqref="C16:C17 IY16:IY17 SU16:SU17 ACQ16:ACQ17 AMM16:AMM17 AWI16:AWI17 BGE16:BGE17 BQA16:BQA17 BZW16:BZW17 CJS16:CJS17 CTO16:CTO17 DDK16:DDK17 DNG16:DNG17 DXC16:DXC17 EGY16:EGY17 EQU16:EQU17 FAQ16:FAQ17 FKM16:FKM17 FUI16:FUI17 GEE16:GEE17 GOA16:GOA17 GXW16:GXW17 HHS16:HHS17 HRO16:HRO17 IBK16:IBK17 ILG16:ILG17 IVC16:IVC17 JEY16:JEY17 JOU16:JOU17 JYQ16:JYQ17 KIM16:KIM17 KSI16:KSI17 LCE16:LCE17 LMA16:LMA17 LVW16:LVW17 MFS16:MFS17 MPO16:MPO17 MZK16:MZK17 NJG16:NJG17 NTC16:NTC17 OCY16:OCY17 OMU16:OMU17 OWQ16:OWQ17 PGM16:PGM17 PQI16:PQI17 QAE16:QAE17 QKA16:QKA17 QTW16:QTW17 RDS16:RDS17 RNO16:RNO17 RXK16:RXK17 SHG16:SHG17 SRC16:SRC17 TAY16:TAY17 TKU16:TKU17 TUQ16:TUQ17 UEM16:UEM17 UOI16:UOI17 UYE16:UYE17 VIA16:VIA17 VRW16:VRW17 WBS16:WBS17 WLO16:WLO17 WVK16:WVK17 C65552:C65553 IY65552:IY65553 SU65552:SU65553 ACQ65552:ACQ65553 AMM65552:AMM65553 AWI65552:AWI65553 BGE65552:BGE65553 BQA65552:BQA65553 BZW65552:BZW65553 CJS65552:CJS65553 CTO65552:CTO65553 DDK65552:DDK65553 DNG65552:DNG65553 DXC65552:DXC65553 EGY65552:EGY65553 EQU65552:EQU65553 FAQ65552:FAQ65553 FKM65552:FKM65553 FUI65552:FUI65553 GEE65552:GEE65553 GOA65552:GOA65553 GXW65552:GXW65553 HHS65552:HHS65553 HRO65552:HRO65553 IBK65552:IBK65553 ILG65552:ILG65553 IVC65552:IVC65553 JEY65552:JEY65553 JOU65552:JOU65553 JYQ65552:JYQ65553 KIM65552:KIM65553 KSI65552:KSI65553 LCE65552:LCE65553 LMA65552:LMA65553 LVW65552:LVW65553 MFS65552:MFS65553 MPO65552:MPO65553 MZK65552:MZK65553 NJG65552:NJG65553 NTC65552:NTC65553 OCY65552:OCY65553 OMU65552:OMU65553 OWQ65552:OWQ65553 PGM65552:PGM65553 PQI65552:PQI65553 QAE65552:QAE65553 QKA65552:QKA65553 QTW65552:QTW65553 RDS65552:RDS65553 RNO65552:RNO65553 RXK65552:RXK65553 SHG65552:SHG65553 SRC65552:SRC65553 TAY65552:TAY65553 TKU65552:TKU65553 TUQ65552:TUQ65553 UEM65552:UEM65553 UOI65552:UOI65553 UYE65552:UYE65553 VIA65552:VIA65553 VRW65552:VRW65553 WBS65552:WBS65553 WLO65552:WLO65553 WVK65552:WVK65553 C131088:C131089 IY131088:IY131089 SU131088:SU131089 ACQ131088:ACQ131089 AMM131088:AMM131089 AWI131088:AWI131089 BGE131088:BGE131089 BQA131088:BQA131089 BZW131088:BZW131089 CJS131088:CJS131089 CTO131088:CTO131089 DDK131088:DDK131089 DNG131088:DNG131089 DXC131088:DXC131089 EGY131088:EGY131089 EQU131088:EQU131089 FAQ131088:FAQ131089 FKM131088:FKM131089 FUI131088:FUI131089 GEE131088:GEE131089 GOA131088:GOA131089 GXW131088:GXW131089 HHS131088:HHS131089 HRO131088:HRO131089 IBK131088:IBK131089 ILG131088:ILG131089 IVC131088:IVC131089 JEY131088:JEY131089 JOU131088:JOU131089 JYQ131088:JYQ131089 KIM131088:KIM131089 KSI131088:KSI131089 LCE131088:LCE131089 LMA131088:LMA131089 LVW131088:LVW131089 MFS131088:MFS131089 MPO131088:MPO131089 MZK131088:MZK131089 NJG131088:NJG131089 NTC131088:NTC131089 OCY131088:OCY131089 OMU131088:OMU131089 OWQ131088:OWQ131089 PGM131088:PGM131089 PQI131088:PQI131089 QAE131088:QAE131089 QKA131088:QKA131089 QTW131088:QTW131089 RDS131088:RDS131089 RNO131088:RNO131089 RXK131088:RXK131089 SHG131088:SHG131089 SRC131088:SRC131089 TAY131088:TAY131089 TKU131088:TKU131089 TUQ131088:TUQ131089 UEM131088:UEM131089 UOI131088:UOI131089 UYE131088:UYE131089 VIA131088:VIA131089 VRW131088:VRW131089 WBS131088:WBS131089 WLO131088:WLO131089 WVK131088:WVK131089 C196624:C196625 IY196624:IY196625 SU196624:SU196625 ACQ196624:ACQ196625 AMM196624:AMM196625 AWI196624:AWI196625 BGE196624:BGE196625 BQA196624:BQA196625 BZW196624:BZW196625 CJS196624:CJS196625 CTO196624:CTO196625 DDK196624:DDK196625 DNG196624:DNG196625 DXC196624:DXC196625 EGY196624:EGY196625 EQU196624:EQU196625 FAQ196624:FAQ196625 FKM196624:FKM196625 FUI196624:FUI196625 GEE196624:GEE196625 GOA196624:GOA196625 GXW196624:GXW196625 HHS196624:HHS196625 HRO196624:HRO196625 IBK196624:IBK196625 ILG196624:ILG196625 IVC196624:IVC196625 JEY196624:JEY196625 JOU196624:JOU196625 JYQ196624:JYQ196625 KIM196624:KIM196625 KSI196624:KSI196625 LCE196624:LCE196625 LMA196624:LMA196625 LVW196624:LVW196625 MFS196624:MFS196625 MPO196624:MPO196625 MZK196624:MZK196625 NJG196624:NJG196625 NTC196624:NTC196625 OCY196624:OCY196625 OMU196624:OMU196625 OWQ196624:OWQ196625 PGM196624:PGM196625 PQI196624:PQI196625 QAE196624:QAE196625 QKA196624:QKA196625 QTW196624:QTW196625 RDS196624:RDS196625 RNO196624:RNO196625 RXK196624:RXK196625 SHG196624:SHG196625 SRC196624:SRC196625 TAY196624:TAY196625 TKU196624:TKU196625 TUQ196624:TUQ196625 UEM196624:UEM196625 UOI196624:UOI196625 UYE196624:UYE196625 VIA196624:VIA196625 VRW196624:VRW196625 WBS196624:WBS196625 WLO196624:WLO196625 WVK196624:WVK196625 C262160:C262161 IY262160:IY262161 SU262160:SU262161 ACQ262160:ACQ262161 AMM262160:AMM262161 AWI262160:AWI262161 BGE262160:BGE262161 BQA262160:BQA262161 BZW262160:BZW262161 CJS262160:CJS262161 CTO262160:CTO262161 DDK262160:DDK262161 DNG262160:DNG262161 DXC262160:DXC262161 EGY262160:EGY262161 EQU262160:EQU262161 FAQ262160:FAQ262161 FKM262160:FKM262161 FUI262160:FUI262161 GEE262160:GEE262161 GOA262160:GOA262161 GXW262160:GXW262161 HHS262160:HHS262161 HRO262160:HRO262161 IBK262160:IBK262161 ILG262160:ILG262161 IVC262160:IVC262161 JEY262160:JEY262161 JOU262160:JOU262161 JYQ262160:JYQ262161 KIM262160:KIM262161 KSI262160:KSI262161 LCE262160:LCE262161 LMA262160:LMA262161 LVW262160:LVW262161 MFS262160:MFS262161 MPO262160:MPO262161 MZK262160:MZK262161 NJG262160:NJG262161 NTC262160:NTC262161 OCY262160:OCY262161 OMU262160:OMU262161 OWQ262160:OWQ262161 PGM262160:PGM262161 PQI262160:PQI262161 QAE262160:QAE262161 QKA262160:QKA262161 QTW262160:QTW262161 RDS262160:RDS262161 RNO262160:RNO262161 RXK262160:RXK262161 SHG262160:SHG262161 SRC262160:SRC262161 TAY262160:TAY262161 TKU262160:TKU262161 TUQ262160:TUQ262161 UEM262160:UEM262161 UOI262160:UOI262161 UYE262160:UYE262161 VIA262160:VIA262161 VRW262160:VRW262161 WBS262160:WBS262161 WLO262160:WLO262161 WVK262160:WVK262161 C327696:C327697 IY327696:IY327697 SU327696:SU327697 ACQ327696:ACQ327697 AMM327696:AMM327697 AWI327696:AWI327697 BGE327696:BGE327697 BQA327696:BQA327697 BZW327696:BZW327697 CJS327696:CJS327697 CTO327696:CTO327697 DDK327696:DDK327697 DNG327696:DNG327697 DXC327696:DXC327697 EGY327696:EGY327697 EQU327696:EQU327697 FAQ327696:FAQ327697 FKM327696:FKM327697 FUI327696:FUI327697 GEE327696:GEE327697 GOA327696:GOA327697 GXW327696:GXW327697 HHS327696:HHS327697 HRO327696:HRO327697 IBK327696:IBK327697 ILG327696:ILG327697 IVC327696:IVC327697 JEY327696:JEY327697 JOU327696:JOU327697 JYQ327696:JYQ327697 KIM327696:KIM327697 KSI327696:KSI327697 LCE327696:LCE327697 LMA327696:LMA327697 LVW327696:LVW327697 MFS327696:MFS327697 MPO327696:MPO327697 MZK327696:MZK327697 NJG327696:NJG327697 NTC327696:NTC327697 OCY327696:OCY327697 OMU327696:OMU327697 OWQ327696:OWQ327697 PGM327696:PGM327697 PQI327696:PQI327697 QAE327696:QAE327697 QKA327696:QKA327697 QTW327696:QTW327697 RDS327696:RDS327697 RNO327696:RNO327697 RXK327696:RXK327697 SHG327696:SHG327697 SRC327696:SRC327697 TAY327696:TAY327697 TKU327696:TKU327697 TUQ327696:TUQ327697 UEM327696:UEM327697 UOI327696:UOI327697 UYE327696:UYE327697 VIA327696:VIA327697 VRW327696:VRW327697 WBS327696:WBS327697 WLO327696:WLO327697 WVK327696:WVK327697 C393232:C393233 IY393232:IY393233 SU393232:SU393233 ACQ393232:ACQ393233 AMM393232:AMM393233 AWI393232:AWI393233 BGE393232:BGE393233 BQA393232:BQA393233 BZW393232:BZW393233 CJS393232:CJS393233 CTO393232:CTO393233 DDK393232:DDK393233 DNG393232:DNG393233 DXC393232:DXC393233 EGY393232:EGY393233 EQU393232:EQU393233 FAQ393232:FAQ393233 FKM393232:FKM393233 FUI393232:FUI393233 GEE393232:GEE393233 GOA393232:GOA393233 GXW393232:GXW393233 HHS393232:HHS393233 HRO393232:HRO393233 IBK393232:IBK393233 ILG393232:ILG393233 IVC393232:IVC393233 JEY393232:JEY393233 JOU393232:JOU393233 JYQ393232:JYQ393233 KIM393232:KIM393233 KSI393232:KSI393233 LCE393232:LCE393233 LMA393232:LMA393233 LVW393232:LVW393233 MFS393232:MFS393233 MPO393232:MPO393233 MZK393232:MZK393233 NJG393232:NJG393233 NTC393232:NTC393233 OCY393232:OCY393233 OMU393232:OMU393233 OWQ393232:OWQ393233 PGM393232:PGM393233 PQI393232:PQI393233 QAE393232:QAE393233 QKA393232:QKA393233 QTW393232:QTW393233 RDS393232:RDS393233 RNO393232:RNO393233 RXK393232:RXK393233 SHG393232:SHG393233 SRC393232:SRC393233 TAY393232:TAY393233 TKU393232:TKU393233 TUQ393232:TUQ393233 UEM393232:UEM393233 UOI393232:UOI393233 UYE393232:UYE393233 VIA393232:VIA393233 VRW393232:VRW393233 WBS393232:WBS393233 WLO393232:WLO393233 WVK393232:WVK393233 C458768:C458769 IY458768:IY458769 SU458768:SU458769 ACQ458768:ACQ458769 AMM458768:AMM458769 AWI458768:AWI458769 BGE458768:BGE458769 BQA458768:BQA458769 BZW458768:BZW458769 CJS458768:CJS458769 CTO458768:CTO458769 DDK458768:DDK458769 DNG458768:DNG458769 DXC458768:DXC458769 EGY458768:EGY458769 EQU458768:EQU458769 FAQ458768:FAQ458769 FKM458768:FKM458769 FUI458768:FUI458769 GEE458768:GEE458769 GOA458768:GOA458769 GXW458768:GXW458769 HHS458768:HHS458769 HRO458768:HRO458769 IBK458768:IBK458769 ILG458768:ILG458769 IVC458768:IVC458769 JEY458768:JEY458769 JOU458768:JOU458769 JYQ458768:JYQ458769 KIM458768:KIM458769 KSI458768:KSI458769 LCE458768:LCE458769 LMA458768:LMA458769 LVW458768:LVW458769 MFS458768:MFS458769 MPO458768:MPO458769 MZK458768:MZK458769 NJG458768:NJG458769 NTC458768:NTC458769 OCY458768:OCY458769 OMU458768:OMU458769 OWQ458768:OWQ458769 PGM458768:PGM458769 PQI458768:PQI458769 QAE458768:QAE458769 QKA458768:QKA458769 QTW458768:QTW458769 RDS458768:RDS458769 RNO458768:RNO458769 RXK458768:RXK458769 SHG458768:SHG458769 SRC458768:SRC458769 TAY458768:TAY458769 TKU458768:TKU458769 TUQ458768:TUQ458769 UEM458768:UEM458769 UOI458768:UOI458769 UYE458768:UYE458769 VIA458768:VIA458769 VRW458768:VRW458769 WBS458768:WBS458769 WLO458768:WLO458769 WVK458768:WVK458769 C524304:C524305 IY524304:IY524305 SU524304:SU524305 ACQ524304:ACQ524305 AMM524304:AMM524305 AWI524304:AWI524305 BGE524304:BGE524305 BQA524304:BQA524305 BZW524304:BZW524305 CJS524304:CJS524305 CTO524304:CTO524305 DDK524304:DDK524305 DNG524304:DNG524305 DXC524304:DXC524305 EGY524304:EGY524305 EQU524304:EQU524305 FAQ524304:FAQ524305 FKM524304:FKM524305 FUI524304:FUI524305 GEE524304:GEE524305 GOA524304:GOA524305 GXW524304:GXW524305 HHS524304:HHS524305 HRO524304:HRO524305 IBK524304:IBK524305 ILG524304:ILG524305 IVC524304:IVC524305 JEY524304:JEY524305 JOU524304:JOU524305 JYQ524304:JYQ524305 KIM524304:KIM524305 KSI524304:KSI524305 LCE524304:LCE524305 LMA524304:LMA524305 LVW524304:LVW524305 MFS524304:MFS524305 MPO524304:MPO524305 MZK524304:MZK524305 NJG524304:NJG524305 NTC524304:NTC524305 OCY524304:OCY524305 OMU524304:OMU524305 OWQ524304:OWQ524305 PGM524304:PGM524305 PQI524304:PQI524305 QAE524304:QAE524305 QKA524304:QKA524305 QTW524304:QTW524305 RDS524304:RDS524305 RNO524304:RNO524305 RXK524304:RXK524305 SHG524304:SHG524305 SRC524304:SRC524305 TAY524304:TAY524305 TKU524304:TKU524305 TUQ524304:TUQ524305 UEM524304:UEM524305 UOI524304:UOI524305 UYE524304:UYE524305 VIA524304:VIA524305 VRW524304:VRW524305 WBS524304:WBS524305 WLO524304:WLO524305 WVK524304:WVK524305 C589840:C589841 IY589840:IY589841 SU589840:SU589841 ACQ589840:ACQ589841 AMM589840:AMM589841 AWI589840:AWI589841 BGE589840:BGE589841 BQA589840:BQA589841 BZW589840:BZW589841 CJS589840:CJS589841 CTO589840:CTO589841 DDK589840:DDK589841 DNG589840:DNG589841 DXC589840:DXC589841 EGY589840:EGY589841 EQU589840:EQU589841 FAQ589840:FAQ589841 FKM589840:FKM589841 FUI589840:FUI589841 GEE589840:GEE589841 GOA589840:GOA589841 GXW589840:GXW589841 HHS589840:HHS589841 HRO589840:HRO589841 IBK589840:IBK589841 ILG589840:ILG589841 IVC589840:IVC589841 JEY589840:JEY589841 JOU589840:JOU589841 JYQ589840:JYQ589841 KIM589840:KIM589841 KSI589840:KSI589841 LCE589840:LCE589841 LMA589840:LMA589841 LVW589840:LVW589841 MFS589840:MFS589841 MPO589840:MPO589841 MZK589840:MZK589841 NJG589840:NJG589841 NTC589840:NTC589841 OCY589840:OCY589841 OMU589840:OMU589841 OWQ589840:OWQ589841 PGM589840:PGM589841 PQI589840:PQI589841 QAE589840:QAE589841 QKA589840:QKA589841 QTW589840:QTW589841 RDS589840:RDS589841 RNO589840:RNO589841 RXK589840:RXK589841 SHG589840:SHG589841 SRC589840:SRC589841 TAY589840:TAY589841 TKU589840:TKU589841 TUQ589840:TUQ589841 UEM589840:UEM589841 UOI589840:UOI589841 UYE589840:UYE589841 VIA589840:VIA589841 VRW589840:VRW589841 WBS589840:WBS589841 WLO589840:WLO589841 WVK589840:WVK589841 C655376:C655377 IY655376:IY655377 SU655376:SU655377 ACQ655376:ACQ655377 AMM655376:AMM655377 AWI655376:AWI655377 BGE655376:BGE655377 BQA655376:BQA655377 BZW655376:BZW655377 CJS655376:CJS655377 CTO655376:CTO655377 DDK655376:DDK655377 DNG655376:DNG655377 DXC655376:DXC655377 EGY655376:EGY655377 EQU655376:EQU655377 FAQ655376:FAQ655377 FKM655376:FKM655377 FUI655376:FUI655377 GEE655376:GEE655377 GOA655376:GOA655377 GXW655376:GXW655377 HHS655376:HHS655377 HRO655376:HRO655377 IBK655376:IBK655377 ILG655376:ILG655377 IVC655376:IVC655377 JEY655376:JEY655377 JOU655376:JOU655377 JYQ655376:JYQ655377 KIM655376:KIM655377 KSI655376:KSI655377 LCE655376:LCE655377 LMA655376:LMA655377 LVW655376:LVW655377 MFS655376:MFS655377 MPO655376:MPO655377 MZK655376:MZK655377 NJG655376:NJG655377 NTC655376:NTC655377 OCY655376:OCY655377 OMU655376:OMU655377 OWQ655376:OWQ655377 PGM655376:PGM655377 PQI655376:PQI655377 QAE655376:QAE655377 QKA655376:QKA655377 QTW655376:QTW655377 RDS655376:RDS655377 RNO655376:RNO655377 RXK655376:RXK655377 SHG655376:SHG655377 SRC655376:SRC655377 TAY655376:TAY655377 TKU655376:TKU655377 TUQ655376:TUQ655377 UEM655376:UEM655377 UOI655376:UOI655377 UYE655376:UYE655377 VIA655376:VIA655377 VRW655376:VRW655377 WBS655376:WBS655377 WLO655376:WLO655377 WVK655376:WVK655377 C720912:C720913 IY720912:IY720913 SU720912:SU720913 ACQ720912:ACQ720913 AMM720912:AMM720913 AWI720912:AWI720913 BGE720912:BGE720913 BQA720912:BQA720913 BZW720912:BZW720913 CJS720912:CJS720913 CTO720912:CTO720913 DDK720912:DDK720913 DNG720912:DNG720913 DXC720912:DXC720913 EGY720912:EGY720913 EQU720912:EQU720913 FAQ720912:FAQ720913 FKM720912:FKM720913 FUI720912:FUI720913 GEE720912:GEE720913 GOA720912:GOA720913 GXW720912:GXW720913 HHS720912:HHS720913 HRO720912:HRO720913 IBK720912:IBK720913 ILG720912:ILG720913 IVC720912:IVC720913 JEY720912:JEY720913 JOU720912:JOU720913 JYQ720912:JYQ720913 KIM720912:KIM720913 KSI720912:KSI720913 LCE720912:LCE720913 LMA720912:LMA720913 LVW720912:LVW720913 MFS720912:MFS720913 MPO720912:MPO720913 MZK720912:MZK720913 NJG720912:NJG720913 NTC720912:NTC720913 OCY720912:OCY720913 OMU720912:OMU720913 OWQ720912:OWQ720913 PGM720912:PGM720913 PQI720912:PQI720913 QAE720912:QAE720913 QKA720912:QKA720913 QTW720912:QTW720913 RDS720912:RDS720913 RNO720912:RNO720913 RXK720912:RXK720913 SHG720912:SHG720913 SRC720912:SRC720913 TAY720912:TAY720913 TKU720912:TKU720913 TUQ720912:TUQ720913 UEM720912:UEM720913 UOI720912:UOI720913 UYE720912:UYE720913 VIA720912:VIA720913 VRW720912:VRW720913 WBS720912:WBS720913 WLO720912:WLO720913 WVK720912:WVK720913 C786448:C786449 IY786448:IY786449 SU786448:SU786449 ACQ786448:ACQ786449 AMM786448:AMM786449 AWI786448:AWI786449 BGE786448:BGE786449 BQA786448:BQA786449 BZW786448:BZW786449 CJS786448:CJS786449 CTO786448:CTO786449 DDK786448:DDK786449 DNG786448:DNG786449 DXC786448:DXC786449 EGY786448:EGY786449 EQU786448:EQU786449 FAQ786448:FAQ786449 FKM786448:FKM786449 FUI786448:FUI786449 GEE786448:GEE786449 GOA786448:GOA786449 GXW786448:GXW786449 HHS786448:HHS786449 HRO786448:HRO786449 IBK786448:IBK786449 ILG786448:ILG786449 IVC786448:IVC786449 JEY786448:JEY786449 JOU786448:JOU786449 JYQ786448:JYQ786449 KIM786448:KIM786449 KSI786448:KSI786449 LCE786448:LCE786449 LMA786448:LMA786449 LVW786448:LVW786449 MFS786448:MFS786449 MPO786448:MPO786449 MZK786448:MZK786449 NJG786448:NJG786449 NTC786448:NTC786449 OCY786448:OCY786449 OMU786448:OMU786449 OWQ786448:OWQ786449 PGM786448:PGM786449 PQI786448:PQI786449 QAE786448:QAE786449 QKA786448:QKA786449 QTW786448:QTW786449 RDS786448:RDS786449 RNO786448:RNO786449 RXK786448:RXK786449 SHG786448:SHG786449 SRC786448:SRC786449 TAY786448:TAY786449 TKU786448:TKU786449 TUQ786448:TUQ786449 UEM786448:UEM786449 UOI786448:UOI786449 UYE786448:UYE786449 VIA786448:VIA786449 VRW786448:VRW786449 WBS786448:WBS786449 WLO786448:WLO786449 WVK786448:WVK786449 C851984:C851985 IY851984:IY851985 SU851984:SU851985 ACQ851984:ACQ851985 AMM851984:AMM851985 AWI851984:AWI851985 BGE851984:BGE851985 BQA851984:BQA851985 BZW851984:BZW851985 CJS851984:CJS851985 CTO851984:CTO851985 DDK851984:DDK851985 DNG851984:DNG851985 DXC851984:DXC851985 EGY851984:EGY851985 EQU851984:EQU851985 FAQ851984:FAQ851985 FKM851984:FKM851985 FUI851984:FUI851985 GEE851984:GEE851985 GOA851984:GOA851985 GXW851984:GXW851985 HHS851984:HHS851985 HRO851984:HRO851985 IBK851984:IBK851985 ILG851984:ILG851985 IVC851984:IVC851985 JEY851984:JEY851985 JOU851984:JOU851985 JYQ851984:JYQ851985 KIM851984:KIM851985 KSI851984:KSI851985 LCE851984:LCE851985 LMA851984:LMA851985 LVW851984:LVW851985 MFS851984:MFS851985 MPO851984:MPO851985 MZK851984:MZK851985 NJG851984:NJG851985 NTC851984:NTC851985 OCY851984:OCY851985 OMU851984:OMU851985 OWQ851984:OWQ851985 PGM851984:PGM851985 PQI851984:PQI851985 QAE851984:QAE851985 QKA851984:QKA851985 QTW851984:QTW851985 RDS851984:RDS851985 RNO851984:RNO851985 RXK851984:RXK851985 SHG851984:SHG851985 SRC851984:SRC851985 TAY851984:TAY851985 TKU851984:TKU851985 TUQ851984:TUQ851985 UEM851984:UEM851985 UOI851984:UOI851985 UYE851984:UYE851985 VIA851984:VIA851985 VRW851984:VRW851985 WBS851984:WBS851985 WLO851984:WLO851985 WVK851984:WVK851985 C917520:C917521 IY917520:IY917521 SU917520:SU917521 ACQ917520:ACQ917521 AMM917520:AMM917521 AWI917520:AWI917521 BGE917520:BGE917521 BQA917520:BQA917521 BZW917520:BZW917521 CJS917520:CJS917521 CTO917520:CTO917521 DDK917520:DDK917521 DNG917520:DNG917521 DXC917520:DXC917521 EGY917520:EGY917521 EQU917520:EQU917521 FAQ917520:FAQ917521 FKM917520:FKM917521 FUI917520:FUI917521 GEE917520:GEE917521 GOA917520:GOA917521 GXW917520:GXW917521 HHS917520:HHS917521 HRO917520:HRO917521 IBK917520:IBK917521 ILG917520:ILG917521 IVC917520:IVC917521 JEY917520:JEY917521 JOU917520:JOU917521 JYQ917520:JYQ917521 KIM917520:KIM917521 KSI917520:KSI917521 LCE917520:LCE917521 LMA917520:LMA917521 LVW917520:LVW917521 MFS917520:MFS917521 MPO917520:MPO917521 MZK917520:MZK917521 NJG917520:NJG917521 NTC917520:NTC917521 OCY917520:OCY917521 OMU917520:OMU917521 OWQ917520:OWQ917521 PGM917520:PGM917521 PQI917520:PQI917521 QAE917520:QAE917521 QKA917520:QKA917521 QTW917520:QTW917521 RDS917520:RDS917521 RNO917520:RNO917521 RXK917520:RXK917521 SHG917520:SHG917521 SRC917520:SRC917521 TAY917520:TAY917521 TKU917520:TKU917521 TUQ917520:TUQ917521 UEM917520:UEM917521 UOI917520:UOI917521 UYE917520:UYE917521 VIA917520:VIA917521 VRW917520:VRW917521 WBS917520:WBS917521 WLO917520:WLO917521 WVK917520:WVK917521 C983056:C983057 IY983056:IY983057 SU983056:SU983057 ACQ983056:ACQ983057 AMM983056:AMM983057 AWI983056:AWI983057 BGE983056:BGE983057 BQA983056:BQA983057 BZW983056:BZW983057 CJS983056:CJS983057 CTO983056:CTO983057 DDK983056:DDK983057 DNG983056:DNG983057 DXC983056:DXC983057 EGY983056:EGY983057 EQU983056:EQU983057 FAQ983056:FAQ983057 FKM983056:FKM983057 FUI983056:FUI983057 GEE983056:GEE983057 GOA983056:GOA983057 GXW983056:GXW983057 HHS983056:HHS983057 HRO983056:HRO983057 IBK983056:IBK983057 ILG983056:ILG983057 IVC983056:IVC983057 JEY983056:JEY983057 JOU983056:JOU983057 JYQ983056:JYQ983057 KIM983056:KIM983057 KSI983056:KSI983057 LCE983056:LCE983057 LMA983056:LMA983057 LVW983056:LVW983057 MFS983056:MFS983057 MPO983056:MPO983057 MZK983056:MZK983057 NJG983056:NJG983057 NTC983056:NTC983057 OCY983056:OCY983057 OMU983056:OMU983057 OWQ983056:OWQ983057 PGM983056:PGM983057 PQI983056:PQI983057 QAE983056:QAE983057 QKA983056:QKA983057 QTW983056:QTW983057 RDS983056:RDS983057 RNO983056:RNO983057 RXK983056:RXK983057 SHG983056:SHG983057 SRC983056:SRC983057 TAY983056:TAY983057 TKU983056:TKU983057 TUQ983056:TUQ983057 UEM983056:UEM983057 UOI983056:UOI983057 UYE983056:UYE983057 VIA983056:VIA983057 VRW983056:VRW983057 WBS983056:WBS983057 WLO983056:WLO983057 WVK983056:WVK983057" xr:uid="{AFD91CE0-C763-4C20-9BE2-9FAEC13118B9}">
      <formula1>$AW$283:$AW$286</formula1>
    </dataValidation>
    <dataValidation type="list" allowBlank="1" showInputMessage="1" showErrorMessage="1" sqref="D90:D95 IZ90:IZ95 SV90:SV95 ACR90:ACR95 AMN90:AMN95 AWJ90:AWJ95 BGF90:BGF95 BQB90:BQB95 BZX90:BZX95 CJT90:CJT95 CTP90:CTP95 DDL90:DDL95 DNH90:DNH95 DXD90:DXD95 EGZ90:EGZ95 EQV90:EQV95 FAR90:FAR95 FKN90:FKN95 FUJ90:FUJ95 GEF90:GEF95 GOB90:GOB95 GXX90:GXX95 HHT90:HHT95 HRP90:HRP95 IBL90:IBL95 ILH90:ILH95 IVD90:IVD95 JEZ90:JEZ95 JOV90:JOV95 JYR90:JYR95 KIN90:KIN95 KSJ90:KSJ95 LCF90:LCF95 LMB90:LMB95 LVX90:LVX95 MFT90:MFT95 MPP90:MPP95 MZL90:MZL95 NJH90:NJH95 NTD90:NTD95 OCZ90:OCZ95 OMV90:OMV95 OWR90:OWR95 PGN90:PGN95 PQJ90:PQJ95 QAF90:QAF95 QKB90:QKB95 QTX90:QTX95 RDT90:RDT95 RNP90:RNP95 RXL90:RXL95 SHH90:SHH95 SRD90:SRD95 TAZ90:TAZ95 TKV90:TKV95 TUR90:TUR95 UEN90:UEN95 UOJ90:UOJ95 UYF90:UYF95 VIB90:VIB95 VRX90:VRX95 WBT90:WBT95 WLP90:WLP95 WVL90:WVL95 D65626:D65631 IZ65626:IZ65631 SV65626:SV65631 ACR65626:ACR65631 AMN65626:AMN65631 AWJ65626:AWJ65631 BGF65626:BGF65631 BQB65626:BQB65631 BZX65626:BZX65631 CJT65626:CJT65631 CTP65626:CTP65631 DDL65626:DDL65631 DNH65626:DNH65631 DXD65626:DXD65631 EGZ65626:EGZ65631 EQV65626:EQV65631 FAR65626:FAR65631 FKN65626:FKN65631 FUJ65626:FUJ65631 GEF65626:GEF65631 GOB65626:GOB65631 GXX65626:GXX65631 HHT65626:HHT65631 HRP65626:HRP65631 IBL65626:IBL65631 ILH65626:ILH65631 IVD65626:IVD65631 JEZ65626:JEZ65631 JOV65626:JOV65631 JYR65626:JYR65631 KIN65626:KIN65631 KSJ65626:KSJ65631 LCF65626:LCF65631 LMB65626:LMB65631 LVX65626:LVX65631 MFT65626:MFT65631 MPP65626:MPP65631 MZL65626:MZL65631 NJH65626:NJH65631 NTD65626:NTD65631 OCZ65626:OCZ65631 OMV65626:OMV65631 OWR65626:OWR65631 PGN65626:PGN65631 PQJ65626:PQJ65631 QAF65626:QAF65631 QKB65626:QKB65631 QTX65626:QTX65631 RDT65626:RDT65631 RNP65626:RNP65631 RXL65626:RXL65631 SHH65626:SHH65631 SRD65626:SRD65631 TAZ65626:TAZ65631 TKV65626:TKV65631 TUR65626:TUR65631 UEN65626:UEN65631 UOJ65626:UOJ65631 UYF65626:UYF65631 VIB65626:VIB65631 VRX65626:VRX65631 WBT65626:WBT65631 WLP65626:WLP65631 WVL65626:WVL65631 D131162:D131167 IZ131162:IZ131167 SV131162:SV131167 ACR131162:ACR131167 AMN131162:AMN131167 AWJ131162:AWJ131167 BGF131162:BGF131167 BQB131162:BQB131167 BZX131162:BZX131167 CJT131162:CJT131167 CTP131162:CTP131167 DDL131162:DDL131167 DNH131162:DNH131167 DXD131162:DXD131167 EGZ131162:EGZ131167 EQV131162:EQV131167 FAR131162:FAR131167 FKN131162:FKN131167 FUJ131162:FUJ131167 GEF131162:GEF131167 GOB131162:GOB131167 GXX131162:GXX131167 HHT131162:HHT131167 HRP131162:HRP131167 IBL131162:IBL131167 ILH131162:ILH131167 IVD131162:IVD131167 JEZ131162:JEZ131167 JOV131162:JOV131167 JYR131162:JYR131167 KIN131162:KIN131167 KSJ131162:KSJ131167 LCF131162:LCF131167 LMB131162:LMB131167 LVX131162:LVX131167 MFT131162:MFT131167 MPP131162:MPP131167 MZL131162:MZL131167 NJH131162:NJH131167 NTD131162:NTD131167 OCZ131162:OCZ131167 OMV131162:OMV131167 OWR131162:OWR131167 PGN131162:PGN131167 PQJ131162:PQJ131167 QAF131162:QAF131167 QKB131162:QKB131167 QTX131162:QTX131167 RDT131162:RDT131167 RNP131162:RNP131167 RXL131162:RXL131167 SHH131162:SHH131167 SRD131162:SRD131167 TAZ131162:TAZ131167 TKV131162:TKV131167 TUR131162:TUR131167 UEN131162:UEN131167 UOJ131162:UOJ131167 UYF131162:UYF131167 VIB131162:VIB131167 VRX131162:VRX131167 WBT131162:WBT131167 WLP131162:WLP131167 WVL131162:WVL131167 D196698:D196703 IZ196698:IZ196703 SV196698:SV196703 ACR196698:ACR196703 AMN196698:AMN196703 AWJ196698:AWJ196703 BGF196698:BGF196703 BQB196698:BQB196703 BZX196698:BZX196703 CJT196698:CJT196703 CTP196698:CTP196703 DDL196698:DDL196703 DNH196698:DNH196703 DXD196698:DXD196703 EGZ196698:EGZ196703 EQV196698:EQV196703 FAR196698:FAR196703 FKN196698:FKN196703 FUJ196698:FUJ196703 GEF196698:GEF196703 GOB196698:GOB196703 GXX196698:GXX196703 HHT196698:HHT196703 HRP196698:HRP196703 IBL196698:IBL196703 ILH196698:ILH196703 IVD196698:IVD196703 JEZ196698:JEZ196703 JOV196698:JOV196703 JYR196698:JYR196703 KIN196698:KIN196703 KSJ196698:KSJ196703 LCF196698:LCF196703 LMB196698:LMB196703 LVX196698:LVX196703 MFT196698:MFT196703 MPP196698:MPP196703 MZL196698:MZL196703 NJH196698:NJH196703 NTD196698:NTD196703 OCZ196698:OCZ196703 OMV196698:OMV196703 OWR196698:OWR196703 PGN196698:PGN196703 PQJ196698:PQJ196703 QAF196698:QAF196703 QKB196698:QKB196703 QTX196698:QTX196703 RDT196698:RDT196703 RNP196698:RNP196703 RXL196698:RXL196703 SHH196698:SHH196703 SRD196698:SRD196703 TAZ196698:TAZ196703 TKV196698:TKV196703 TUR196698:TUR196703 UEN196698:UEN196703 UOJ196698:UOJ196703 UYF196698:UYF196703 VIB196698:VIB196703 VRX196698:VRX196703 WBT196698:WBT196703 WLP196698:WLP196703 WVL196698:WVL196703 D262234:D262239 IZ262234:IZ262239 SV262234:SV262239 ACR262234:ACR262239 AMN262234:AMN262239 AWJ262234:AWJ262239 BGF262234:BGF262239 BQB262234:BQB262239 BZX262234:BZX262239 CJT262234:CJT262239 CTP262234:CTP262239 DDL262234:DDL262239 DNH262234:DNH262239 DXD262234:DXD262239 EGZ262234:EGZ262239 EQV262234:EQV262239 FAR262234:FAR262239 FKN262234:FKN262239 FUJ262234:FUJ262239 GEF262234:GEF262239 GOB262234:GOB262239 GXX262234:GXX262239 HHT262234:HHT262239 HRP262234:HRP262239 IBL262234:IBL262239 ILH262234:ILH262239 IVD262234:IVD262239 JEZ262234:JEZ262239 JOV262234:JOV262239 JYR262234:JYR262239 KIN262234:KIN262239 KSJ262234:KSJ262239 LCF262234:LCF262239 LMB262234:LMB262239 LVX262234:LVX262239 MFT262234:MFT262239 MPP262234:MPP262239 MZL262234:MZL262239 NJH262234:NJH262239 NTD262234:NTD262239 OCZ262234:OCZ262239 OMV262234:OMV262239 OWR262234:OWR262239 PGN262234:PGN262239 PQJ262234:PQJ262239 QAF262234:QAF262239 QKB262234:QKB262239 QTX262234:QTX262239 RDT262234:RDT262239 RNP262234:RNP262239 RXL262234:RXL262239 SHH262234:SHH262239 SRD262234:SRD262239 TAZ262234:TAZ262239 TKV262234:TKV262239 TUR262234:TUR262239 UEN262234:UEN262239 UOJ262234:UOJ262239 UYF262234:UYF262239 VIB262234:VIB262239 VRX262234:VRX262239 WBT262234:WBT262239 WLP262234:WLP262239 WVL262234:WVL262239 D327770:D327775 IZ327770:IZ327775 SV327770:SV327775 ACR327770:ACR327775 AMN327770:AMN327775 AWJ327770:AWJ327775 BGF327770:BGF327775 BQB327770:BQB327775 BZX327770:BZX327775 CJT327770:CJT327775 CTP327770:CTP327775 DDL327770:DDL327775 DNH327770:DNH327775 DXD327770:DXD327775 EGZ327770:EGZ327775 EQV327770:EQV327775 FAR327770:FAR327775 FKN327770:FKN327775 FUJ327770:FUJ327775 GEF327770:GEF327775 GOB327770:GOB327775 GXX327770:GXX327775 HHT327770:HHT327775 HRP327770:HRP327775 IBL327770:IBL327775 ILH327770:ILH327775 IVD327770:IVD327775 JEZ327770:JEZ327775 JOV327770:JOV327775 JYR327770:JYR327775 KIN327770:KIN327775 KSJ327770:KSJ327775 LCF327770:LCF327775 LMB327770:LMB327775 LVX327770:LVX327775 MFT327770:MFT327775 MPP327770:MPP327775 MZL327770:MZL327775 NJH327770:NJH327775 NTD327770:NTD327775 OCZ327770:OCZ327775 OMV327770:OMV327775 OWR327770:OWR327775 PGN327770:PGN327775 PQJ327770:PQJ327775 QAF327770:QAF327775 QKB327770:QKB327775 QTX327770:QTX327775 RDT327770:RDT327775 RNP327770:RNP327775 RXL327770:RXL327775 SHH327770:SHH327775 SRD327770:SRD327775 TAZ327770:TAZ327775 TKV327770:TKV327775 TUR327770:TUR327775 UEN327770:UEN327775 UOJ327770:UOJ327775 UYF327770:UYF327775 VIB327770:VIB327775 VRX327770:VRX327775 WBT327770:WBT327775 WLP327770:WLP327775 WVL327770:WVL327775 D393306:D393311 IZ393306:IZ393311 SV393306:SV393311 ACR393306:ACR393311 AMN393306:AMN393311 AWJ393306:AWJ393311 BGF393306:BGF393311 BQB393306:BQB393311 BZX393306:BZX393311 CJT393306:CJT393311 CTP393306:CTP393311 DDL393306:DDL393311 DNH393306:DNH393311 DXD393306:DXD393311 EGZ393306:EGZ393311 EQV393306:EQV393311 FAR393306:FAR393311 FKN393306:FKN393311 FUJ393306:FUJ393311 GEF393306:GEF393311 GOB393306:GOB393311 GXX393306:GXX393311 HHT393306:HHT393311 HRP393306:HRP393311 IBL393306:IBL393311 ILH393306:ILH393311 IVD393306:IVD393311 JEZ393306:JEZ393311 JOV393306:JOV393311 JYR393306:JYR393311 KIN393306:KIN393311 KSJ393306:KSJ393311 LCF393306:LCF393311 LMB393306:LMB393311 LVX393306:LVX393311 MFT393306:MFT393311 MPP393306:MPP393311 MZL393306:MZL393311 NJH393306:NJH393311 NTD393306:NTD393311 OCZ393306:OCZ393311 OMV393306:OMV393311 OWR393306:OWR393311 PGN393306:PGN393311 PQJ393306:PQJ393311 QAF393306:QAF393311 QKB393306:QKB393311 QTX393306:QTX393311 RDT393306:RDT393311 RNP393306:RNP393311 RXL393306:RXL393311 SHH393306:SHH393311 SRD393306:SRD393311 TAZ393306:TAZ393311 TKV393306:TKV393311 TUR393306:TUR393311 UEN393306:UEN393311 UOJ393306:UOJ393311 UYF393306:UYF393311 VIB393306:VIB393311 VRX393306:VRX393311 WBT393306:WBT393311 WLP393306:WLP393311 WVL393306:WVL393311 D458842:D458847 IZ458842:IZ458847 SV458842:SV458847 ACR458842:ACR458847 AMN458842:AMN458847 AWJ458842:AWJ458847 BGF458842:BGF458847 BQB458842:BQB458847 BZX458842:BZX458847 CJT458842:CJT458847 CTP458842:CTP458847 DDL458842:DDL458847 DNH458842:DNH458847 DXD458842:DXD458847 EGZ458842:EGZ458847 EQV458842:EQV458847 FAR458842:FAR458847 FKN458842:FKN458847 FUJ458842:FUJ458847 GEF458842:GEF458847 GOB458842:GOB458847 GXX458842:GXX458847 HHT458842:HHT458847 HRP458842:HRP458847 IBL458842:IBL458847 ILH458842:ILH458847 IVD458842:IVD458847 JEZ458842:JEZ458847 JOV458842:JOV458847 JYR458842:JYR458847 KIN458842:KIN458847 KSJ458842:KSJ458847 LCF458842:LCF458847 LMB458842:LMB458847 LVX458842:LVX458847 MFT458842:MFT458847 MPP458842:MPP458847 MZL458842:MZL458847 NJH458842:NJH458847 NTD458842:NTD458847 OCZ458842:OCZ458847 OMV458842:OMV458847 OWR458842:OWR458847 PGN458842:PGN458847 PQJ458842:PQJ458847 QAF458842:QAF458847 QKB458842:QKB458847 QTX458842:QTX458847 RDT458842:RDT458847 RNP458842:RNP458847 RXL458842:RXL458847 SHH458842:SHH458847 SRD458842:SRD458847 TAZ458842:TAZ458847 TKV458842:TKV458847 TUR458842:TUR458847 UEN458842:UEN458847 UOJ458842:UOJ458847 UYF458842:UYF458847 VIB458842:VIB458847 VRX458842:VRX458847 WBT458842:WBT458847 WLP458842:WLP458847 WVL458842:WVL458847 D524378:D524383 IZ524378:IZ524383 SV524378:SV524383 ACR524378:ACR524383 AMN524378:AMN524383 AWJ524378:AWJ524383 BGF524378:BGF524383 BQB524378:BQB524383 BZX524378:BZX524383 CJT524378:CJT524383 CTP524378:CTP524383 DDL524378:DDL524383 DNH524378:DNH524383 DXD524378:DXD524383 EGZ524378:EGZ524383 EQV524378:EQV524383 FAR524378:FAR524383 FKN524378:FKN524383 FUJ524378:FUJ524383 GEF524378:GEF524383 GOB524378:GOB524383 GXX524378:GXX524383 HHT524378:HHT524383 HRP524378:HRP524383 IBL524378:IBL524383 ILH524378:ILH524383 IVD524378:IVD524383 JEZ524378:JEZ524383 JOV524378:JOV524383 JYR524378:JYR524383 KIN524378:KIN524383 KSJ524378:KSJ524383 LCF524378:LCF524383 LMB524378:LMB524383 LVX524378:LVX524383 MFT524378:MFT524383 MPP524378:MPP524383 MZL524378:MZL524383 NJH524378:NJH524383 NTD524378:NTD524383 OCZ524378:OCZ524383 OMV524378:OMV524383 OWR524378:OWR524383 PGN524378:PGN524383 PQJ524378:PQJ524383 QAF524378:QAF524383 QKB524378:QKB524383 QTX524378:QTX524383 RDT524378:RDT524383 RNP524378:RNP524383 RXL524378:RXL524383 SHH524378:SHH524383 SRD524378:SRD524383 TAZ524378:TAZ524383 TKV524378:TKV524383 TUR524378:TUR524383 UEN524378:UEN524383 UOJ524378:UOJ524383 UYF524378:UYF524383 VIB524378:VIB524383 VRX524378:VRX524383 WBT524378:WBT524383 WLP524378:WLP524383 WVL524378:WVL524383 D589914:D589919 IZ589914:IZ589919 SV589914:SV589919 ACR589914:ACR589919 AMN589914:AMN589919 AWJ589914:AWJ589919 BGF589914:BGF589919 BQB589914:BQB589919 BZX589914:BZX589919 CJT589914:CJT589919 CTP589914:CTP589919 DDL589914:DDL589919 DNH589914:DNH589919 DXD589914:DXD589919 EGZ589914:EGZ589919 EQV589914:EQV589919 FAR589914:FAR589919 FKN589914:FKN589919 FUJ589914:FUJ589919 GEF589914:GEF589919 GOB589914:GOB589919 GXX589914:GXX589919 HHT589914:HHT589919 HRP589914:HRP589919 IBL589914:IBL589919 ILH589914:ILH589919 IVD589914:IVD589919 JEZ589914:JEZ589919 JOV589914:JOV589919 JYR589914:JYR589919 KIN589914:KIN589919 KSJ589914:KSJ589919 LCF589914:LCF589919 LMB589914:LMB589919 LVX589914:LVX589919 MFT589914:MFT589919 MPP589914:MPP589919 MZL589914:MZL589919 NJH589914:NJH589919 NTD589914:NTD589919 OCZ589914:OCZ589919 OMV589914:OMV589919 OWR589914:OWR589919 PGN589914:PGN589919 PQJ589914:PQJ589919 QAF589914:QAF589919 QKB589914:QKB589919 QTX589914:QTX589919 RDT589914:RDT589919 RNP589914:RNP589919 RXL589914:RXL589919 SHH589914:SHH589919 SRD589914:SRD589919 TAZ589914:TAZ589919 TKV589914:TKV589919 TUR589914:TUR589919 UEN589914:UEN589919 UOJ589914:UOJ589919 UYF589914:UYF589919 VIB589914:VIB589919 VRX589914:VRX589919 WBT589914:WBT589919 WLP589914:WLP589919 WVL589914:WVL589919 D655450:D655455 IZ655450:IZ655455 SV655450:SV655455 ACR655450:ACR655455 AMN655450:AMN655455 AWJ655450:AWJ655455 BGF655450:BGF655455 BQB655450:BQB655455 BZX655450:BZX655455 CJT655450:CJT655455 CTP655450:CTP655455 DDL655450:DDL655455 DNH655450:DNH655455 DXD655450:DXD655455 EGZ655450:EGZ655455 EQV655450:EQV655455 FAR655450:FAR655455 FKN655450:FKN655455 FUJ655450:FUJ655455 GEF655450:GEF655455 GOB655450:GOB655455 GXX655450:GXX655455 HHT655450:HHT655455 HRP655450:HRP655455 IBL655450:IBL655455 ILH655450:ILH655455 IVD655450:IVD655455 JEZ655450:JEZ655455 JOV655450:JOV655455 JYR655450:JYR655455 KIN655450:KIN655455 KSJ655450:KSJ655455 LCF655450:LCF655455 LMB655450:LMB655455 LVX655450:LVX655455 MFT655450:MFT655455 MPP655450:MPP655455 MZL655450:MZL655455 NJH655450:NJH655455 NTD655450:NTD655455 OCZ655450:OCZ655455 OMV655450:OMV655455 OWR655450:OWR655455 PGN655450:PGN655455 PQJ655450:PQJ655455 QAF655450:QAF655455 QKB655450:QKB655455 QTX655450:QTX655455 RDT655450:RDT655455 RNP655450:RNP655455 RXL655450:RXL655455 SHH655450:SHH655455 SRD655450:SRD655455 TAZ655450:TAZ655455 TKV655450:TKV655455 TUR655450:TUR655455 UEN655450:UEN655455 UOJ655450:UOJ655455 UYF655450:UYF655455 VIB655450:VIB655455 VRX655450:VRX655455 WBT655450:WBT655455 WLP655450:WLP655455 WVL655450:WVL655455 D720986:D720991 IZ720986:IZ720991 SV720986:SV720991 ACR720986:ACR720991 AMN720986:AMN720991 AWJ720986:AWJ720991 BGF720986:BGF720991 BQB720986:BQB720991 BZX720986:BZX720991 CJT720986:CJT720991 CTP720986:CTP720991 DDL720986:DDL720991 DNH720986:DNH720991 DXD720986:DXD720991 EGZ720986:EGZ720991 EQV720986:EQV720991 FAR720986:FAR720991 FKN720986:FKN720991 FUJ720986:FUJ720991 GEF720986:GEF720991 GOB720986:GOB720991 GXX720986:GXX720991 HHT720986:HHT720991 HRP720986:HRP720991 IBL720986:IBL720991 ILH720986:ILH720991 IVD720986:IVD720991 JEZ720986:JEZ720991 JOV720986:JOV720991 JYR720986:JYR720991 KIN720986:KIN720991 KSJ720986:KSJ720991 LCF720986:LCF720991 LMB720986:LMB720991 LVX720986:LVX720991 MFT720986:MFT720991 MPP720986:MPP720991 MZL720986:MZL720991 NJH720986:NJH720991 NTD720986:NTD720991 OCZ720986:OCZ720991 OMV720986:OMV720991 OWR720986:OWR720991 PGN720986:PGN720991 PQJ720986:PQJ720991 QAF720986:QAF720991 QKB720986:QKB720991 QTX720986:QTX720991 RDT720986:RDT720991 RNP720986:RNP720991 RXL720986:RXL720991 SHH720986:SHH720991 SRD720986:SRD720991 TAZ720986:TAZ720991 TKV720986:TKV720991 TUR720986:TUR720991 UEN720986:UEN720991 UOJ720986:UOJ720991 UYF720986:UYF720991 VIB720986:VIB720991 VRX720986:VRX720991 WBT720986:WBT720991 WLP720986:WLP720991 WVL720986:WVL720991 D786522:D786527 IZ786522:IZ786527 SV786522:SV786527 ACR786522:ACR786527 AMN786522:AMN786527 AWJ786522:AWJ786527 BGF786522:BGF786527 BQB786522:BQB786527 BZX786522:BZX786527 CJT786522:CJT786527 CTP786522:CTP786527 DDL786522:DDL786527 DNH786522:DNH786527 DXD786522:DXD786527 EGZ786522:EGZ786527 EQV786522:EQV786527 FAR786522:FAR786527 FKN786522:FKN786527 FUJ786522:FUJ786527 GEF786522:GEF786527 GOB786522:GOB786527 GXX786522:GXX786527 HHT786522:HHT786527 HRP786522:HRP786527 IBL786522:IBL786527 ILH786522:ILH786527 IVD786522:IVD786527 JEZ786522:JEZ786527 JOV786522:JOV786527 JYR786522:JYR786527 KIN786522:KIN786527 KSJ786522:KSJ786527 LCF786522:LCF786527 LMB786522:LMB786527 LVX786522:LVX786527 MFT786522:MFT786527 MPP786522:MPP786527 MZL786522:MZL786527 NJH786522:NJH786527 NTD786522:NTD786527 OCZ786522:OCZ786527 OMV786522:OMV786527 OWR786522:OWR786527 PGN786522:PGN786527 PQJ786522:PQJ786527 QAF786522:QAF786527 QKB786522:QKB786527 QTX786522:QTX786527 RDT786522:RDT786527 RNP786522:RNP786527 RXL786522:RXL786527 SHH786522:SHH786527 SRD786522:SRD786527 TAZ786522:TAZ786527 TKV786522:TKV786527 TUR786522:TUR786527 UEN786522:UEN786527 UOJ786522:UOJ786527 UYF786522:UYF786527 VIB786522:VIB786527 VRX786522:VRX786527 WBT786522:WBT786527 WLP786522:WLP786527 WVL786522:WVL786527 D852058:D852063 IZ852058:IZ852063 SV852058:SV852063 ACR852058:ACR852063 AMN852058:AMN852063 AWJ852058:AWJ852063 BGF852058:BGF852063 BQB852058:BQB852063 BZX852058:BZX852063 CJT852058:CJT852063 CTP852058:CTP852063 DDL852058:DDL852063 DNH852058:DNH852063 DXD852058:DXD852063 EGZ852058:EGZ852063 EQV852058:EQV852063 FAR852058:FAR852063 FKN852058:FKN852063 FUJ852058:FUJ852063 GEF852058:GEF852063 GOB852058:GOB852063 GXX852058:GXX852063 HHT852058:HHT852063 HRP852058:HRP852063 IBL852058:IBL852063 ILH852058:ILH852063 IVD852058:IVD852063 JEZ852058:JEZ852063 JOV852058:JOV852063 JYR852058:JYR852063 KIN852058:KIN852063 KSJ852058:KSJ852063 LCF852058:LCF852063 LMB852058:LMB852063 LVX852058:LVX852063 MFT852058:MFT852063 MPP852058:MPP852063 MZL852058:MZL852063 NJH852058:NJH852063 NTD852058:NTD852063 OCZ852058:OCZ852063 OMV852058:OMV852063 OWR852058:OWR852063 PGN852058:PGN852063 PQJ852058:PQJ852063 QAF852058:QAF852063 QKB852058:QKB852063 QTX852058:QTX852063 RDT852058:RDT852063 RNP852058:RNP852063 RXL852058:RXL852063 SHH852058:SHH852063 SRD852058:SRD852063 TAZ852058:TAZ852063 TKV852058:TKV852063 TUR852058:TUR852063 UEN852058:UEN852063 UOJ852058:UOJ852063 UYF852058:UYF852063 VIB852058:VIB852063 VRX852058:VRX852063 WBT852058:WBT852063 WLP852058:WLP852063 WVL852058:WVL852063 D917594:D917599 IZ917594:IZ917599 SV917594:SV917599 ACR917594:ACR917599 AMN917594:AMN917599 AWJ917594:AWJ917599 BGF917594:BGF917599 BQB917594:BQB917599 BZX917594:BZX917599 CJT917594:CJT917599 CTP917594:CTP917599 DDL917594:DDL917599 DNH917594:DNH917599 DXD917594:DXD917599 EGZ917594:EGZ917599 EQV917594:EQV917599 FAR917594:FAR917599 FKN917594:FKN917599 FUJ917594:FUJ917599 GEF917594:GEF917599 GOB917594:GOB917599 GXX917594:GXX917599 HHT917594:HHT917599 HRP917594:HRP917599 IBL917594:IBL917599 ILH917594:ILH917599 IVD917594:IVD917599 JEZ917594:JEZ917599 JOV917594:JOV917599 JYR917594:JYR917599 KIN917594:KIN917599 KSJ917594:KSJ917599 LCF917594:LCF917599 LMB917594:LMB917599 LVX917594:LVX917599 MFT917594:MFT917599 MPP917594:MPP917599 MZL917594:MZL917599 NJH917594:NJH917599 NTD917594:NTD917599 OCZ917594:OCZ917599 OMV917594:OMV917599 OWR917594:OWR917599 PGN917594:PGN917599 PQJ917594:PQJ917599 QAF917594:QAF917599 QKB917594:QKB917599 QTX917594:QTX917599 RDT917594:RDT917599 RNP917594:RNP917599 RXL917594:RXL917599 SHH917594:SHH917599 SRD917594:SRD917599 TAZ917594:TAZ917599 TKV917594:TKV917599 TUR917594:TUR917599 UEN917594:UEN917599 UOJ917594:UOJ917599 UYF917594:UYF917599 VIB917594:VIB917599 VRX917594:VRX917599 WBT917594:WBT917599 WLP917594:WLP917599 WVL917594:WVL917599 D983130:D983135 IZ983130:IZ983135 SV983130:SV983135 ACR983130:ACR983135 AMN983130:AMN983135 AWJ983130:AWJ983135 BGF983130:BGF983135 BQB983130:BQB983135 BZX983130:BZX983135 CJT983130:CJT983135 CTP983130:CTP983135 DDL983130:DDL983135 DNH983130:DNH983135 DXD983130:DXD983135 EGZ983130:EGZ983135 EQV983130:EQV983135 FAR983130:FAR983135 FKN983130:FKN983135 FUJ983130:FUJ983135 GEF983130:GEF983135 GOB983130:GOB983135 GXX983130:GXX983135 HHT983130:HHT983135 HRP983130:HRP983135 IBL983130:IBL983135 ILH983130:ILH983135 IVD983130:IVD983135 JEZ983130:JEZ983135 JOV983130:JOV983135 JYR983130:JYR983135 KIN983130:KIN983135 KSJ983130:KSJ983135 LCF983130:LCF983135 LMB983130:LMB983135 LVX983130:LVX983135 MFT983130:MFT983135 MPP983130:MPP983135 MZL983130:MZL983135 NJH983130:NJH983135 NTD983130:NTD983135 OCZ983130:OCZ983135 OMV983130:OMV983135 OWR983130:OWR983135 PGN983130:PGN983135 PQJ983130:PQJ983135 QAF983130:QAF983135 QKB983130:QKB983135 QTX983130:QTX983135 RDT983130:RDT983135 RNP983130:RNP983135 RXL983130:RXL983135 SHH983130:SHH983135 SRD983130:SRD983135 TAZ983130:TAZ983135 TKV983130:TKV983135 TUR983130:TUR983135 UEN983130:UEN983135 UOJ983130:UOJ983135 UYF983130:UYF983135 VIB983130:VIB983135 VRX983130:VRX983135 WBT983130:WBT983135 WLP983130:WLP983135 WVL983130:WVL983135" xr:uid="{49551CA7-79EF-48A6-BB89-0DCB7EFA2F99}">
      <formula1>$AX$79:$AX$112</formula1>
    </dataValidation>
    <dataValidation type="list" allowBlank="1" showInputMessage="1" showErrorMessage="1" sqref="C90:C95 IY90:IY95 SU90:SU95 ACQ90:ACQ95 AMM90:AMM95 AWI90:AWI95 BGE90:BGE95 BQA90:BQA95 BZW90:BZW95 CJS90:CJS95 CTO90:CTO95 DDK90:DDK95 DNG90:DNG95 DXC90:DXC95 EGY90:EGY95 EQU90:EQU95 FAQ90:FAQ95 FKM90:FKM95 FUI90:FUI95 GEE90:GEE95 GOA90:GOA95 GXW90:GXW95 HHS90:HHS95 HRO90:HRO95 IBK90:IBK95 ILG90:ILG95 IVC90:IVC95 JEY90:JEY95 JOU90:JOU95 JYQ90:JYQ95 KIM90:KIM95 KSI90:KSI95 LCE90:LCE95 LMA90:LMA95 LVW90:LVW95 MFS90:MFS95 MPO90:MPO95 MZK90:MZK95 NJG90:NJG95 NTC90:NTC95 OCY90:OCY95 OMU90:OMU95 OWQ90:OWQ95 PGM90:PGM95 PQI90:PQI95 QAE90:QAE95 QKA90:QKA95 QTW90:QTW95 RDS90:RDS95 RNO90:RNO95 RXK90:RXK95 SHG90:SHG95 SRC90:SRC95 TAY90:TAY95 TKU90:TKU95 TUQ90:TUQ95 UEM90:UEM95 UOI90:UOI95 UYE90:UYE95 VIA90:VIA95 VRW90:VRW95 WBS90:WBS95 WLO90:WLO95 WVK90:WVK95 C65626:C65631 IY65626:IY65631 SU65626:SU65631 ACQ65626:ACQ65631 AMM65626:AMM65631 AWI65626:AWI65631 BGE65626:BGE65631 BQA65626:BQA65631 BZW65626:BZW65631 CJS65626:CJS65631 CTO65626:CTO65631 DDK65626:DDK65631 DNG65626:DNG65631 DXC65626:DXC65631 EGY65626:EGY65631 EQU65626:EQU65631 FAQ65626:FAQ65631 FKM65626:FKM65631 FUI65626:FUI65631 GEE65626:GEE65631 GOA65626:GOA65631 GXW65626:GXW65631 HHS65626:HHS65631 HRO65626:HRO65631 IBK65626:IBK65631 ILG65626:ILG65631 IVC65626:IVC65631 JEY65626:JEY65631 JOU65626:JOU65631 JYQ65626:JYQ65631 KIM65626:KIM65631 KSI65626:KSI65631 LCE65626:LCE65631 LMA65626:LMA65631 LVW65626:LVW65631 MFS65626:MFS65631 MPO65626:MPO65631 MZK65626:MZK65631 NJG65626:NJG65631 NTC65626:NTC65631 OCY65626:OCY65631 OMU65626:OMU65631 OWQ65626:OWQ65631 PGM65626:PGM65631 PQI65626:PQI65631 QAE65626:QAE65631 QKA65626:QKA65631 QTW65626:QTW65631 RDS65626:RDS65631 RNO65626:RNO65631 RXK65626:RXK65631 SHG65626:SHG65631 SRC65626:SRC65631 TAY65626:TAY65631 TKU65626:TKU65631 TUQ65626:TUQ65631 UEM65626:UEM65631 UOI65626:UOI65631 UYE65626:UYE65631 VIA65626:VIA65631 VRW65626:VRW65631 WBS65626:WBS65631 WLO65626:WLO65631 WVK65626:WVK65631 C131162:C131167 IY131162:IY131167 SU131162:SU131167 ACQ131162:ACQ131167 AMM131162:AMM131167 AWI131162:AWI131167 BGE131162:BGE131167 BQA131162:BQA131167 BZW131162:BZW131167 CJS131162:CJS131167 CTO131162:CTO131167 DDK131162:DDK131167 DNG131162:DNG131167 DXC131162:DXC131167 EGY131162:EGY131167 EQU131162:EQU131167 FAQ131162:FAQ131167 FKM131162:FKM131167 FUI131162:FUI131167 GEE131162:GEE131167 GOA131162:GOA131167 GXW131162:GXW131167 HHS131162:HHS131167 HRO131162:HRO131167 IBK131162:IBK131167 ILG131162:ILG131167 IVC131162:IVC131167 JEY131162:JEY131167 JOU131162:JOU131167 JYQ131162:JYQ131167 KIM131162:KIM131167 KSI131162:KSI131167 LCE131162:LCE131167 LMA131162:LMA131167 LVW131162:LVW131167 MFS131162:MFS131167 MPO131162:MPO131167 MZK131162:MZK131167 NJG131162:NJG131167 NTC131162:NTC131167 OCY131162:OCY131167 OMU131162:OMU131167 OWQ131162:OWQ131167 PGM131162:PGM131167 PQI131162:PQI131167 QAE131162:QAE131167 QKA131162:QKA131167 QTW131162:QTW131167 RDS131162:RDS131167 RNO131162:RNO131167 RXK131162:RXK131167 SHG131162:SHG131167 SRC131162:SRC131167 TAY131162:TAY131167 TKU131162:TKU131167 TUQ131162:TUQ131167 UEM131162:UEM131167 UOI131162:UOI131167 UYE131162:UYE131167 VIA131162:VIA131167 VRW131162:VRW131167 WBS131162:WBS131167 WLO131162:WLO131167 WVK131162:WVK131167 C196698:C196703 IY196698:IY196703 SU196698:SU196703 ACQ196698:ACQ196703 AMM196698:AMM196703 AWI196698:AWI196703 BGE196698:BGE196703 BQA196698:BQA196703 BZW196698:BZW196703 CJS196698:CJS196703 CTO196698:CTO196703 DDK196698:DDK196703 DNG196698:DNG196703 DXC196698:DXC196703 EGY196698:EGY196703 EQU196698:EQU196703 FAQ196698:FAQ196703 FKM196698:FKM196703 FUI196698:FUI196703 GEE196698:GEE196703 GOA196698:GOA196703 GXW196698:GXW196703 HHS196698:HHS196703 HRO196698:HRO196703 IBK196698:IBK196703 ILG196698:ILG196703 IVC196698:IVC196703 JEY196698:JEY196703 JOU196698:JOU196703 JYQ196698:JYQ196703 KIM196698:KIM196703 KSI196698:KSI196703 LCE196698:LCE196703 LMA196698:LMA196703 LVW196698:LVW196703 MFS196698:MFS196703 MPO196698:MPO196703 MZK196698:MZK196703 NJG196698:NJG196703 NTC196698:NTC196703 OCY196698:OCY196703 OMU196698:OMU196703 OWQ196698:OWQ196703 PGM196698:PGM196703 PQI196698:PQI196703 QAE196698:QAE196703 QKA196698:QKA196703 QTW196698:QTW196703 RDS196698:RDS196703 RNO196698:RNO196703 RXK196698:RXK196703 SHG196698:SHG196703 SRC196698:SRC196703 TAY196698:TAY196703 TKU196698:TKU196703 TUQ196698:TUQ196703 UEM196698:UEM196703 UOI196698:UOI196703 UYE196698:UYE196703 VIA196698:VIA196703 VRW196698:VRW196703 WBS196698:WBS196703 WLO196698:WLO196703 WVK196698:WVK196703 C262234:C262239 IY262234:IY262239 SU262234:SU262239 ACQ262234:ACQ262239 AMM262234:AMM262239 AWI262234:AWI262239 BGE262234:BGE262239 BQA262234:BQA262239 BZW262234:BZW262239 CJS262234:CJS262239 CTO262234:CTO262239 DDK262234:DDK262239 DNG262234:DNG262239 DXC262234:DXC262239 EGY262234:EGY262239 EQU262234:EQU262239 FAQ262234:FAQ262239 FKM262234:FKM262239 FUI262234:FUI262239 GEE262234:GEE262239 GOA262234:GOA262239 GXW262234:GXW262239 HHS262234:HHS262239 HRO262234:HRO262239 IBK262234:IBK262239 ILG262234:ILG262239 IVC262234:IVC262239 JEY262234:JEY262239 JOU262234:JOU262239 JYQ262234:JYQ262239 KIM262234:KIM262239 KSI262234:KSI262239 LCE262234:LCE262239 LMA262234:LMA262239 LVW262234:LVW262239 MFS262234:MFS262239 MPO262234:MPO262239 MZK262234:MZK262239 NJG262234:NJG262239 NTC262234:NTC262239 OCY262234:OCY262239 OMU262234:OMU262239 OWQ262234:OWQ262239 PGM262234:PGM262239 PQI262234:PQI262239 QAE262234:QAE262239 QKA262234:QKA262239 QTW262234:QTW262239 RDS262234:RDS262239 RNO262234:RNO262239 RXK262234:RXK262239 SHG262234:SHG262239 SRC262234:SRC262239 TAY262234:TAY262239 TKU262234:TKU262239 TUQ262234:TUQ262239 UEM262234:UEM262239 UOI262234:UOI262239 UYE262234:UYE262239 VIA262234:VIA262239 VRW262234:VRW262239 WBS262234:WBS262239 WLO262234:WLO262239 WVK262234:WVK262239 C327770:C327775 IY327770:IY327775 SU327770:SU327775 ACQ327770:ACQ327775 AMM327770:AMM327775 AWI327770:AWI327775 BGE327770:BGE327775 BQA327770:BQA327775 BZW327770:BZW327775 CJS327770:CJS327775 CTO327770:CTO327775 DDK327770:DDK327775 DNG327770:DNG327775 DXC327770:DXC327775 EGY327770:EGY327775 EQU327770:EQU327775 FAQ327770:FAQ327775 FKM327770:FKM327775 FUI327770:FUI327775 GEE327770:GEE327775 GOA327770:GOA327775 GXW327770:GXW327775 HHS327770:HHS327775 HRO327770:HRO327775 IBK327770:IBK327775 ILG327770:ILG327775 IVC327770:IVC327775 JEY327770:JEY327775 JOU327770:JOU327775 JYQ327770:JYQ327775 KIM327770:KIM327775 KSI327770:KSI327775 LCE327770:LCE327775 LMA327770:LMA327775 LVW327770:LVW327775 MFS327770:MFS327775 MPO327770:MPO327775 MZK327770:MZK327775 NJG327770:NJG327775 NTC327770:NTC327775 OCY327770:OCY327775 OMU327770:OMU327775 OWQ327770:OWQ327775 PGM327770:PGM327775 PQI327770:PQI327775 QAE327770:QAE327775 QKA327770:QKA327775 QTW327770:QTW327775 RDS327770:RDS327775 RNO327770:RNO327775 RXK327770:RXK327775 SHG327770:SHG327775 SRC327770:SRC327775 TAY327770:TAY327775 TKU327770:TKU327775 TUQ327770:TUQ327775 UEM327770:UEM327775 UOI327770:UOI327775 UYE327770:UYE327775 VIA327770:VIA327775 VRW327770:VRW327775 WBS327770:WBS327775 WLO327770:WLO327775 WVK327770:WVK327775 C393306:C393311 IY393306:IY393311 SU393306:SU393311 ACQ393306:ACQ393311 AMM393306:AMM393311 AWI393306:AWI393311 BGE393306:BGE393311 BQA393306:BQA393311 BZW393306:BZW393311 CJS393306:CJS393311 CTO393306:CTO393311 DDK393306:DDK393311 DNG393306:DNG393311 DXC393306:DXC393311 EGY393306:EGY393311 EQU393306:EQU393311 FAQ393306:FAQ393311 FKM393306:FKM393311 FUI393306:FUI393311 GEE393306:GEE393311 GOA393306:GOA393311 GXW393306:GXW393311 HHS393306:HHS393311 HRO393306:HRO393311 IBK393306:IBK393311 ILG393306:ILG393311 IVC393306:IVC393311 JEY393306:JEY393311 JOU393306:JOU393311 JYQ393306:JYQ393311 KIM393306:KIM393311 KSI393306:KSI393311 LCE393306:LCE393311 LMA393306:LMA393311 LVW393306:LVW393311 MFS393306:MFS393311 MPO393306:MPO393311 MZK393306:MZK393311 NJG393306:NJG393311 NTC393306:NTC393311 OCY393306:OCY393311 OMU393306:OMU393311 OWQ393306:OWQ393311 PGM393306:PGM393311 PQI393306:PQI393311 QAE393306:QAE393311 QKA393306:QKA393311 QTW393306:QTW393311 RDS393306:RDS393311 RNO393306:RNO393311 RXK393306:RXK393311 SHG393306:SHG393311 SRC393306:SRC393311 TAY393306:TAY393311 TKU393306:TKU393311 TUQ393306:TUQ393311 UEM393306:UEM393311 UOI393306:UOI393311 UYE393306:UYE393311 VIA393306:VIA393311 VRW393306:VRW393311 WBS393306:WBS393311 WLO393306:WLO393311 WVK393306:WVK393311 C458842:C458847 IY458842:IY458847 SU458842:SU458847 ACQ458842:ACQ458847 AMM458842:AMM458847 AWI458842:AWI458847 BGE458842:BGE458847 BQA458842:BQA458847 BZW458842:BZW458847 CJS458842:CJS458847 CTO458842:CTO458847 DDK458842:DDK458847 DNG458842:DNG458847 DXC458842:DXC458847 EGY458842:EGY458847 EQU458842:EQU458847 FAQ458842:FAQ458847 FKM458842:FKM458847 FUI458842:FUI458847 GEE458842:GEE458847 GOA458842:GOA458847 GXW458842:GXW458847 HHS458842:HHS458847 HRO458842:HRO458847 IBK458842:IBK458847 ILG458842:ILG458847 IVC458842:IVC458847 JEY458842:JEY458847 JOU458842:JOU458847 JYQ458842:JYQ458847 KIM458842:KIM458847 KSI458842:KSI458847 LCE458842:LCE458847 LMA458842:LMA458847 LVW458842:LVW458847 MFS458842:MFS458847 MPO458842:MPO458847 MZK458842:MZK458847 NJG458842:NJG458847 NTC458842:NTC458847 OCY458842:OCY458847 OMU458842:OMU458847 OWQ458842:OWQ458847 PGM458842:PGM458847 PQI458842:PQI458847 QAE458842:QAE458847 QKA458842:QKA458847 QTW458842:QTW458847 RDS458842:RDS458847 RNO458842:RNO458847 RXK458842:RXK458847 SHG458842:SHG458847 SRC458842:SRC458847 TAY458842:TAY458847 TKU458842:TKU458847 TUQ458842:TUQ458847 UEM458842:UEM458847 UOI458842:UOI458847 UYE458842:UYE458847 VIA458842:VIA458847 VRW458842:VRW458847 WBS458842:WBS458847 WLO458842:WLO458847 WVK458842:WVK458847 C524378:C524383 IY524378:IY524383 SU524378:SU524383 ACQ524378:ACQ524383 AMM524378:AMM524383 AWI524378:AWI524383 BGE524378:BGE524383 BQA524378:BQA524383 BZW524378:BZW524383 CJS524378:CJS524383 CTO524378:CTO524383 DDK524378:DDK524383 DNG524378:DNG524383 DXC524378:DXC524383 EGY524378:EGY524383 EQU524378:EQU524383 FAQ524378:FAQ524383 FKM524378:FKM524383 FUI524378:FUI524383 GEE524378:GEE524383 GOA524378:GOA524383 GXW524378:GXW524383 HHS524378:HHS524383 HRO524378:HRO524383 IBK524378:IBK524383 ILG524378:ILG524383 IVC524378:IVC524383 JEY524378:JEY524383 JOU524378:JOU524383 JYQ524378:JYQ524383 KIM524378:KIM524383 KSI524378:KSI524383 LCE524378:LCE524383 LMA524378:LMA524383 LVW524378:LVW524383 MFS524378:MFS524383 MPO524378:MPO524383 MZK524378:MZK524383 NJG524378:NJG524383 NTC524378:NTC524383 OCY524378:OCY524383 OMU524378:OMU524383 OWQ524378:OWQ524383 PGM524378:PGM524383 PQI524378:PQI524383 QAE524378:QAE524383 QKA524378:QKA524383 QTW524378:QTW524383 RDS524378:RDS524383 RNO524378:RNO524383 RXK524378:RXK524383 SHG524378:SHG524383 SRC524378:SRC524383 TAY524378:TAY524383 TKU524378:TKU524383 TUQ524378:TUQ524383 UEM524378:UEM524383 UOI524378:UOI524383 UYE524378:UYE524383 VIA524378:VIA524383 VRW524378:VRW524383 WBS524378:WBS524383 WLO524378:WLO524383 WVK524378:WVK524383 C589914:C589919 IY589914:IY589919 SU589914:SU589919 ACQ589914:ACQ589919 AMM589914:AMM589919 AWI589914:AWI589919 BGE589914:BGE589919 BQA589914:BQA589919 BZW589914:BZW589919 CJS589914:CJS589919 CTO589914:CTO589919 DDK589914:DDK589919 DNG589914:DNG589919 DXC589914:DXC589919 EGY589914:EGY589919 EQU589914:EQU589919 FAQ589914:FAQ589919 FKM589914:FKM589919 FUI589914:FUI589919 GEE589914:GEE589919 GOA589914:GOA589919 GXW589914:GXW589919 HHS589914:HHS589919 HRO589914:HRO589919 IBK589914:IBK589919 ILG589914:ILG589919 IVC589914:IVC589919 JEY589914:JEY589919 JOU589914:JOU589919 JYQ589914:JYQ589919 KIM589914:KIM589919 KSI589914:KSI589919 LCE589914:LCE589919 LMA589914:LMA589919 LVW589914:LVW589919 MFS589914:MFS589919 MPO589914:MPO589919 MZK589914:MZK589919 NJG589914:NJG589919 NTC589914:NTC589919 OCY589914:OCY589919 OMU589914:OMU589919 OWQ589914:OWQ589919 PGM589914:PGM589919 PQI589914:PQI589919 QAE589914:QAE589919 QKA589914:QKA589919 QTW589914:QTW589919 RDS589914:RDS589919 RNO589914:RNO589919 RXK589914:RXK589919 SHG589914:SHG589919 SRC589914:SRC589919 TAY589914:TAY589919 TKU589914:TKU589919 TUQ589914:TUQ589919 UEM589914:UEM589919 UOI589914:UOI589919 UYE589914:UYE589919 VIA589914:VIA589919 VRW589914:VRW589919 WBS589914:WBS589919 WLO589914:WLO589919 WVK589914:WVK589919 C655450:C655455 IY655450:IY655455 SU655450:SU655455 ACQ655450:ACQ655455 AMM655450:AMM655455 AWI655450:AWI655455 BGE655450:BGE655455 BQA655450:BQA655455 BZW655450:BZW655455 CJS655450:CJS655455 CTO655450:CTO655455 DDK655450:DDK655455 DNG655450:DNG655455 DXC655450:DXC655455 EGY655450:EGY655455 EQU655450:EQU655455 FAQ655450:FAQ655455 FKM655450:FKM655455 FUI655450:FUI655455 GEE655450:GEE655455 GOA655450:GOA655455 GXW655450:GXW655455 HHS655450:HHS655455 HRO655450:HRO655455 IBK655450:IBK655455 ILG655450:ILG655455 IVC655450:IVC655455 JEY655450:JEY655455 JOU655450:JOU655455 JYQ655450:JYQ655455 KIM655450:KIM655455 KSI655450:KSI655455 LCE655450:LCE655455 LMA655450:LMA655455 LVW655450:LVW655455 MFS655450:MFS655455 MPO655450:MPO655455 MZK655450:MZK655455 NJG655450:NJG655455 NTC655450:NTC655455 OCY655450:OCY655455 OMU655450:OMU655455 OWQ655450:OWQ655455 PGM655450:PGM655455 PQI655450:PQI655455 QAE655450:QAE655455 QKA655450:QKA655455 QTW655450:QTW655455 RDS655450:RDS655455 RNO655450:RNO655455 RXK655450:RXK655455 SHG655450:SHG655455 SRC655450:SRC655455 TAY655450:TAY655455 TKU655450:TKU655455 TUQ655450:TUQ655455 UEM655450:UEM655455 UOI655450:UOI655455 UYE655450:UYE655455 VIA655450:VIA655455 VRW655450:VRW655455 WBS655450:WBS655455 WLO655450:WLO655455 WVK655450:WVK655455 C720986:C720991 IY720986:IY720991 SU720986:SU720991 ACQ720986:ACQ720991 AMM720986:AMM720991 AWI720986:AWI720991 BGE720986:BGE720991 BQA720986:BQA720991 BZW720986:BZW720991 CJS720986:CJS720991 CTO720986:CTO720991 DDK720986:DDK720991 DNG720986:DNG720991 DXC720986:DXC720991 EGY720986:EGY720991 EQU720986:EQU720991 FAQ720986:FAQ720991 FKM720986:FKM720991 FUI720986:FUI720991 GEE720986:GEE720991 GOA720986:GOA720991 GXW720986:GXW720991 HHS720986:HHS720991 HRO720986:HRO720991 IBK720986:IBK720991 ILG720986:ILG720991 IVC720986:IVC720991 JEY720986:JEY720991 JOU720986:JOU720991 JYQ720986:JYQ720991 KIM720986:KIM720991 KSI720986:KSI720991 LCE720986:LCE720991 LMA720986:LMA720991 LVW720986:LVW720991 MFS720986:MFS720991 MPO720986:MPO720991 MZK720986:MZK720991 NJG720986:NJG720991 NTC720986:NTC720991 OCY720986:OCY720991 OMU720986:OMU720991 OWQ720986:OWQ720991 PGM720986:PGM720991 PQI720986:PQI720991 QAE720986:QAE720991 QKA720986:QKA720991 QTW720986:QTW720991 RDS720986:RDS720991 RNO720986:RNO720991 RXK720986:RXK720991 SHG720986:SHG720991 SRC720986:SRC720991 TAY720986:TAY720991 TKU720986:TKU720991 TUQ720986:TUQ720991 UEM720986:UEM720991 UOI720986:UOI720991 UYE720986:UYE720991 VIA720986:VIA720991 VRW720986:VRW720991 WBS720986:WBS720991 WLO720986:WLO720991 WVK720986:WVK720991 C786522:C786527 IY786522:IY786527 SU786522:SU786527 ACQ786522:ACQ786527 AMM786522:AMM786527 AWI786522:AWI786527 BGE786522:BGE786527 BQA786522:BQA786527 BZW786522:BZW786527 CJS786522:CJS786527 CTO786522:CTO786527 DDK786522:DDK786527 DNG786522:DNG786527 DXC786522:DXC786527 EGY786522:EGY786527 EQU786522:EQU786527 FAQ786522:FAQ786527 FKM786522:FKM786527 FUI786522:FUI786527 GEE786522:GEE786527 GOA786522:GOA786527 GXW786522:GXW786527 HHS786522:HHS786527 HRO786522:HRO786527 IBK786522:IBK786527 ILG786522:ILG786527 IVC786522:IVC786527 JEY786522:JEY786527 JOU786522:JOU786527 JYQ786522:JYQ786527 KIM786522:KIM786527 KSI786522:KSI786527 LCE786522:LCE786527 LMA786522:LMA786527 LVW786522:LVW786527 MFS786522:MFS786527 MPO786522:MPO786527 MZK786522:MZK786527 NJG786522:NJG786527 NTC786522:NTC786527 OCY786522:OCY786527 OMU786522:OMU786527 OWQ786522:OWQ786527 PGM786522:PGM786527 PQI786522:PQI786527 QAE786522:QAE786527 QKA786522:QKA786527 QTW786522:QTW786527 RDS786522:RDS786527 RNO786522:RNO786527 RXK786522:RXK786527 SHG786522:SHG786527 SRC786522:SRC786527 TAY786522:TAY786527 TKU786522:TKU786527 TUQ786522:TUQ786527 UEM786522:UEM786527 UOI786522:UOI786527 UYE786522:UYE786527 VIA786522:VIA786527 VRW786522:VRW786527 WBS786522:WBS786527 WLO786522:WLO786527 WVK786522:WVK786527 C852058:C852063 IY852058:IY852063 SU852058:SU852063 ACQ852058:ACQ852063 AMM852058:AMM852063 AWI852058:AWI852063 BGE852058:BGE852063 BQA852058:BQA852063 BZW852058:BZW852063 CJS852058:CJS852063 CTO852058:CTO852063 DDK852058:DDK852063 DNG852058:DNG852063 DXC852058:DXC852063 EGY852058:EGY852063 EQU852058:EQU852063 FAQ852058:FAQ852063 FKM852058:FKM852063 FUI852058:FUI852063 GEE852058:GEE852063 GOA852058:GOA852063 GXW852058:GXW852063 HHS852058:HHS852063 HRO852058:HRO852063 IBK852058:IBK852063 ILG852058:ILG852063 IVC852058:IVC852063 JEY852058:JEY852063 JOU852058:JOU852063 JYQ852058:JYQ852063 KIM852058:KIM852063 KSI852058:KSI852063 LCE852058:LCE852063 LMA852058:LMA852063 LVW852058:LVW852063 MFS852058:MFS852063 MPO852058:MPO852063 MZK852058:MZK852063 NJG852058:NJG852063 NTC852058:NTC852063 OCY852058:OCY852063 OMU852058:OMU852063 OWQ852058:OWQ852063 PGM852058:PGM852063 PQI852058:PQI852063 QAE852058:QAE852063 QKA852058:QKA852063 QTW852058:QTW852063 RDS852058:RDS852063 RNO852058:RNO852063 RXK852058:RXK852063 SHG852058:SHG852063 SRC852058:SRC852063 TAY852058:TAY852063 TKU852058:TKU852063 TUQ852058:TUQ852063 UEM852058:UEM852063 UOI852058:UOI852063 UYE852058:UYE852063 VIA852058:VIA852063 VRW852058:VRW852063 WBS852058:WBS852063 WLO852058:WLO852063 WVK852058:WVK852063 C917594:C917599 IY917594:IY917599 SU917594:SU917599 ACQ917594:ACQ917599 AMM917594:AMM917599 AWI917594:AWI917599 BGE917594:BGE917599 BQA917594:BQA917599 BZW917594:BZW917599 CJS917594:CJS917599 CTO917594:CTO917599 DDK917594:DDK917599 DNG917594:DNG917599 DXC917594:DXC917599 EGY917594:EGY917599 EQU917594:EQU917599 FAQ917594:FAQ917599 FKM917594:FKM917599 FUI917594:FUI917599 GEE917594:GEE917599 GOA917594:GOA917599 GXW917594:GXW917599 HHS917594:HHS917599 HRO917594:HRO917599 IBK917594:IBK917599 ILG917594:ILG917599 IVC917594:IVC917599 JEY917594:JEY917599 JOU917594:JOU917599 JYQ917594:JYQ917599 KIM917594:KIM917599 KSI917594:KSI917599 LCE917594:LCE917599 LMA917594:LMA917599 LVW917594:LVW917599 MFS917594:MFS917599 MPO917594:MPO917599 MZK917594:MZK917599 NJG917594:NJG917599 NTC917594:NTC917599 OCY917594:OCY917599 OMU917594:OMU917599 OWQ917594:OWQ917599 PGM917594:PGM917599 PQI917594:PQI917599 QAE917594:QAE917599 QKA917594:QKA917599 QTW917594:QTW917599 RDS917594:RDS917599 RNO917594:RNO917599 RXK917594:RXK917599 SHG917594:SHG917599 SRC917594:SRC917599 TAY917594:TAY917599 TKU917594:TKU917599 TUQ917594:TUQ917599 UEM917594:UEM917599 UOI917594:UOI917599 UYE917594:UYE917599 VIA917594:VIA917599 VRW917594:VRW917599 WBS917594:WBS917599 WLO917594:WLO917599 WVK917594:WVK917599 C983130:C983135 IY983130:IY983135 SU983130:SU983135 ACQ983130:ACQ983135 AMM983130:AMM983135 AWI983130:AWI983135 BGE983130:BGE983135 BQA983130:BQA983135 BZW983130:BZW983135 CJS983130:CJS983135 CTO983130:CTO983135 DDK983130:DDK983135 DNG983130:DNG983135 DXC983130:DXC983135 EGY983130:EGY983135 EQU983130:EQU983135 FAQ983130:FAQ983135 FKM983130:FKM983135 FUI983130:FUI983135 GEE983130:GEE983135 GOA983130:GOA983135 GXW983130:GXW983135 HHS983130:HHS983135 HRO983130:HRO983135 IBK983130:IBK983135 ILG983130:ILG983135 IVC983130:IVC983135 JEY983130:JEY983135 JOU983130:JOU983135 JYQ983130:JYQ983135 KIM983130:KIM983135 KSI983130:KSI983135 LCE983130:LCE983135 LMA983130:LMA983135 LVW983130:LVW983135 MFS983130:MFS983135 MPO983130:MPO983135 MZK983130:MZK983135 NJG983130:NJG983135 NTC983130:NTC983135 OCY983130:OCY983135 OMU983130:OMU983135 OWQ983130:OWQ983135 PGM983130:PGM983135 PQI983130:PQI983135 QAE983130:QAE983135 QKA983130:QKA983135 QTW983130:QTW983135 RDS983130:RDS983135 RNO983130:RNO983135 RXK983130:RXK983135 SHG983130:SHG983135 SRC983130:SRC983135 TAY983130:TAY983135 TKU983130:TKU983135 TUQ983130:TUQ983135 UEM983130:UEM983135 UOI983130:UOI983135 UYE983130:UYE983135 VIA983130:VIA983135 VRW983130:VRW983135 WBS983130:WBS983135 WLO983130:WLO983135 WVK983130:WVK983135" xr:uid="{F1499507-DFDB-40FA-955F-A95373776C55}">
      <formula1>$AW$79:$AW$83</formula1>
    </dataValidation>
  </dataValidations>
  <printOptions horizontalCentered="1"/>
  <pageMargins left="0.70866141732283472" right="0.31496062992125984" top="0.74803149606299213" bottom="0.55118110236220474" header="0.31496062992125984" footer="0.31496062992125984"/>
  <pageSetup paperSize="9" scale="78" fitToHeight="0" orientation="portrait" r:id="rId1"/>
  <headerFooter>
    <oddFooter>&amp;LPE-P30-F11 PRESUPUESTO GENERAL - Construcción y adquisición de bienes y servicios</oddFooter>
  </headerFooter>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18D6D414-4082-4F27-A75B-66649C583D54}">
          <x14:formula1>
            <xm:f>$AX$460:$AX$492</xm:f>
          </x14:formula1>
          <xm:sqref>D109:D120 IZ109:IZ120 SV109:SV120 ACR109:ACR120 AMN109:AMN120 AWJ109:AWJ120 BGF109:BGF120 BQB109:BQB120 BZX109:BZX120 CJT109:CJT120 CTP109:CTP120 DDL109:DDL120 DNH109:DNH120 DXD109:DXD120 EGZ109:EGZ120 EQV109:EQV120 FAR109:FAR120 FKN109:FKN120 FUJ109:FUJ120 GEF109:GEF120 GOB109:GOB120 GXX109:GXX120 HHT109:HHT120 HRP109:HRP120 IBL109:IBL120 ILH109:ILH120 IVD109:IVD120 JEZ109:JEZ120 JOV109:JOV120 JYR109:JYR120 KIN109:KIN120 KSJ109:KSJ120 LCF109:LCF120 LMB109:LMB120 LVX109:LVX120 MFT109:MFT120 MPP109:MPP120 MZL109:MZL120 NJH109:NJH120 NTD109:NTD120 OCZ109:OCZ120 OMV109:OMV120 OWR109:OWR120 PGN109:PGN120 PQJ109:PQJ120 QAF109:QAF120 QKB109:QKB120 QTX109:QTX120 RDT109:RDT120 RNP109:RNP120 RXL109:RXL120 SHH109:SHH120 SRD109:SRD120 TAZ109:TAZ120 TKV109:TKV120 TUR109:TUR120 UEN109:UEN120 UOJ109:UOJ120 UYF109:UYF120 VIB109:VIB120 VRX109:VRX120 WBT109:WBT120 WLP109:WLP120 WVL109:WVL120 D65645:D65656 IZ65645:IZ65656 SV65645:SV65656 ACR65645:ACR65656 AMN65645:AMN65656 AWJ65645:AWJ65656 BGF65645:BGF65656 BQB65645:BQB65656 BZX65645:BZX65656 CJT65645:CJT65656 CTP65645:CTP65656 DDL65645:DDL65656 DNH65645:DNH65656 DXD65645:DXD65656 EGZ65645:EGZ65656 EQV65645:EQV65656 FAR65645:FAR65656 FKN65645:FKN65656 FUJ65645:FUJ65656 GEF65645:GEF65656 GOB65645:GOB65656 GXX65645:GXX65656 HHT65645:HHT65656 HRP65645:HRP65656 IBL65645:IBL65656 ILH65645:ILH65656 IVD65645:IVD65656 JEZ65645:JEZ65656 JOV65645:JOV65656 JYR65645:JYR65656 KIN65645:KIN65656 KSJ65645:KSJ65656 LCF65645:LCF65656 LMB65645:LMB65656 LVX65645:LVX65656 MFT65645:MFT65656 MPP65645:MPP65656 MZL65645:MZL65656 NJH65645:NJH65656 NTD65645:NTD65656 OCZ65645:OCZ65656 OMV65645:OMV65656 OWR65645:OWR65656 PGN65645:PGN65656 PQJ65645:PQJ65656 QAF65645:QAF65656 QKB65645:QKB65656 QTX65645:QTX65656 RDT65645:RDT65656 RNP65645:RNP65656 RXL65645:RXL65656 SHH65645:SHH65656 SRD65645:SRD65656 TAZ65645:TAZ65656 TKV65645:TKV65656 TUR65645:TUR65656 UEN65645:UEN65656 UOJ65645:UOJ65656 UYF65645:UYF65656 VIB65645:VIB65656 VRX65645:VRX65656 WBT65645:WBT65656 WLP65645:WLP65656 WVL65645:WVL65656 D131181:D131192 IZ131181:IZ131192 SV131181:SV131192 ACR131181:ACR131192 AMN131181:AMN131192 AWJ131181:AWJ131192 BGF131181:BGF131192 BQB131181:BQB131192 BZX131181:BZX131192 CJT131181:CJT131192 CTP131181:CTP131192 DDL131181:DDL131192 DNH131181:DNH131192 DXD131181:DXD131192 EGZ131181:EGZ131192 EQV131181:EQV131192 FAR131181:FAR131192 FKN131181:FKN131192 FUJ131181:FUJ131192 GEF131181:GEF131192 GOB131181:GOB131192 GXX131181:GXX131192 HHT131181:HHT131192 HRP131181:HRP131192 IBL131181:IBL131192 ILH131181:ILH131192 IVD131181:IVD131192 JEZ131181:JEZ131192 JOV131181:JOV131192 JYR131181:JYR131192 KIN131181:KIN131192 KSJ131181:KSJ131192 LCF131181:LCF131192 LMB131181:LMB131192 LVX131181:LVX131192 MFT131181:MFT131192 MPP131181:MPP131192 MZL131181:MZL131192 NJH131181:NJH131192 NTD131181:NTD131192 OCZ131181:OCZ131192 OMV131181:OMV131192 OWR131181:OWR131192 PGN131181:PGN131192 PQJ131181:PQJ131192 QAF131181:QAF131192 QKB131181:QKB131192 QTX131181:QTX131192 RDT131181:RDT131192 RNP131181:RNP131192 RXL131181:RXL131192 SHH131181:SHH131192 SRD131181:SRD131192 TAZ131181:TAZ131192 TKV131181:TKV131192 TUR131181:TUR131192 UEN131181:UEN131192 UOJ131181:UOJ131192 UYF131181:UYF131192 VIB131181:VIB131192 VRX131181:VRX131192 WBT131181:WBT131192 WLP131181:WLP131192 WVL131181:WVL131192 D196717:D196728 IZ196717:IZ196728 SV196717:SV196728 ACR196717:ACR196728 AMN196717:AMN196728 AWJ196717:AWJ196728 BGF196717:BGF196728 BQB196717:BQB196728 BZX196717:BZX196728 CJT196717:CJT196728 CTP196717:CTP196728 DDL196717:DDL196728 DNH196717:DNH196728 DXD196717:DXD196728 EGZ196717:EGZ196728 EQV196717:EQV196728 FAR196717:FAR196728 FKN196717:FKN196728 FUJ196717:FUJ196728 GEF196717:GEF196728 GOB196717:GOB196728 GXX196717:GXX196728 HHT196717:HHT196728 HRP196717:HRP196728 IBL196717:IBL196728 ILH196717:ILH196728 IVD196717:IVD196728 JEZ196717:JEZ196728 JOV196717:JOV196728 JYR196717:JYR196728 KIN196717:KIN196728 KSJ196717:KSJ196728 LCF196717:LCF196728 LMB196717:LMB196728 LVX196717:LVX196728 MFT196717:MFT196728 MPP196717:MPP196728 MZL196717:MZL196728 NJH196717:NJH196728 NTD196717:NTD196728 OCZ196717:OCZ196728 OMV196717:OMV196728 OWR196717:OWR196728 PGN196717:PGN196728 PQJ196717:PQJ196728 QAF196717:QAF196728 QKB196717:QKB196728 QTX196717:QTX196728 RDT196717:RDT196728 RNP196717:RNP196728 RXL196717:RXL196728 SHH196717:SHH196728 SRD196717:SRD196728 TAZ196717:TAZ196728 TKV196717:TKV196728 TUR196717:TUR196728 UEN196717:UEN196728 UOJ196717:UOJ196728 UYF196717:UYF196728 VIB196717:VIB196728 VRX196717:VRX196728 WBT196717:WBT196728 WLP196717:WLP196728 WVL196717:WVL196728 D262253:D262264 IZ262253:IZ262264 SV262253:SV262264 ACR262253:ACR262264 AMN262253:AMN262264 AWJ262253:AWJ262264 BGF262253:BGF262264 BQB262253:BQB262264 BZX262253:BZX262264 CJT262253:CJT262264 CTP262253:CTP262264 DDL262253:DDL262264 DNH262253:DNH262264 DXD262253:DXD262264 EGZ262253:EGZ262264 EQV262253:EQV262264 FAR262253:FAR262264 FKN262253:FKN262264 FUJ262253:FUJ262264 GEF262253:GEF262264 GOB262253:GOB262264 GXX262253:GXX262264 HHT262253:HHT262264 HRP262253:HRP262264 IBL262253:IBL262264 ILH262253:ILH262264 IVD262253:IVD262264 JEZ262253:JEZ262264 JOV262253:JOV262264 JYR262253:JYR262264 KIN262253:KIN262264 KSJ262253:KSJ262264 LCF262253:LCF262264 LMB262253:LMB262264 LVX262253:LVX262264 MFT262253:MFT262264 MPP262253:MPP262264 MZL262253:MZL262264 NJH262253:NJH262264 NTD262253:NTD262264 OCZ262253:OCZ262264 OMV262253:OMV262264 OWR262253:OWR262264 PGN262253:PGN262264 PQJ262253:PQJ262264 QAF262253:QAF262264 QKB262253:QKB262264 QTX262253:QTX262264 RDT262253:RDT262264 RNP262253:RNP262264 RXL262253:RXL262264 SHH262253:SHH262264 SRD262253:SRD262264 TAZ262253:TAZ262264 TKV262253:TKV262264 TUR262253:TUR262264 UEN262253:UEN262264 UOJ262253:UOJ262264 UYF262253:UYF262264 VIB262253:VIB262264 VRX262253:VRX262264 WBT262253:WBT262264 WLP262253:WLP262264 WVL262253:WVL262264 D327789:D327800 IZ327789:IZ327800 SV327789:SV327800 ACR327789:ACR327800 AMN327789:AMN327800 AWJ327789:AWJ327800 BGF327789:BGF327800 BQB327789:BQB327800 BZX327789:BZX327800 CJT327789:CJT327800 CTP327789:CTP327800 DDL327789:DDL327800 DNH327789:DNH327800 DXD327789:DXD327800 EGZ327789:EGZ327800 EQV327789:EQV327800 FAR327789:FAR327800 FKN327789:FKN327800 FUJ327789:FUJ327800 GEF327789:GEF327800 GOB327789:GOB327800 GXX327789:GXX327800 HHT327789:HHT327800 HRP327789:HRP327800 IBL327789:IBL327800 ILH327789:ILH327800 IVD327789:IVD327800 JEZ327789:JEZ327800 JOV327789:JOV327800 JYR327789:JYR327800 KIN327789:KIN327800 KSJ327789:KSJ327800 LCF327789:LCF327800 LMB327789:LMB327800 LVX327789:LVX327800 MFT327789:MFT327800 MPP327789:MPP327800 MZL327789:MZL327800 NJH327789:NJH327800 NTD327789:NTD327800 OCZ327789:OCZ327800 OMV327789:OMV327800 OWR327789:OWR327800 PGN327789:PGN327800 PQJ327789:PQJ327800 QAF327789:QAF327800 QKB327789:QKB327800 QTX327789:QTX327800 RDT327789:RDT327800 RNP327789:RNP327800 RXL327789:RXL327800 SHH327789:SHH327800 SRD327789:SRD327800 TAZ327789:TAZ327800 TKV327789:TKV327800 TUR327789:TUR327800 UEN327789:UEN327800 UOJ327789:UOJ327800 UYF327789:UYF327800 VIB327789:VIB327800 VRX327789:VRX327800 WBT327789:WBT327800 WLP327789:WLP327800 WVL327789:WVL327800 D393325:D393336 IZ393325:IZ393336 SV393325:SV393336 ACR393325:ACR393336 AMN393325:AMN393336 AWJ393325:AWJ393336 BGF393325:BGF393336 BQB393325:BQB393336 BZX393325:BZX393336 CJT393325:CJT393336 CTP393325:CTP393336 DDL393325:DDL393336 DNH393325:DNH393336 DXD393325:DXD393336 EGZ393325:EGZ393336 EQV393325:EQV393336 FAR393325:FAR393336 FKN393325:FKN393336 FUJ393325:FUJ393336 GEF393325:GEF393336 GOB393325:GOB393336 GXX393325:GXX393336 HHT393325:HHT393336 HRP393325:HRP393336 IBL393325:IBL393336 ILH393325:ILH393336 IVD393325:IVD393336 JEZ393325:JEZ393336 JOV393325:JOV393336 JYR393325:JYR393336 KIN393325:KIN393336 KSJ393325:KSJ393336 LCF393325:LCF393336 LMB393325:LMB393336 LVX393325:LVX393336 MFT393325:MFT393336 MPP393325:MPP393336 MZL393325:MZL393336 NJH393325:NJH393336 NTD393325:NTD393336 OCZ393325:OCZ393336 OMV393325:OMV393336 OWR393325:OWR393336 PGN393325:PGN393336 PQJ393325:PQJ393336 QAF393325:QAF393336 QKB393325:QKB393336 QTX393325:QTX393336 RDT393325:RDT393336 RNP393325:RNP393336 RXL393325:RXL393336 SHH393325:SHH393336 SRD393325:SRD393336 TAZ393325:TAZ393336 TKV393325:TKV393336 TUR393325:TUR393336 UEN393325:UEN393336 UOJ393325:UOJ393336 UYF393325:UYF393336 VIB393325:VIB393336 VRX393325:VRX393336 WBT393325:WBT393336 WLP393325:WLP393336 WVL393325:WVL393336 D458861:D458872 IZ458861:IZ458872 SV458861:SV458872 ACR458861:ACR458872 AMN458861:AMN458872 AWJ458861:AWJ458872 BGF458861:BGF458872 BQB458861:BQB458872 BZX458861:BZX458872 CJT458861:CJT458872 CTP458861:CTP458872 DDL458861:DDL458872 DNH458861:DNH458872 DXD458861:DXD458872 EGZ458861:EGZ458872 EQV458861:EQV458872 FAR458861:FAR458872 FKN458861:FKN458872 FUJ458861:FUJ458872 GEF458861:GEF458872 GOB458861:GOB458872 GXX458861:GXX458872 HHT458861:HHT458872 HRP458861:HRP458872 IBL458861:IBL458872 ILH458861:ILH458872 IVD458861:IVD458872 JEZ458861:JEZ458872 JOV458861:JOV458872 JYR458861:JYR458872 KIN458861:KIN458872 KSJ458861:KSJ458872 LCF458861:LCF458872 LMB458861:LMB458872 LVX458861:LVX458872 MFT458861:MFT458872 MPP458861:MPP458872 MZL458861:MZL458872 NJH458861:NJH458872 NTD458861:NTD458872 OCZ458861:OCZ458872 OMV458861:OMV458872 OWR458861:OWR458872 PGN458861:PGN458872 PQJ458861:PQJ458872 QAF458861:QAF458872 QKB458861:QKB458872 QTX458861:QTX458872 RDT458861:RDT458872 RNP458861:RNP458872 RXL458861:RXL458872 SHH458861:SHH458872 SRD458861:SRD458872 TAZ458861:TAZ458872 TKV458861:TKV458872 TUR458861:TUR458872 UEN458861:UEN458872 UOJ458861:UOJ458872 UYF458861:UYF458872 VIB458861:VIB458872 VRX458861:VRX458872 WBT458861:WBT458872 WLP458861:WLP458872 WVL458861:WVL458872 D524397:D524408 IZ524397:IZ524408 SV524397:SV524408 ACR524397:ACR524408 AMN524397:AMN524408 AWJ524397:AWJ524408 BGF524397:BGF524408 BQB524397:BQB524408 BZX524397:BZX524408 CJT524397:CJT524408 CTP524397:CTP524408 DDL524397:DDL524408 DNH524397:DNH524408 DXD524397:DXD524408 EGZ524397:EGZ524408 EQV524397:EQV524408 FAR524397:FAR524408 FKN524397:FKN524408 FUJ524397:FUJ524408 GEF524397:GEF524408 GOB524397:GOB524408 GXX524397:GXX524408 HHT524397:HHT524408 HRP524397:HRP524408 IBL524397:IBL524408 ILH524397:ILH524408 IVD524397:IVD524408 JEZ524397:JEZ524408 JOV524397:JOV524408 JYR524397:JYR524408 KIN524397:KIN524408 KSJ524397:KSJ524408 LCF524397:LCF524408 LMB524397:LMB524408 LVX524397:LVX524408 MFT524397:MFT524408 MPP524397:MPP524408 MZL524397:MZL524408 NJH524397:NJH524408 NTD524397:NTD524408 OCZ524397:OCZ524408 OMV524397:OMV524408 OWR524397:OWR524408 PGN524397:PGN524408 PQJ524397:PQJ524408 QAF524397:QAF524408 QKB524397:QKB524408 QTX524397:QTX524408 RDT524397:RDT524408 RNP524397:RNP524408 RXL524397:RXL524408 SHH524397:SHH524408 SRD524397:SRD524408 TAZ524397:TAZ524408 TKV524397:TKV524408 TUR524397:TUR524408 UEN524397:UEN524408 UOJ524397:UOJ524408 UYF524397:UYF524408 VIB524397:VIB524408 VRX524397:VRX524408 WBT524397:WBT524408 WLP524397:WLP524408 WVL524397:WVL524408 D589933:D589944 IZ589933:IZ589944 SV589933:SV589944 ACR589933:ACR589944 AMN589933:AMN589944 AWJ589933:AWJ589944 BGF589933:BGF589944 BQB589933:BQB589944 BZX589933:BZX589944 CJT589933:CJT589944 CTP589933:CTP589944 DDL589933:DDL589944 DNH589933:DNH589944 DXD589933:DXD589944 EGZ589933:EGZ589944 EQV589933:EQV589944 FAR589933:FAR589944 FKN589933:FKN589944 FUJ589933:FUJ589944 GEF589933:GEF589944 GOB589933:GOB589944 GXX589933:GXX589944 HHT589933:HHT589944 HRP589933:HRP589944 IBL589933:IBL589944 ILH589933:ILH589944 IVD589933:IVD589944 JEZ589933:JEZ589944 JOV589933:JOV589944 JYR589933:JYR589944 KIN589933:KIN589944 KSJ589933:KSJ589944 LCF589933:LCF589944 LMB589933:LMB589944 LVX589933:LVX589944 MFT589933:MFT589944 MPP589933:MPP589944 MZL589933:MZL589944 NJH589933:NJH589944 NTD589933:NTD589944 OCZ589933:OCZ589944 OMV589933:OMV589944 OWR589933:OWR589944 PGN589933:PGN589944 PQJ589933:PQJ589944 QAF589933:QAF589944 QKB589933:QKB589944 QTX589933:QTX589944 RDT589933:RDT589944 RNP589933:RNP589944 RXL589933:RXL589944 SHH589933:SHH589944 SRD589933:SRD589944 TAZ589933:TAZ589944 TKV589933:TKV589944 TUR589933:TUR589944 UEN589933:UEN589944 UOJ589933:UOJ589944 UYF589933:UYF589944 VIB589933:VIB589944 VRX589933:VRX589944 WBT589933:WBT589944 WLP589933:WLP589944 WVL589933:WVL589944 D655469:D655480 IZ655469:IZ655480 SV655469:SV655480 ACR655469:ACR655480 AMN655469:AMN655480 AWJ655469:AWJ655480 BGF655469:BGF655480 BQB655469:BQB655480 BZX655469:BZX655480 CJT655469:CJT655480 CTP655469:CTP655480 DDL655469:DDL655480 DNH655469:DNH655480 DXD655469:DXD655480 EGZ655469:EGZ655480 EQV655469:EQV655480 FAR655469:FAR655480 FKN655469:FKN655480 FUJ655469:FUJ655480 GEF655469:GEF655480 GOB655469:GOB655480 GXX655469:GXX655480 HHT655469:HHT655480 HRP655469:HRP655480 IBL655469:IBL655480 ILH655469:ILH655480 IVD655469:IVD655480 JEZ655469:JEZ655480 JOV655469:JOV655480 JYR655469:JYR655480 KIN655469:KIN655480 KSJ655469:KSJ655480 LCF655469:LCF655480 LMB655469:LMB655480 LVX655469:LVX655480 MFT655469:MFT655480 MPP655469:MPP655480 MZL655469:MZL655480 NJH655469:NJH655480 NTD655469:NTD655480 OCZ655469:OCZ655480 OMV655469:OMV655480 OWR655469:OWR655480 PGN655469:PGN655480 PQJ655469:PQJ655480 QAF655469:QAF655480 QKB655469:QKB655480 QTX655469:QTX655480 RDT655469:RDT655480 RNP655469:RNP655480 RXL655469:RXL655480 SHH655469:SHH655480 SRD655469:SRD655480 TAZ655469:TAZ655480 TKV655469:TKV655480 TUR655469:TUR655480 UEN655469:UEN655480 UOJ655469:UOJ655480 UYF655469:UYF655480 VIB655469:VIB655480 VRX655469:VRX655480 WBT655469:WBT655480 WLP655469:WLP655480 WVL655469:WVL655480 D721005:D721016 IZ721005:IZ721016 SV721005:SV721016 ACR721005:ACR721016 AMN721005:AMN721016 AWJ721005:AWJ721016 BGF721005:BGF721016 BQB721005:BQB721016 BZX721005:BZX721016 CJT721005:CJT721016 CTP721005:CTP721016 DDL721005:DDL721016 DNH721005:DNH721016 DXD721005:DXD721016 EGZ721005:EGZ721016 EQV721005:EQV721016 FAR721005:FAR721016 FKN721005:FKN721016 FUJ721005:FUJ721016 GEF721005:GEF721016 GOB721005:GOB721016 GXX721005:GXX721016 HHT721005:HHT721016 HRP721005:HRP721016 IBL721005:IBL721016 ILH721005:ILH721016 IVD721005:IVD721016 JEZ721005:JEZ721016 JOV721005:JOV721016 JYR721005:JYR721016 KIN721005:KIN721016 KSJ721005:KSJ721016 LCF721005:LCF721016 LMB721005:LMB721016 LVX721005:LVX721016 MFT721005:MFT721016 MPP721005:MPP721016 MZL721005:MZL721016 NJH721005:NJH721016 NTD721005:NTD721016 OCZ721005:OCZ721016 OMV721005:OMV721016 OWR721005:OWR721016 PGN721005:PGN721016 PQJ721005:PQJ721016 QAF721005:QAF721016 QKB721005:QKB721016 QTX721005:QTX721016 RDT721005:RDT721016 RNP721005:RNP721016 RXL721005:RXL721016 SHH721005:SHH721016 SRD721005:SRD721016 TAZ721005:TAZ721016 TKV721005:TKV721016 TUR721005:TUR721016 UEN721005:UEN721016 UOJ721005:UOJ721016 UYF721005:UYF721016 VIB721005:VIB721016 VRX721005:VRX721016 WBT721005:WBT721016 WLP721005:WLP721016 WVL721005:WVL721016 D786541:D786552 IZ786541:IZ786552 SV786541:SV786552 ACR786541:ACR786552 AMN786541:AMN786552 AWJ786541:AWJ786552 BGF786541:BGF786552 BQB786541:BQB786552 BZX786541:BZX786552 CJT786541:CJT786552 CTP786541:CTP786552 DDL786541:DDL786552 DNH786541:DNH786552 DXD786541:DXD786552 EGZ786541:EGZ786552 EQV786541:EQV786552 FAR786541:FAR786552 FKN786541:FKN786552 FUJ786541:FUJ786552 GEF786541:GEF786552 GOB786541:GOB786552 GXX786541:GXX786552 HHT786541:HHT786552 HRP786541:HRP786552 IBL786541:IBL786552 ILH786541:ILH786552 IVD786541:IVD786552 JEZ786541:JEZ786552 JOV786541:JOV786552 JYR786541:JYR786552 KIN786541:KIN786552 KSJ786541:KSJ786552 LCF786541:LCF786552 LMB786541:LMB786552 LVX786541:LVX786552 MFT786541:MFT786552 MPP786541:MPP786552 MZL786541:MZL786552 NJH786541:NJH786552 NTD786541:NTD786552 OCZ786541:OCZ786552 OMV786541:OMV786552 OWR786541:OWR786552 PGN786541:PGN786552 PQJ786541:PQJ786552 QAF786541:QAF786552 QKB786541:QKB786552 QTX786541:QTX786552 RDT786541:RDT786552 RNP786541:RNP786552 RXL786541:RXL786552 SHH786541:SHH786552 SRD786541:SRD786552 TAZ786541:TAZ786552 TKV786541:TKV786552 TUR786541:TUR786552 UEN786541:UEN786552 UOJ786541:UOJ786552 UYF786541:UYF786552 VIB786541:VIB786552 VRX786541:VRX786552 WBT786541:WBT786552 WLP786541:WLP786552 WVL786541:WVL786552 D852077:D852088 IZ852077:IZ852088 SV852077:SV852088 ACR852077:ACR852088 AMN852077:AMN852088 AWJ852077:AWJ852088 BGF852077:BGF852088 BQB852077:BQB852088 BZX852077:BZX852088 CJT852077:CJT852088 CTP852077:CTP852088 DDL852077:DDL852088 DNH852077:DNH852088 DXD852077:DXD852088 EGZ852077:EGZ852088 EQV852077:EQV852088 FAR852077:FAR852088 FKN852077:FKN852088 FUJ852077:FUJ852088 GEF852077:GEF852088 GOB852077:GOB852088 GXX852077:GXX852088 HHT852077:HHT852088 HRP852077:HRP852088 IBL852077:IBL852088 ILH852077:ILH852088 IVD852077:IVD852088 JEZ852077:JEZ852088 JOV852077:JOV852088 JYR852077:JYR852088 KIN852077:KIN852088 KSJ852077:KSJ852088 LCF852077:LCF852088 LMB852077:LMB852088 LVX852077:LVX852088 MFT852077:MFT852088 MPP852077:MPP852088 MZL852077:MZL852088 NJH852077:NJH852088 NTD852077:NTD852088 OCZ852077:OCZ852088 OMV852077:OMV852088 OWR852077:OWR852088 PGN852077:PGN852088 PQJ852077:PQJ852088 QAF852077:QAF852088 QKB852077:QKB852088 QTX852077:QTX852088 RDT852077:RDT852088 RNP852077:RNP852088 RXL852077:RXL852088 SHH852077:SHH852088 SRD852077:SRD852088 TAZ852077:TAZ852088 TKV852077:TKV852088 TUR852077:TUR852088 UEN852077:UEN852088 UOJ852077:UOJ852088 UYF852077:UYF852088 VIB852077:VIB852088 VRX852077:VRX852088 WBT852077:WBT852088 WLP852077:WLP852088 WVL852077:WVL852088 D917613:D917624 IZ917613:IZ917624 SV917613:SV917624 ACR917613:ACR917624 AMN917613:AMN917624 AWJ917613:AWJ917624 BGF917613:BGF917624 BQB917613:BQB917624 BZX917613:BZX917624 CJT917613:CJT917624 CTP917613:CTP917624 DDL917613:DDL917624 DNH917613:DNH917624 DXD917613:DXD917624 EGZ917613:EGZ917624 EQV917613:EQV917624 FAR917613:FAR917624 FKN917613:FKN917624 FUJ917613:FUJ917624 GEF917613:GEF917624 GOB917613:GOB917624 GXX917613:GXX917624 HHT917613:HHT917624 HRP917613:HRP917624 IBL917613:IBL917624 ILH917613:ILH917624 IVD917613:IVD917624 JEZ917613:JEZ917624 JOV917613:JOV917624 JYR917613:JYR917624 KIN917613:KIN917624 KSJ917613:KSJ917624 LCF917613:LCF917624 LMB917613:LMB917624 LVX917613:LVX917624 MFT917613:MFT917624 MPP917613:MPP917624 MZL917613:MZL917624 NJH917613:NJH917624 NTD917613:NTD917624 OCZ917613:OCZ917624 OMV917613:OMV917624 OWR917613:OWR917624 PGN917613:PGN917624 PQJ917613:PQJ917624 QAF917613:QAF917624 QKB917613:QKB917624 QTX917613:QTX917624 RDT917613:RDT917624 RNP917613:RNP917624 RXL917613:RXL917624 SHH917613:SHH917624 SRD917613:SRD917624 TAZ917613:TAZ917624 TKV917613:TKV917624 TUR917613:TUR917624 UEN917613:UEN917624 UOJ917613:UOJ917624 UYF917613:UYF917624 VIB917613:VIB917624 VRX917613:VRX917624 WBT917613:WBT917624 WLP917613:WLP917624 WVL917613:WVL917624 D983149:D983160 IZ983149:IZ983160 SV983149:SV983160 ACR983149:ACR983160 AMN983149:AMN983160 AWJ983149:AWJ983160 BGF983149:BGF983160 BQB983149:BQB983160 BZX983149:BZX983160 CJT983149:CJT983160 CTP983149:CTP983160 DDL983149:DDL983160 DNH983149:DNH983160 DXD983149:DXD983160 EGZ983149:EGZ983160 EQV983149:EQV983160 FAR983149:FAR983160 FKN983149:FKN983160 FUJ983149:FUJ983160 GEF983149:GEF983160 GOB983149:GOB983160 GXX983149:GXX983160 HHT983149:HHT983160 HRP983149:HRP983160 IBL983149:IBL983160 ILH983149:ILH983160 IVD983149:IVD983160 JEZ983149:JEZ983160 JOV983149:JOV983160 JYR983149:JYR983160 KIN983149:KIN983160 KSJ983149:KSJ983160 LCF983149:LCF983160 LMB983149:LMB983160 LVX983149:LVX983160 MFT983149:MFT983160 MPP983149:MPP983160 MZL983149:MZL983160 NJH983149:NJH983160 NTD983149:NTD983160 OCZ983149:OCZ983160 OMV983149:OMV983160 OWR983149:OWR983160 PGN983149:PGN983160 PQJ983149:PQJ983160 QAF983149:QAF983160 QKB983149:QKB983160 QTX983149:QTX983160 RDT983149:RDT983160 RNP983149:RNP983160 RXL983149:RXL983160 SHH983149:SHH983160 SRD983149:SRD983160 TAZ983149:TAZ983160 TKV983149:TKV983160 TUR983149:TUR983160 UEN983149:UEN983160 UOJ983149:UOJ983160 UYF983149:UYF983160 VIB983149:VIB983160 VRX983149:VRX983160 WBT983149:WBT983160 WLP983149:WLP983160 WVL983149:WVL983160 D351:D360 IZ351:IZ360 SV351:SV360 ACR351:ACR360 AMN351:AMN360 AWJ351:AWJ360 BGF351:BGF360 BQB351:BQB360 BZX351:BZX360 CJT351:CJT360 CTP351:CTP360 DDL351:DDL360 DNH351:DNH360 DXD351:DXD360 EGZ351:EGZ360 EQV351:EQV360 FAR351:FAR360 FKN351:FKN360 FUJ351:FUJ360 GEF351:GEF360 GOB351:GOB360 GXX351:GXX360 HHT351:HHT360 HRP351:HRP360 IBL351:IBL360 ILH351:ILH360 IVD351:IVD360 JEZ351:JEZ360 JOV351:JOV360 JYR351:JYR360 KIN351:KIN360 KSJ351:KSJ360 LCF351:LCF360 LMB351:LMB360 LVX351:LVX360 MFT351:MFT360 MPP351:MPP360 MZL351:MZL360 NJH351:NJH360 NTD351:NTD360 OCZ351:OCZ360 OMV351:OMV360 OWR351:OWR360 PGN351:PGN360 PQJ351:PQJ360 QAF351:QAF360 QKB351:QKB360 QTX351:QTX360 RDT351:RDT360 RNP351:RNP360 RXL351:RXL360 SHH351:SHH360 SRD351:SRD360 TAZ351:TAZ360 TKV351:TKV360 TUR351:TUR360 UEN351:UEN360 UOJ351:UOJ360 UYF351:UYF360 VIB351:VIB360 VRX351:VRX360 WBT351:WBT360 WLP351:WLP360 WVL351:WVL360 D65887:D65896 IZ65887:IZ65896 SV65887:SV65896 ACR65887:ACR65896 AMN65887:AMN65896 AWJ65887:AWJ65896 BGF65887:BGF65896 BQB65887:BQB65896 BZX65887:BZX65896 CJT65887:CJT65896 CTP65887:CTP65896 DDL65887:DDL65896 DNH65887:DNH65896 DXD65887:DXD65896 EGZ65887:EGZ65896 EQV65887:EQV65896 FAR65887:FAR65896 FKN65887:FKN65896 FUJ65887:FUJ65896 GEF65887:GEF65896 GOB65887:GOB65896 GXX65887:GXX65896 HHT65887:HHT65896 HRP65887:HRP65896 IBL65887:IBL65896 ILH65887:ILH65896 IVD65887:IVD65896 JEZ65887:JEZ65896 JOV65887:JOV65896 JYR65887:JYR65896 KIN65887:KIN65896 KSJ65887:KSJ65896 LCF65887:LCF65896 LMB65887:LMB65896 LVX65887:LVX65896 MFT65887:MFT65896 MPP65887:MPP65896 MZL65887:MZL65896 NJH65887:NJH65896 NTD65887:NTD65896 OCZ65887:OCZ65896 OMV65887:OMV65896 OWR65887:OWR65896 PGN65887:PGN65896 PQJ65887:PQJ65896 QAF65887:QAF65896 QKB65887:QKB65896 QTX65887:QTX65896 RDT65887:RDT65896 RNP65887:RNP65896 RXL65887:RXL65896 SHH65887:SHH65896 SRD65887:SRD65896 TAZ65887:TAZ65896 TKV65887:TKV65896 TUR65887:TUR65896 UEN65887:UEN65896 UOJ65887:UOJ65896 UYF65887:UYF65896 VIB65887:VIB65896 VRX65887:VRX65896 WBT65887:WBT65896 WLP65887:WLP65896 WVL65887:WVL65896 D131423:D131432 IZ131423:IZ131432 SV131423:SV131432 ACR131423:ACR131432 AMN131423:AMN131432 AWJ131423:AWJ131432 BGF131423:BGF131432 BQB131423:BQB131432 BZX131423:BZX131432 CJT131423:CJT131432 CTP131423:CTP131432 DDL131423:DDL131432 DNH131423:DNH131432 DXD131423:DXD131432 EGZ131423:EGZ131432 EQV131423:EQV131432 FAR131423:FAR131432 FKN131423:FKN131432 FUJ131423:FUJ131432 GEF131423:GEF131432 GOB131423:GOB131432 GXX131423:GXX131432 HHT131423:HHT131432 HRP131423:HRP131432 IBL131423:IBL131432 ILH131423:ILH131432 IVD131423:IVD131432 JEZ131423:JEZ131432 JOV131423:JOV131432 JYR131423:JYR131432 KIN131423:KIN131432 KSJ131423:KSJ131432 LCF131423:LCF131432 LMB131423:LMB131432 LVX131423:LVX131432 MFT131423:MFT131432 MPP131423:MPP131432 MZL131423:MZL131432 NJH131423:NJH131432 NTD131423:NTD131432 OCZ131423:OCZ131432 OMV131423:OMV131432 OWR131423:OWR131432 PGN131423:PGN131432 PQJ131423:PQJ131432 QAF131423:QAF131432 QKB131423:QKB131432 QTX131423:QTX131432 RDT131423:RDT131432 RNP131423:RNP131432 RXL131423:RXL131432 SHH131423:SHH131432 SRD131423:SRD131432 TAZ131423:TAZ131432 TKV131423:TKV131432 TUR131423:TUR131432 UEN131423:UEN131432 UOJ131423:UOJ131432 UYF131423:UYF131432 VIB131423:VIB131432 VRX131423:VRX131432 WBT131423:WBT131432 WLP131423:WLP131432 WVL131423:WVL131432 D196959:D196968 IZ196959:IZ196968 SV196959:SV196968 ACR196959:ACR196968 AMN196959:AMN196968 AWJ196959:AWJ196968 BGF196959:BGF196968 BQB196959:BQB196968 BZX196959:BZX196968 CJT196959:CJT196968 CTP196959:CTP196968 DDL196959:DDL196968 DNH196959:DNH196968 DXD196959:DXD196968 EGZ196959:EGZ196968 EQV196959:EQV196968 FAR196959:FAR196968 FKN196959:FKN196968 FUJ196959:FUJ196968 GEF196959:GEF196968 GOB196959:GOB196968 GXX196959:GXX196968 HHT196959:HHT196968 HRP196959:HRP196968 IBL196959:IBL196968 ILH196959:ILH196968 IVD196959:IVD196968 JEZ196959:JEZ196968 JOV196959:JOV196968 JYR196959:JYR196968 KIN196959:KIN196968 KSJ196959:KSJ196968 LCF196959:LCF196968 LMB196959:LMB196968 LVX196959:LVX196968 MFT196959:MFT196968 MPP196959:MPP196968 MZL196959:MZL196968 NJH196959:NJH196968 NTD196959:NTD196968 OCZ196959:OCZ196968 OMV196959:OMV196968 OWR196959:OWR196968 PGN196959:PGN196968 PQJ196959:PQJ196968 QAF196959:QAF196968 QKB196959:QKB196968 QTX196959:QTX196968 RDT196959:RDT196968 RNP196959:RNP196968 RXL196959:RXL196968 SHH196959:SHH196968 SRD196959:SRD196968 TAZ196959:TAZ196968 TKV196959:TKV196968 TUR196959:TUR196968 UEN196959:UEN196968 UOJ196959:UOJ196968 UYF196959:UYF196968 VIB196959:VIB196968 VRX196959:VRX196968 WBT196959:WBT196968 WLP196959:WLP196968 WVL196959:WVL196968 D262495:D262504 IZ262495:IZ262504 SV262495:SV262504 ACR262495:ACR262504 AMN262495:AMN262504 AWJ262495:AWJ262504 BGF262495:BGF262504 BQB262495:BQB262504 BZX262495:BZX262504 CJT262495:CJT262504 CTP262495:CTP262504 DDL262495:DDL262504 DNH262495:DNH262504 DXD262495:DXD262504 EGZ262495:EGZ262504 EQV262495:EQV262504 FAR262495:FAR262504 FKN262495:FKN262504 FUJ262495:FUJ262504 GEF262495:GEF262504 GOB262495:GOB262504 GXX262495:GXX262504 HHT262495:HHT262504 HRP262495:HRP262504 IBL262495:IBL262504 ILH262495:ILH262504 IVD262495:IVD262504 JEZ262495:JEZ262504 JOV262495:JOV262504 JYR262495:JYR262504 KIN262495:KIN262504 KSJ262495:KSJ262504 LCF262495:LCF262504 LMB262495:LMB262504 LVX262495:LVX262504 MFT262495:MFT262504 MPP262495:MPP262504 MZL262495:MZL262504 NJH262495:NJH262504 NTD262495:NTD262504 OCZ262495:OCZ262504 OMV262495:OMV262504 OWR262495:OWR262504 PGN262495:PGN262504 PQJ262495:PQJ262504 QAF262495:QAF262504 QKB262495:QKB262504 QTX262495:QTX262504 RDT262495:RDT262504 RNP262495:RNP262504 RXL262495:RXL262504 SHH262495:SHH262504 SRD262495:SRD262504 TAZ262495:TAZ262504 TKV262495:TKV262504 TUR262495:TUR262504 UEN262495:UEN262504 UOJ262495:UOJ262504 UYF262495:UYF262504 VIB262495:VIB262504 VRX262495:VRX262504 WBT262495:WBT262504 WLP262495:WLP262504 WVL262495:WVL262504 D328031:D328040 IZ328031:IZ328040 SV328031:SV328040 ACR328031:ACR328040 AMN328031:AMN328040 AWJ328031:AWJ328040 BGF328031:BGF328040 BQB328031:BQB328040 BZX328031:BZX328040 CJT328031:CJT328040 CTP328031:CTP328040 DDL328031:DDL328040 DNH328031:DNH328040 DXD328031:DXD328040 EGZ328031:EGZ328040 EQV328031:EQV328040 FAR328031:FAR328040 FKN328031:FKN328040 FUJ328031:FUJ328040 GEF328031:GEF328040 GOB328031:GOB328040 GXX328031:GXX328040 HHT328031:HHT328040 HRP328031:HRP328040 IBL328031:IBL328040 ILH328031:ILH328040 IVD328031:IVD328040 JEZ328031:JEZ328040 JOV328031:JOV328040 JYR328031:JYR328040 KIN328031:KIN328040 KSJ328031:KSJ328040 LCF328031:LCF328040 LMB328031:LMB328040 LVX328031:LVX328040 MFT328031:MFT328040 MPP328031:MPP328040 MZL328031:MZL328040 NJH328031:NJH328040 NTD328031:NTD328040 OCZ328031:OCZ328040 OMV328031:OMV328040 OWR328031:OWR328040 PGN328031:PGN328040 PQJ328031:PQJ328040 QAF328031:QAF328040 QKB328031:QKB328040 QTX328031:QTX328040 RDT328031:RDT328040 RNP328031:RNP328040 RXL328031:RXL328040 SHH328031:SHH328040 SRD328031:SRD328040 TAZ328031:TAZ328040 TKV328031:TKV328040 TUR328031:TUR328040 UEN328031:UEN328040 UOJ328031:UOJ328040 UYF328031:UYF328040 VIB328031:VIB328040 VRX328031:VRX328040 WBT328031:WBT328040 WLP328031:WLP328040 WVL328031:WVL328040 D393567:D393576 IZ393567:IZ393576 SV393567:SV393576 ACR393567:ACR393576 AMN393567:AMN393576 AWJ393567:AWJ393576 BGF393567:BGF393576 BQB393567:BQB393576 BZX393567:BZX393576 CJT393567:CJT393576 CTP393567:CTP393576 DDL393567:DDL393576 DNH393567:DNH393576 DXD393567:DXD393576 EGZ393567:EGZ393576 EQV393567:EQV393576 FAR393567:FAR393576 FKN393567:FKN393576 FUJ393567:FUJ393576 GEF393567:GEF393576 GOB393567:GOB393576 GXX393567:GXX393576 HHT393567:HHT393576 HRP393567:HRP393576 IBL393567:IBL393576 ILH393567:ILH393576 IVD393567:IVD393576 JEZ393567:JEZ393576 JOV393567:JOV393576 JYR393567:JYR393576 KIN393567:KIN393576 KSJ393567:KSJ393576 LCF393567:LCF393576 LMB393567:LMB393576 LVX393567:LVX393576 MFT393567:MFT393576 MPP393567:MPP393576 MZL393567:MZL393576 NJH393567:NJH393576 NTD393567:NTD393576 OCZ393567:OCZ393576 OMV393567:OMV393576 OWR393567:OWR393576 PGN393567:PGN393576 PQJ393567:PQJ393576 QAF393567:QAF393576 QKB393567:QKB393576 QTX393567:QTX393576 RDT393567:RDT393576 RNP393567:RNP393576 RXL393567:RXL393576 SHH393567:SHH393576 SRD393567:SRD393576 TAZ393567:TAZ393576 TKV393567:TKV393576 TUR393567:TUR393576 UEN393567:UEN393576 UOJ393567:UOJ393576 UYF393567:UYF393576 VIB393567:VIB393576 VRX393567:VRX393576 WBT393567:WBT393576 WLP393567:WLP393576 WVL393567:WVL393576 D459103:D459112 IZ459103:IZ459112 SV459103:SV459112 ACR459103:ACR459112 AMN459103:AMN459112 AWJ459103:AWJ459112 BGF459103:BGF459112 BQB459103:BQB459112 BZX459103:BZX459112 CJT459103:CJT459112 CTP459103:CTP459112 DDL459103:DDL459112 DNH459103:DNH459112 DXD459103:DXD459112 EGZ459103:EGZ459112 EQV459103:EQV459112 FAR459103:FAR459112 FKN459103:FKN459112 FUJ459103:FUJ459112 GEF459103:GEF459112 GOB459103:GOB459112 GXX459103:GXX459112 HHT459103:HHT459112 HRP459103:HRP459112 IBL459103:IBL459112 ILH459103:ILH459112 IVD459103:IVD459112 JEZ459103:JEZ459112 JOV459103:JOV459112 JYR459103:JYR459112 KIN459103:KIN459112 KSJ459103:KSJ459112 LCF459103:LCF459112 LMB459103:LMB459112 LVX459103:LVX459112 MFT459103:MFT459112 MPP459103:MPP459112 MZL459103:MZL459112 NJH459103:NJH459112 NTD459103:NTD459112 OCZ459103:OCZ459112 OMV459103:OMV459112 OWR459103:OWR459112 PGN459103:PGN459112 PQJ459103:PQJ459112 QAF459103:QAF459112 QKB459103:QKB459112 QTX459103:QTX459112 RDT459103:RDT459112 RNP459103:RNP459112 RXL459103:RXL459112 SHH459103:SHH459112 SRD459103:SRD459112 TAZ459103:TAZ459112 TKV459103:TKV459112 TUR459103:TUR459112 UEN459103:UEN459112 UOJ459103:UOJ459112 UYF459103:UYF459112 VIB459103:VIB459112 VRX459103:VRX459112 WBT459103:WBT459112 WLP459103:WLP459112 WVL459103:WVL459112 D524639:D524648 IZ524639:IZ524648 SV524639:SV524648 ACR524639:ACR524648 AMN524639:AMN524648 AWJ524639:AWJ524648 BGF524639:BGF524648 BQB524639:BQB524648 BZX524639:BZX524648 CJT524639:CJT524648 CTP524639:CTP524648 DDL524639:DDL524648 DNH524639:DNH524648 DXD524639:DXD524648 EGZ524639:EGZ524648 EQV524639:EQV524648 FAR524639:FAR524648 FKN524639:FKN524648 FUJ524639:FUJ524648 GEF524639:GEF524648 GOB524639:GOB524648 GXX524639:GXX524648 HHT524639:HHT524648 HRP524639:HRP524648 IBL524639:IBL524648 ILH524639:ILH524648 IVD524639:IVD524648 JEZ524639:JEZ524648 JOV524639:JOV524648 JYR524639:JYR524648 KIN524639:KIN524648 KSJ524639:KSJ524648 LCF524639:LCF524648 LMB524639:LMB524648 LVX524639:LVX524648 MFT524639:MFT524648 MPP524639:MPP524648 MZL524639:MZL524648 NJH524639:NJH524648 NTD524639:NTD524648 OCZ524639:OCZ524648 OMV524639:OMV524648 OWR524639:OWR524648 PGN524639:PGN524648 PQJ524639:PQJ524648 QAF524639:QAF524648 QKB524639:QKB524648 QTX524639:QTX524648 RDT524639:RDT524648 RNP524639:RNP524648 RXL524639:RXL524648 SHH524639:SHH524648 SRD524639:SRD524648 TAZ524639:TAZ524648 TKV524639:TKV524648 TUR524639:TUR524648 UEN524639:UEN524648 UOJ524639:UOJ524648 UYF524639:UYF524648 VIB524639:VIB524648 VRX524639:VRX524648 WBT524639:WBT524648 WLP524639:WLP524648 WVL524639:WVL524648 D590175:D590184 IZ590175:IZ590184 SV590175:SV590184 ACR590175:ACR590184 AMN590175:AMN590184 AWJ590175:AWJ590184 BGF590175:BGF590184 BQB590175:BQB590184 BZX590175:BZX590184 CJT590175:CJT590184 CTP590175:CTP590184 DDL590175:DDL590184 DNH590175:DNH590184 DXD590175:DXD590184 EGZ590175:EGZ590184 EQV590175:EQV590184 FAR590175:FAR590184 FKN590175:FKN590184 FUJ590175:FUJ590184 GEF590175:GEF590184 GOB590175:GOB590184 GXX590175:GXX590184 HHT590175:HHT590184 HRP590175:HRP590184 IBL590175:IBL590184 ILH590175:ILH590184 IVD590175:IVD590184 JEZ590175:JEZ590184 JOV590175:JOV590184 JYR590175:JYR590184 KIN590175:KIN590184 KSJ590175:KSJ590184 LCF590175:LCF590184 LMB590175:LMB590184 LVX590175:LVX590184 MFT590175:MFT590184 MPP590175:MPP590184 MZL590175:MZL590184 NJH590175:NJH590184 NTD590175:NTD590184 OCZ590175:OCZ590184 OMV590175:OMV590184 OWR590175:OWR590184 PGN590175:PGN590184 PQJ590175:PQJ590184 QAF590175:QAF590184 QKB590175:QKB590184 QTX590175:QTX590184 RDT590175:RDT590184 RNP590175:RNP590184 RXL590175:RXL590184 SHH590175:SHH590184 SRD590175:SRD590184 TAZ590175:TAZ590184 TKV590175:TKV590184 TUR590175:TUR590184 UEN590175:UEN590184 UOJ590175:UOJ590184 UYF590175:UYF590184 VIB590175:VIB590184 VRX590175:VRX590184 WBT590175:WBT590184 WLP590175:WLP590184 WVL590175:WVL590184 D655711:D655720 IZ655711:IZ655720 SV655711:SV655720 ACR655711:ACR655720 AMN655711:AMN655720 AWJ655711:AWJ655720 BGF655711:BGF655720 BQB655711:BQB655720 BZX655711:BZX655720 CJT655711:CJT655720 CTP655711:CTP655720 DDL655711:DDL655720 DNH655711:DNH655720 DXD655711:DXD655720 EGZ655711:EGZ655720 EQV655711:EQV655720 FAR655711:FAR655720 FKN655711:FKN655720 FUJ655711:FUJ655720 GEF655711:GEF655720 GOB655711:GOB655720 GXX655711:GXX655720 HHT655711:HHT655720 HRP655711:HRP655720 IBL655711:IBL655720 ILH655711:ILH655720 IVD655711:IVD655720 JEZ655711:JEZ655720 JOV655711:JOV655720 JYR655711:JYR655720 KIN655711:KIN655720 KSJ655711:KSJ655720 LCF655711:LCF655720 LMB655711:LMB655720 LVX655711:LVX655720 MFT655711:MFT655720 MPP655711:MPP655720 MZL655711:MZL655720 NJH655711:NJH655720 NTD655711:NTD655720 OCZ655711:OCZ655720 OMV655711:OMV655720 OWR655711:OWR655720 PGN655711:PGN655720 PQJ655711:PQJ655720 QAF655711:QAF655720 QKB655711:QKB655720 QTX655711:QTX655720 RDT655711:RDT655720 RNP655711:RNP655720 RXL655711:RXL655720 SHH655711:SHH655720 SRD655711:SRD655720 TAZ655711:TAZ655720 TKV655711:TKV655720 TUR655711:TUR655720 UEN655711:UEN655720 UOJ655711:UOJ655720 UYF655711:UYF655720 VIB655711:VIB655720 VRX655711:VRX655720 WBT655711:WBT655720 WLP655711:WLP655720 WVL655711:WVL655720 D721247:D721256 IZ721247:IZ721256 SV721247:SV721256 ACR721247:ACR721256 AMN721247:AMN721256 AWJ721247:AWJ721256 BGF721247:BGF721256 BQB721247:BQB721256 BZX721247:BZX721256 CJT721247:CJT721256 CTP721247:CTP721256 DDL721247:DDL721256 DNH721247:DNH721256 DXD721247:DXD721256 EGZ721247:EGZ721256 EQV721247:EQV721256 FAR721247:FAR721256 FKN721247:FKN721256 FUJ721247:FUJ721256 GEF721247:GEF721256 GOB721247:GOB721256 GXX721247:GXX721256 HHT721247:HHT721256 HRP721247:HRP721256 IBL721247:IBL721256 ILH721247:ILH721256 IVD721247:IVD721256 JEZ721247:JEZ721256 JOV721247:JOV721256 JYR721247:JYR721256 KIN721247:KIN721256 KSJ721247:KSJ721256 LCF721247:LCF721256 LMB721247:LMB721256 LVX721247:LVX721256 MFT721247:MFT721256 MPP721247:MPP721256 MZL721247:MZL721256 NJH721247:NJH721256 NTD721247:NTD721256 OCZ721247:OCZ721256 OMV721247:OMV721256 OWR721247:OWR721256 PGN721247:PGN721256 PQJ721247:PQJ721256 QAF721247:QAF721256 QKB721247:QKB721256 QTX721247:QTX721256 RDT721247:RDT721256 RNP721247:RNP721256 RXL721247:RXL721256 SHH721247:SHH721256 SRD721247:SRD721256 TAZ721247:TAZ721256 TKV721247:TKV721256 TUR721247:TUR721256 UEN721247:UEN721256 UOJ721247:UOJ721256 UYF721247:UYF721256 VIB721247:VIB721256 VRX721247:VRX721256 WBT721247:WBT721256 WLP721247:WLP721256 WVL721247:WVL721256 D786783:D786792 IZ786783:IZ786792 SV786783:SV786792 ACR786783:ACR786792 AMN786783:AMN786792 AWJ786783:AWJ786792 BGF786783:BGF786792 BQB786783:BQB786792 BZX786783:BZX786792 CJT786783:CJT786792 CTP786783:CTP786792 DDL786783:DDL786792 DNH786783:DNH786792 DXD786783:DXD786792 EGZ786783:EGZ786792 EQV786783:EQV786792 FAR786783:FAR786792 FKN786783:FKN786792 FUJ786783:FUJ786792 GEF786783:GEF786792 GOB786783:GOB786792 GXX786783:GXX786792 HHT786783:HHT786792 HRP786783:HRP786792 IBL786783:IBL786792 ILH786783:ILH786792 IVD786783:IVD786792 JEZ786783:JEZ786792 JOV786783:JOV786792 JYR786783:JYR786792 KIN786783:KIN786792 KSJ786783:KSJ786792 LCF786783:LCF786792 LMB786783:LMB786792 LVX786783:LVX786792 MFT786783:MFT786792 MPP786783:MPP786792 MZL786783:MZL786792 NJH786783:NJH786792 NTD786783:NTD786792 OCZ786783:OCZ786792 OMV786783:OMV786792 OWR786783:OWR786792 PGN786783:PGN786792 PQJ786783:PQJ786792 QAF786783:QAF786792 QKB786783:QKB786792 QTX786783:QTX786792 RDT786783:RDT786792 RNP786783:RNP786792 RXL786783:RXL786792 SHH786783:SHH786792 SRD786783:SRD786792 TAZ786783:TAZ786792 TKV786783:TKV786792 TUR786783:TUR786792 UEN786783:UEN786792 UOJ786783:UOJ786792 UYF786783:UYF786792 VIB786783:VIB786792 VRX786783:VRX786792 WBT786783:WBT786792 WLP786783:WLP786792 WVL786783:WVL786792 D852319:D852328 IZ852319:IZ852328 SV852319:SV852328 ACR852319:ACR852328 AMN852319:AMN852328 AWJ852319:AWJ852328 BGF852319:BGF852328 BQB852319:BQB852328 BZX852319:BZX852328 CJT852319:CJT852328 CTP852319:CTP852328 DDL852319:DDL852328 DNH852319:DNH852328 DXD852319:DXD852328 EGZ852319:EGZ852328 EQV852319:EQV852328 FAR852319:FAR852328 FKN852319:FKN852328 FUJ852319:FUJ852328 GEF852319:GEF852328 GOB852319:GOB852328 GXX852319:GXX852328 HHT852319:HHT852328 HRP852319:HRP852328 IBL852319:IBL852328 ILH852319:ILH852328 IVD852319:IVD852328 JEZ852319:JEZ852328 JOV852319:JOV852328 JYR852319:JYR852328 KIN852319:KIN852328 KSJ852319:KSJ852328 LCF852319:LCF852328 LMB852319:LMB852328 LVX852319:LVX852328 MFT852319:MFT852328 MPP852319:MPP852328 MZL852319:MZL852328 NJH852319:NJH852328 NTD852319:NTD852328 OCZ852319:OCZ852328 OMV852319:OMV852328 OWR852319:OWR852328 PGN852319:PGN852328 PQJ852319:PQJ852328 QAF852319:QAF852328 QKB852319:QKB852328 QTX852319:QTX852328 RDT852319:RDT852328 RNP852319:RNP852328 RXL852319:RXL852328 SHH852319:SHH852328 SRD852319:SRD852328 TAZ852319:TAZ852328 TKV852319:TKV852328 TUR852319:TUR852328 UEN852319:UEN852328 UOJ852319:UOJ852328 UYF852319:UYF852328 VIB852319:VIB852328 VRX852319:VRX852328 WBT852319:WBT852328 WLP852319:WLP852328 WVL852319:WVL852328 D917855:D917864 IZ917855:IZ917864 SV917855:SV917864 ACR917855:ACR917864 AMN917855:AMN917864 AWJ917855:AWJ917864 BGF917855:BGF917864 BQB917855:BQB917864 BZX917855:BZX917864 CJT917855:CJT917864 CTP917855:CTP917864 DDL917855:DDL917864 DNH917855:DNH917864 DXD917855:DXD917864 EGZ917855:EGZ917864 EQV917855:EQV917864 FAR917855:FAR917864 FKN917855:FKN917864 FUJ917855:FUJ917864 GEF917855:GEF917864 GOB917855:GOB917864 GXX917855:GXX917864 HHT917855:HHT917864 HRP917855:HRP917864 IBL917855:IBL917864 ILH917855:ILH917864 IVD917855:IVD917864 JEZ917855:JEZ917864 JOV917855:JOV917864 JYR917855:JYR917864 KIN917855:KIN917864 KSJ917855:KSJ917864 LCF917855:LCF917864 LMB917855:LMB917864 LVX917855:LVX917864 MFT917855:MFT917864 MPP917855:MPP917864 MZL917855:MZL917864 NJH917855:NJH917864 NTD917855:NTD917864 OCZ917855:OCZ917864 OMV917855:OMV917864 OWR917855:OWR917864 PGN917855:PGN917864 PQJ917855:PQJ917864 QAF917855:QAF917864 QKB917855:QKB917864 QTX917855:QTX917864 RDT917855:RDT917864 RNP917855:RNP917864 RXL917855:RXL917864 SHH917855:SHH917864 SRD917855:SRD917864 TAZ917855:TAZ917864 TKV917855:TKV917864 TUR917855:TUR917864 UEN917855:UEN917864 UOJ917855:UOJ917864 UYF917855:UYF917864 VIB917855:VIB917864 VRX917855:VRX917864 WBT917855:WBT917864 WLP917855:WLP917864 WVL917855:WVL917864 D983391:D983400 IZ983391:IZ983400 SV983391:SV983400 ACR983391:ACR983400 AMN983391:AMN983400 AWJ983391:AWJ983400 BGF983391:BGF983400 BQB983391:BQB983400 BZX983391:BZX983400 CJT983391:CJT983400 CTP983391:CTP983400 DDL983391:DDL983400 DNH983391:DNH983400 DXD983391:DXD983400 EGZ983391:EGZ983400 EQV983391:EQV983400 FAR983391:FAR983400 FKN983391:FKN983400 FUJ983391:FUJ983400 GEF983391:GEF983400 GOB983391:GOB983400 GXX983391:GXX983400 HHT983391:HHT983400 HRP983391:HRP983400 IBL983391:IBL983400 ILH983391:ILH983400 IVD983391:IVD983400 JEZ983391:JEZ983400 JOV983391:JOV983400 JYR983391:JYR983400 KIN983391:KIN983400 KSJ983391:KSJ983400 LCF983391:LCF983400 LMB983391:LMB983400 LVX983391:LVX983400 MFT983391:MFT983400 MPP983391:MPP983400 MZL983391:MZL983400 NJH983391:NJH983400 NTD983391:NTD983400 OCZ983391:OCZ983400 OMV983391:OMV983400 OWR983391:OWR983400 PGN983391:PGN983400 PQJ983391:PQJ983400 QAF983391:QAF983400 QKB983391:QKB983400 QTX983391:QTX983400 RDT983391:RDT983400 RNP983391:RNP983400 RXL983391:RXL983400 SHH983391:SHH983400 SRD983391:SRD983400 TAZ983391:TAZ983400 TKV983391:TKV983400 TUR983391:TUR983400 UEN983391:UEN983400 UOJ983391:UOJ983400 UYF983391:UYF983400 VIB983391:VIB983400 VRX983391:VRX983400 WBT983391:WBT983400 WLP983391:WLP983400 WVL983391:WVL983400 IR360 SN360 ACJ360 AMF360 AWB360 BFX360 BPT360 BZP360 CJL360 CTH360 DDD360 DMZ360 DWV360 EGR360 EQN360 FAJ360 FKF360 FUB360 GDX360 GNT360 GXP360 HHL360 HRH360 IBD360 IKZ360 IUV360 JER360 JON360 JYJ360 KIF360 KSB360 LBX360 LLT360 LVP360 MFL360 MPH360 MZD360 NIZ360 NSV360 OCR360 OMN360 OWJ360 PGF360 PQB360 PZX360 QJT360 QTP360 RDL360 RNH360 RXD360 SGZ360 SQV360 TAR360 TKN360 TUJ360 UEF360 UOB360 UXX360 VHT360 VRP360 WBL360 WLH360 WVD360 XEZ360 IR65896 SN65896 ACJ65896 AMF65896 AWB65896 BFX65896 BPT65896 BZP65896 CJL65896 CTH65896 DDD65896 DMZ65896 DWV65896 EGR65896 EQN65896 FAJ65896 FKF65896 FUB65896 GDX65896 GNT65896 GXP65896 HHL65896 HRH65896 IBD65896 IKZ65896 IUV65896 JER65896 JON65896 JYJ65896 KIF65896 KSB65896 LBX65896 LLT65896 LVP65896 MFL65896 MPH65896 MZD65896 NIZ65896 NSV65896 OCR65896 OMN65896 OWJ65896 PGF65896 PQB65896 PZX65896 QJT65896 QTP65896 RDL65896 RNH65896 RXD65896 SGZ65896 SQV65896 TAR65896 TKN65896 TUJ65896 UEF65896 UOB65896 UXX65896 VHT65896 VRP65896 WBL65896 WLH65896 WVD65896 XEZ65896 IR131432 SN131432 ACJ131432 AMF131432 AWB131432 BFX131432 BPT131432 BZP131432 CJL131432 CTH131432 DDD131432 DMZ131432 DWV131432 EGR131432 EQN131432 FAJ131432 FKF131432 FUB131432 GDX131432 GNT131432 GXP131432 HHL131432 HRH131432 IBD131432 IKZ131432 IUV131432 JER131432 JON131432 JYJ131432 KIF131432 KSB131432 LBX131432 LLT131432 LVP131432 MFL131432 MPH131432 MZD131432 NIZ131432 NSV131432 OCR131432 OMN131432 OWJ131432 PGF131432 PQB131432 PZX131432 QJT131432 QTP131432 RDL131432 RNH131432 RXD131432 SGZ131432 SQV131432 TAR131432 TKN131432 TUJ131432 UEF131432 UOB131432 UXX131432 VHT131432 VRP131432 WBL131432 WLH131432 WVD131432 XEZ131432 IR196968 SN196968 ACJ196968 AMF196968 AWB196968 BFX196968 BPT196968 BZP196968 CJL196968 CTH196968 DDD196968 DMZ196968 DWV196968 EGR196968 EQN196968 FAJ196968 FKF196968 FUB196968 GDX196968 GNT196968 GXP196968 HHL196968 HRH196968 IBD196968 IKZ196968 IUV196968 JER196968 JON196968 JYJ196968 KIF196968 KSB196968 LBX196968 LLT196968 LVP196968 MFL196968 MPH196968 MZD196968 NIZ196968 NSV196968 OCR196968 OMN196968 OWJ196968 PGF196968 PQB196968 PZX196968 QJT196968 QTP196968 RDL196968 RNH196968 RXD196968 SGZ196968 SQV196968 TAR196968 TKN196968 TUJ196968 UEF196968 UOB196968 UXX196968 VHT196968 VRP196968 WBL196968 WLH196968 WVD196968 XEZ196968 IR262504 SN262504 ACJ262504 AMF262504 AWB262504 BFX262504 BPT262504 BZP262504 CJL262504 CTH262504 DDD262504 DMZ262504 DWV262504 EGR262504 EQN262504 FAJ262504 FKF262504 FUB262504 GDX262504 GNT262504 GXP262504 HHL262504 HRH262504 IBD262504 IKZ262504 IUV262504 JER262504 JON262504 JYJ262504 KIF262504 KSB262504 LBX262504 LLT262504 LVP262504 MFL262504 MPH262504 MZD262504 NIZ262504 NSV262504 OCR262504 OMN262504 OWJ262504 PGF262504 PQB262504 PZX262504 QJT262504 QTP262504 RDL262504 RNH262504 RXD262504 SGZ262504 SQV262504 TAR262504 TKN262504 TUJ262504 UEF262504 UOB262504 UXX262504 VHT262504 VRP262504 WBL262504 WLH262504 WVD262504 XEZ262504 IR328040 SN328040 ACJ328040 AMF328040 AWB328040 BFX328040 BPT328040 BZP328040 CJL328040 CTH328040 DDD328040 DMZ328040 DWV328040 EGR328040 EQN328040 FAJ328040 FKF328040 FUB328040 GDX328040 GNT328040 GXP328040 HHL328040 HRH328040 IBD328040 IKZ328040 IUV328040 JER328040 JON328040 JYJ328040 KIF328040 KSB328040 LBX328040 LLT328040 LVP328040 MFL328040 MPH328040 MZD328040 NIZ328040 NSV328040 OCR328040 OMN328040 OWJ328040 PGF328040 PQB328040 PZX328040 QJT328040 QTP328040 RDL328040 RNH328040 RXD328040 SGZ328040 SQV328040 TAR328040 TKN328040 TUJ328040 UEF328040 UOB328040 UXX328040 VHT328040 VRP328040 WBL328040 WLH328040 WVD328040 XEZ328040 IR393576 SN393576 ACJ393576 AMF393576 AWB393576 BFX393576 BPT393576 BZP393576 CJL393576 CTH393576 DDD393576 DMZ393576 DWV393576 EGR393576 EQN393576 FAJ393576 FKF393576 FUB393576 GDX393576 GNT393576 GXP393576 HHL393576 HRH393576 IBD393576 IKZ393576 IUV393576 JER393576 JON393576 JYJ393576 KIF393576 KSB393576 LBX393576 LLT393576 LVP393576 MFL393576 MPH393576 MZD393576 NIZ393576 NSV393576 OCR393576 OMN393576 OWJ393576 PGF393576 PQB393576 PZX393576 QJT393576 QTP393576 RDL393576 RNH393576 RXD393576 SGZ393576 SQV393576 TAR393576 TKN393576 TUJ393576 UEF393576 UOB393576 UXX393576 VHT393576 VRP393576 WBL393576 WLH393576 WVD393576 XEZ393576 IR459112 SN459112 ACJ459112 AMF459112 AWB459112 BFX459112 BPT459112 BZP459112 CJL459112 CTH459112 DDD459112 DMZ459112 DWV459112 EGR459112 EQN459112 FAJ459112 FKF459112 FUB459112 GDX459112 GNT459112 GXP459112 HHL459112 HRH459112 IBD459112 IKZ459112 IUV459112 JER459112 JON459112 JYJ459112 KIF459112 KSB459112 LBX459112 LLT459112 LVP459112 MFL459112 MPH459112 MZD459112 NIZ459112 NSV459112 OCR459112 OMN459112 OWJ459112 PGF459112 PQB459112 PZX459112 QJT459112 QTP459112 RDL459112 RNH459112 RXD459112 SGZ459112 SQV459112 TAR459112 TKN459112 TUJ459112 UEF459112 UOB459112 UXX459112 VHT459112 VRP459112 WBL459112 WLH459112 WVD459112 XEZ459112 IR524648 SN524648 ACJ524648 AMF524648 AWB524648 BFX524648 BPT524648 BZP524648 CJL524648 CTH524648 DDD524648 DMZ524648 DWV524648 EGR524648 EQN524648 FAJ524648 FKF524648 FUB524648 GDX524648 GNT524648 GXP524648 HHL524648 HRH524648 IBD524648 IKZ524648 IUV524648 JER524648 JON524648 JYJ524648 KIF524648 KSB524648 LBX524648 LLT524648 LVP524648 MFL524648 MPH524648 MZD524648 NIZ524648 NSV524648 OCR524648 OMN524648 OWJ524648 PGF524648 PQB524648 PZX524648 QJT524648 QTP524648 RDL524648 RNH524648 RXD524648 SGZ524648 SQV524648 TAR524648 TKN524648 TUJ524648 UEF524648 UOB524648 UXX524648 VHT524648 VRP524648 WBL524648 WLH524648 WVD524648 XEZ524648 IR590184 SN590184 ACJ590184 AMF590184 AWB590184 BFX590184 BPT590184 BZP590184 CJL590184 CTH590184 DDD590184 DMZ590184 DWV590184 EGR590184 EQN590184 FAJ590184 FKF590184 FUB590184 GDX590184 GNT590184 GXP590184 HHL590184 HRH590184 IBD590184 IKZ590184 IUV590184 JER590184 JON590184 JYJ590184 KIF590184 KSB590184 LBX590184 LLT590184 LVP590184 MFL590184 MPH590184 MZD590184 NIZ590184 NSV590184 OCR590184 OMN590184 OWJ590184 PGF590184 PQB590184 PZX590184 QJT590184 QTP590184 RDL590184 RNH590184 RXD590184 SGZ590184 SQV590184 TAR590184 TKN590184 TUJ590184 UEF590184 UOB590184 UXX590184 VHT590184 VRP590184 WBL590184 WLH590184 WVD590184 XEZ590184 IR655720 SN655720 ACJ655720 AMF655720 AWB655720 BFX655720 BPT655720 BZP655720 CJL655720 CTH655720 DDD655720 DMZ655720 DWV655720 EGR655720 EQN655720 FAJ655720 FKF655720 FUB655720 GDX655720 GNT655720 GXP655720 HHL655720 HRH655720 IBD655720 IKZ655720 IUV655720 JER655720 JON655720 JYJ655720 KIF655720 KSB655720 LBX655720 LLT655720 LVP655720 MFL655720 MPH655720 MZD655720 NIZ655720 NSV655720 OCR655720 OMN655720 OWJ655720 PGF655720 PQB655720 PZX655720 QJT655720 QTP655720 RDL655720 RNH655720 RXD655720 SGZ655720 SQV655720 TAR655720 TKN655720 TUJ655720 UEF655720 UOB655720 UXX655720 VHT655720 VRP655720 WBL655720 WLH655720 WVD655720 XEZ655720 IR721256 SN721256 ACJ721256 AMF721256 AWB721256 BFX721256 BPT721256 BZP721256 CJL721256 CTH721256 DDD721256 DMZ721256 DWV721256 EGR721256 EQN721256 FAJ721256 FKF721256 FUB721256 GDX721256 GNT721256 GXP721256 HHL721256 HRH721256 IBD721256 IKZ721256 IUV721256 JER721256 JON721256 JYJ721256 KIF721256 KSB721256 LBX721256 LLT721256 LVP721256 MFL721256 MPH721256 MZD721256 NIZ721256 NSV721256 OCR721256 OMN721256 OWJ721256 PGF721256 PQB721256 PZX721256 QJT721256 QTP721256 RDL721256 RNH721256 RXD721256 SGZ721256 SQV721256 TAR721256 TKN721256 TUJ721256 UEF721256 UOB721256 UXX721256 VHT721256 VRP721256 WBL721256 WLH721256 WVD721256 XEZ721256 IR786792 SN786792 ACJ786792 AMF786792 AWB786792 BFX786792 BPT786792 BZP786792 CJL786792 CTH786792 DDD786792 DMZ786792 DWV786792 EGR786792 EQN786792 FAJ786792 FKF786792 FUB786792 GDX786792 GNT786792 GXP786792 HHL786792 HRH786792 IBD786792 IKZ786792 IUV786792 JER786792 JON786792 JYJ786792 KIF786792 KSB786792 LBX786792 LLT786792 LVP786792 MFL786792 MPH786792 MZD786792 NIZ786792 NSV786792 OCR786792 OMN786792 OWJ786792 PGF786792 PQB786792 PZX786792 QJT786792 QTP786792 RDL786792 RNH786792 RXD786792 SGZ786792 SQV786792 TAR786792 TKN786792 TUJ786792 UEF786792 UOB786792 UXX786792 VHT786792 VRP786792 WBL786792 WLH786792 WVD786792 XEZ786792 IR852328 SN852328 ACJ852328 AMF852328 AWB852328 BFX852328 BPT852328 BZP852328 CJL852328 CTH852328 DDD852328 DMZ852328 DWV852328 EGR852328 EQN852328 FAJ852328 FKF852328 FUB852328 GDX852328 GNT852328 GXP852328 HHL852328 HRH852328 IBD852328 IKZ852328 IUV852328 JER852328 JON852328 JYJ852328 KIF852328 KSB852328 LBX852328 LLT852328 LVP852328 MFL852328 MPH852328 MZD852328 NIZ852328 NSV852328 OCR852328 OMN852328 OWJ852328 PGF852328 PQB852328 PZX852328 QJT852328 QTP852328 RDL852328 RNH852328 RXD852328 SGZ852328 SQV852328 TAR852328 TKN852328 TUJ852328 UEF852328 UOB852328 UXX852328 VHT852328 VRP852328 WBL852328 WLH852328 WVD852328 XEZ852328 IR917864 SN917864 ACJ917864 AMF917864 AWB917864 BFX917864 BPT917864 BZP917864 CJL917864 CTH917864 DDD917864 DMZ917864 DWV917864 EGR917864 EQN917864 FAJ917864 FKF917864 FUB917864 GDX917864 GNT917864 GXP917864 HHL917864 HRH917864 IBD917864 IKZ917864 IUV917864 JER917864 JON917864 JYJ917864 KIF917864 KSB917864 LBX917864 LLT917864 LVP917864 MFL917864 MPH917864 MZD917864 NIZ917864 NSV917864 OCR917864 OMN917864 OWJ917864 PGF917864 PQB917864 PZX917864 QJT917864 QTP917864 RDL917864 RNH917864 RXD917864 SGZ917864 SQV917864 TAR917864 TKN917864 TUJ917864 UEF917864 UOB917864 UXX917864 VHT917864 VRP917864 WBL917864 WLH917864 WVD917864 XEZ917864 IR983400 SN983400 ACJ983400 AMF983400 AWB983400 BFX983400 BPT983400 BZP983400 CJL983400 CTH983400 DDD983400 DMZ983400 DWV983400 EGR983400 EQN983400 FAJ983400 FKF983400 FUB983400 GDX983400 GNT983400 GXP983400 HHL983400 HRH983400 IBD983400 IKZ983400 IUV983400 JER983400 JON983400 JYJ983400 KIF983400 KSB983400 LBX983400 LLT983400 LVP983400 MFL983400 MPH983400 MZD983400 NIZ983400 NSV983400 OCR983400 OMN983400 OWJ983400 PGF983400 PQB983400 PZX983400 QJT983400 QTP983400 RDL983400 RNH983400 RXD983400 SGZ983400 SQV983400 TAR983400 TKN983400 TUJ983400 UEF983400 UOB983400 UXX983400 VHT983400 VRP983400 WBL983400 WLH983400 WVD983400 XEZ983400 D416 IZ416 SV416 ACR416 AMN416 AWJ416 BGF416 BQB416 BZX416 CJT416 CTP416 DDL416 DNH416 DXD416 EGZ416 EQV416 FAR416 FKN416 FUJ416 GEF416 GOB416 GXX416 HHT416 HRP416 IBL416 ILH416 IVD416 JEZ416 JOV416 JYR416 KIN416 KSJ416 LCF416 LMB416 LVX416 MFT416 MPP416 MZL416 NJH416 NTD416 OCZ416 OMV416 OWR416 PGN416 PQJ416 QAF416 QKB416 QTX416 RDT416 RNP416 RXL416 SHH416 SRD416 TAZ416 TKV416 TUR416 UEN416 UOJ416 UYF416 VIB416 VRX416 WBT416 WLP416 WVL416 D65952 IZ65952 SV65952 ACR65952 AMN65952 AWJ65952 BGF65952 BQB65952 BZX65952 CJT65952 CTP65952 DDL65952 DNH65952 DXD65952 EGZ65952 EQV65952 FAR65952 FKN65952 FUJ65952 GEF65952 GOB65952 GXX65952 HHT65952 HRP65952 IBL65952 ILH65952 IVD65952 JEZ65952 JOV65952 JYR65952 KIN65952 KSJ65952 LCF65952 LMB65952 LVX65952 MFT65952 MPP65952 MZL65952 NJH65952 NTD65952 OCZ65952 OMV65952 OWR65952 PGN65952 PQJ65952 QAF65952 QKB65952 QTX65952 RDT65952 RNP65952 RXL65952 SHH65952 SRD65952 TAZ65952 TKV65952 TUR65952 UEN65952 UOJ65952 UYF65952 VIB65952 VRX65952 WBT65952 WLP65952 WVL65952 D131488 IZ131488 SV131488 ACR131488 AMN131488 AWJ131488 BGF131488 BQB131488 BZX131488 CJT131488 CTP131488 DDL131488 DNH131488 DXD131488 EGZ131488 EQV131488 FAR131488 FKN131488 FUJ131488 GEF131488 GOB131488 GXX131488 HHT131488 HRP131488 IBL131488 ILH131488 IVD131488 JEZ131488 JOV131488 JYR131488 KIN131488 KSJ131488 LCF131488 LMB131488 LVX131488 MFT131488 MPP131488 MZL131488 NJH131488 NTD131488 OCZ131488 OMV131488 OWR131488 PGN131488 PQJ131488 QAF131488 QKB131488 QTX131488 RDT131488 RNP131488 RXL131488 SHH131488 SRD131488 TAZ131488 TKV131488 TUR131488 UEN131488 UOJ131488 UYF131488 VIB131488 VRX131488 WBT131488 WLP131488 WVL131488 D197024 IZ197024 SV197024 ACR197024 AMN197024 AWJ197024 BGF197024 BQB197024 BZX197024 CJT197024 CTP197024 DDL197024 DNH197024 DXD197024 EGZ197024 EQV197024 FAR197024 FKN197024 FUJ197024 GEF197024 GOB197024 GXX197024 HHT197024 HRP197024 IBL197024 ILH197024 IVD197024 JEZ197024 JOV197024 JYR197024 KIN197024 KSJ197024 LCF197024 LMB197024 LVX197024 MFT197024 MPP197024 MZL197024 NJH197024 NTD197024 OCZ197024 OMV197024 OWR197024 PGN197024 PQJ197024 QAF197024 QKB197024 QTX197024 RDT197024 RNP197024 RXL197024 SHH197024 SRD197024 TAZ197024 TKV197024 TUR197024 UEN197024 UOJ197024 UYF197024 VIB197024 VRX197024 WBT197024 WLP197024 WVL197024 D262560 IZ262560 SV262560 ACR262560 AMN262560 AWJ262560 BGF262560 BQB262560 BZX262560 CJT262560 CTP262560 DDL262560 DNH262560 DXD262560 EGZ262560 EQV262560 FAR262560 FKN262560 FUJ262560 GEF262560 GOB262560 GXX262560 HHT262560 HRP262560 IBL262560 ILH262560 IVD262560 JEZ262560 JOV262560 JYR262560 KIN262560 KSJ262560 LCF262560 LMB262560 LVX262560 MFT262560 MPP262560 MZL262560 NJH262560 NTD262560 OCZ262560 OMV262560 OWR262560 PGN262560 PQJ262560 QAF262560 QKB262560 QTX262560 RDT262560 RNP262560 RXL262560 SHH262560 SRD262560 TAZ262560 TKV262560 TUR262560 UEN262560 UOJ262560 UYF262560 VIB262560 VRX262560 WBT262560 WLP262560 WVL262560 D328096 IZ328096 SV328096 ACR328096 AMN328096 AWJ328096 BGF328096 BQB328096 BZX328096 CJT328096 CTP328096 DDL328096 DNH328096 DXD328096 EGZ328096 EQV328096 FAR328096 FKN328096 FUJ328096 GEF328096 GOB328096 GXX328096 HHT328096 HRP328096 IBL328096 ILH328096 IVD328096 JEZ328096 JOV328096 JYR328096 KIN328096 KSJ328096 LCF328096 LMB328096 LVX328096 MFT328096 MPP328096 MZL328096 NJH328096 NTD328096 OCZ328096 OMV328096 OWR328096 PGN328096 PQJ328096 QAF328096 QKB328096 QTX328096 RDT328096 RNP328096 RXL328096 SHH328096 SRD328096 TAZ328096 TKV328096 TUR328096 UEN328096 UOJ328096 UYF328096 VIB328096 VRX328096 WBT328096 WLP328096 WVL328096 D393632 IZ393632 SV393632 ACR393632 AMN393632 AWJ393632 BGF393632 BQB393632 BZX393632 CJT393632 CTP393632 DDL393632 DNH393632 DXD393632 EGZ393632 EQV393632 FAR393632 FKN393632 FUJ393632 GEF393632 GOB393632 GXX393632 HHT393632 HRP393632 IBL393632 ILH393632 IVD393632 JEZ393632 JOV393632 JYR393632 KIN393632 KSJ393632 LCF393632 LMB393632 LVX393632 MFT393632 MPP393632 MZL393632 NJH393632 NTD393632 OCZ393632 OMV393632 OWR393632 PGN393632 PQJ393632 QAF393632 QKB393632 QTX393632 RDT393632 RNP393632 RXL393632 SHH393632 SRD393632 TAZ393632 TKV393632 TUR393632 UEN393632 UOJ393632 UYF393632 VIB393632 VRX393632 WBT393632 WLP393632 WVL393632 D459168 IZ459168 SV459168 ACR459168 AMN459168 AWJ459168 BGF459168 BQB459168 BZX459168 CJT459168 CTP459168 DDL459168 DNH459168 DXD459168 EGZ459168 EQV459168 FAR459168 FKN459168 FUJ459168 GEF459168 GOB459168 GXX459168 HHT459168 HRP459168 IBL459168 ILH459168 IVD459168 JEZ459168 JOV459168 JYR459168 KIN459168 KSJ459168 LCF459168 LMB459168 LVX459168 MFT459168 MPP459168 MZL459168 NJH459168 NTD459168 OCZ459168 OMV459168 OWR459168 PGN459168 PQJ459168 QAF459168 QKB459168 QTX459168 RDT459168 RNP459168 RXL459168 SHH459168 SRD459168 TAZ459168 TKV459168 TUR459168 UEN459168 UOJ459168 UYF459168 VIB459168 VRX459168 WBT459168 WLP459168 WVL459168 D524704 IZ524704 SV524704 ACR524704 AMN524704 AWJ524704 BGF524704 BQB524704 BZX524704 CJT524704 CTP524704 DDL524704 DNH524704 DXD524704 EGZ524704 EQV524704 FAR524704 FKN524704 FUJ524704 GEF524704 GOB524704 GXX524704 HHT524704 HRP524704 IBL524704 ILH524704 IVD524704 JEZ524704 JOV524704 JYR524704 KIN524704 KSJ524704 LCF524704 LMB524704 LVX524704 MFT524704 MPP524704 MZL524704 NJH524704 NTD524704 OCZ524704 OMV524704 OWR524704 PGN524704 PQJ524704 QAF524704 QKB524704 QTX524704 RDT524704 RNP524704 RXL524704 SHH524704 SRD524704 TAZ524704 TKV524704 TUR524704 UEN524704 UOJ524704 UYF524704 VIB524704 VRX524704 WBT524704 WLP524704 WVL524704 D590240 IZ590240 SV590240 ACR590240 AMN590240 AWJ590240 BGF590240 BQB590240 BZX590240 CJT590240 CTP590240 DDL590240 DNH590240 DXD590240 EGZ590240 EQV590240 FAR590240 FKN590240 FUJ590240 GEF590240 GOB590240 GXX590240 HHT590240 HRP590240 IBL590240 ILH590240 IVD590240 JEZ590240 JOV590240 JYR590240 KIN590240 KSJ590240 LCF590240 LMB590240 LVX590240 MFT590240 MPP590240 MZL590240 NJH590240 NTD590240 OCZ590240 OMV590240 OWR590240 PGN590240 PQJ590240 QAF590240 QKB590240 QTX590240 RDT590240 RNP590240 RXL590240 SHH590240 SRD590240 TAZ590240 TKV590240 TUR590240 UEN590240 UOJ590240 UYF590240 VIB590240 VRX590240 WBT590240 WLP590240 WVL590240 D655776 IZ655776 SV655776 ACR655776 AMN655776 AWJ655776 BGF655776 BQB655776 BZX655776 CJT655776 CTP655776 DDL655776 DNH655776 DXD655776 EGZ655776 EQV655776 FAR655776 FKN655776 FUJ655776 GEF655776 GOB655776 GXX655776 HHT655776 HRP655776 IBL655776 ILH655776 IVD655776 JEZ655776 JOV655776 JYR655776 KIN655776 KSJ655776 LCF655776 LMB655776 LVX655776 MFT655776 MPP655776 MZL655776 NJH655776 NTD655776 OCZ655776 OMV655776 OWR655776 PGN655776 PQJ655776 QAF655776 QKB655776 QTX655776 RDT655776 RNP655776 RXL655776 SHH655776 SRD655776 TAZ655776 TKV655776 TUR655776 UEN655776 UOJ655776 UYF655776 VIB655776 VRX655776 WBT655776 WLP655776 WVL655776 D721312 IZ721312 SV721312 ACR721312 AMN721312 AWJ721312 BGF721312 BQB721312 BZX721312 CJT721312 CTP721312 DDL721312 DNH721312 DXD721312 EGZ721312 EQV721312 FAR721312 FKN721312 FUJ721312 GEF721312 GOB721312 GXX721312 HHT721312 HRP721312 IBL721312 ILH721312 IVD721312 JEZ721312 JOV721312 JYR721312 KIN721312 KSJ721312 LCF721312 LMB721312 LVX721312 MFT721312 MPP721312 MZL721312 NJH721312 NTD721312 OCZ721312 OMV721312 OWR721312 PGN721312 PQJ721312 QAF721312 QKB721312 QTX721312 RDT721312 RNP721312 RXL721312 SHH721312 SRD721312 TAZ721312 TKV721312 TUR721312 UEN721312 UOJ721312 UYF721312 VIB721312 VRX721312 WBT721312 WLP721312 WVL721312 D786848 IZ786848 SV786848 ACR786848 AMN786848 AWJ786848 BGF786848 BQB786848 BZX786848 CJT786848 CTP786848 DDL786848 DNH786848 DXD786848 EGZ786848 EQV786848 FAR786848 FKN786848 FUJ786848 GEF786848 GOB786848 GXX786848 HHT786848 HRP786848 IBL786848 ILH786848 IVD786848 JEZ786848 JOV786848 JYR786848 KIN786848 KSJ786848 LCF786848 LMB786848 LVX786848 MFT786848 MPP786848 MZL786848 NJH786848 NTD786848 OCZ786848 OMV786848 OWR786848 PGN786848 PQJ786848 QAF786848 QKB786848 QTX786848 RDT786848 RNP786848 RXL786848 SHH786848 SRD786848 TAZ786848 TKV786848 TUR786848 UEN786848 UOJ786848 UYF786848 VIB786848 VRX786848 WBT786848 WLP786848 WVL786848 D852384 IZ852384 SV852384 ACR852384 AMN852384 AWJ852384 BGF852384 BQB852384 BZX852384 CJT852384 CTP852384 DDL852384 DNH852384 DXD852384 EGZ852384 EQV852384 FAR852384 FKN852384 FUJ852384 GEF852384 GOB852384 GXX852384 HHT852384 HRP852384 IBL852384 ILH852384 IVD852384 JEZ852384 JOV852384 JYR852384 KIN852384 KSJ852384 LCF852384 LMB852384 LVX852384 MFT852384 MPP852384 MZL852384 NJH852384 NTD852384 OCZ852384 OMV852384 OWR852384 PGN852384 PQJ852384 QAF852384 QKB852384 QTX852384 RDT852384 RNP852384 RXL852384 SHH852384 SRD852384 TAZ852384 TKV852384 TUR852384 UEN852384 UOJ852384 UYF852384 VIB852384 VRX852384 WBT852384 WLP852384 WVL852384 D917920 IZ917920 SV917920 ACR917920 AMN917920 AWJ917920 BGF917920 BQB917920 BZX917920 CJT917920 CTP917920 DDL917920 DNH917920 DXD917920 EGZ917920 EQV917920 FAR917920 FKN917920 FUJ917920 GEF917920 GOB917920 GXX917920 HHT917920 HRP917920 IBL917920 ILH917920 IVD917920 JEZ917920 JOV917920 JYR917920 KIN917920 KSJ917920 LCF917920 LMB917920 LVX917920 MFT917920 MPP917920 MZL917920 NJH917920 NTD917920 OCZ917920 OMV917920 OWR917920 PGN917920 PQJ917920 QAF917920 QKB917920 QTX917920 RDT917920 RNP917920 RXL917920 SHH917920 SRD917920 TAZ917920 TKV917920 TUR917920 UEN917920 UOJ917920 UYF917920 VIB917920 VRX917920 WBT917920 WLP917920 WVL917920 D983456 IZ983456 SV983456 ACR983456 AMN983456 AWJ983456 BGF983456 BQB983456 BZX983456 CJT983456 CTP983456 DDL983456 DNH983456 DXD983456 EGZ983456 EQV983456 FAR983456 FKN983456 FUJ983456 GEF983456 GOB983456 GXX983456 HHT983456 HRP983456 IBL983456 ILH983456 IVD983456 JEZ983456 JOV983456 JYR983456 KIN983456 KSJ983456 LCF983456 LMB983456 LVX983456 MFT983456 MPP983456 MZL983456 NJH983456 NTD983456 OCZ983456 OMV983456 OWR983456 PGN983456 PQJ983456 QAF983456 QKB983456 QTX983456 RDT983456 RNP983456 RXL983456 SHH983456 SRD983456 TAZ983456 TKV983456 TUR983456 UEN983456 UOJ983456 UYF983456 VIB983456 VRX983456 WBT983456 WLP983456 WVL983456 D129:D133 IZ129:IZ133 SV129:SV133 ACR129:ACR133 AMN129:AMN133 AWJ129:AWJ133 BGF129:BGF133 BQB129:BQB133 BZX129:BZX133 CJT129:CJT133 CTP129:CTP133 DDL129:DDL133 DNH129:DNH133 DXD129:DXD133 EGZ129:EGZ133 EQV129:EQV133 FAR129:FAR133 FKN129:FKN133 FUJ129:FUJ133 GEF129:GEF133 GOB129:GOB133 GXX129:GXX133 HHT129:HHT133 HRP129:HRP133 IBL129:IBL133 ILH129:ILH133 IVD129:IVD133 JEZ129:JEZ133 JOV129:JOV133 JYR129:JYR133 KIN129:KIN133 KSJ129:KSJ133 LCF129:LCF133 LMB129:LMB133 LVX129:LVX133 MFT129:MFT133 MPP129:MPP133 MZL129:MZL133 NJH129:NJH133 NTD129:NTD133 OCZ129:OCZ133 OMV129:OMV133 OWR129:OWR133 PGN129:PGN133 PQJ129:PQJ133 QAF129:QAF133 QKB129:QKB133 QTX129:QTX133 RDT129:RDT133 RNP129:RNP133 RXL129:RXL133 SHH129:SHH133 SRD129:SRD133 TAZ129:TAZ133 TKV129:TKV133 TUR129:TUR133 UEN129:UEN133 UOJ129:UOJ133 UYF129:UYF133 VIB129:VIB133 VRX129:VRX133 WBT129:WBT133 WLP129:WLP133 WVL129:WVL133 D65665:D65669 IZ65665:IZ65669 SV65665:SV65669 ACR65665:ACR65669 AMN65665:AMN65669 AWJ65665:AWJ65669 BGF65665:BGF65669 BQB65665:BQB65669 BZX65665:BZX65669 CJT65665:CJT65669 CTP65665:CTP65669 DDL65665:DDL65669 DNH65665:DNH65669 DXD65665:DXD65669 EGZ65665:EGZ65669 EQV65665:EQV65669 FAR65665:FAR65669 FKN65665:FKN65669 FUJ65665:FUJ65669 GEF65665:GEF65669 GOB65665:GOB65669 GXX65665:GXX65669 HHT65665:HHT65669 HRP65665:HRP65669 IBL65665:IBL65669 ILH65665:ILH65669 IVD65665:IVD65669 JEZ65665:JEZ65669 JOV65665:JOV65669 JYR65665:JYR65669 KIN65665:KIN65669 KSJ65665:KSJ65669 LCF65665:LCF65669 LMB65665:LMB65669 LVX65665:LVX65669 MFT65665:MFT65669 MPP65665:MPP65669 MZL65665:MZL65669 NJH65665:NJH65669 NTD65665:NTD65669 OCZ65665:OCZ65669 OMV65665:OMV65669 OWR65665:OWR65669 PGN65665:PGN65669 PQJ65665:PQJ65669 QAF65665:QAF65669 QKB65665:QKB65669 QTX65665:QTX65669 RDT65665:RDT65669 RNP65665:RNP65669 RXL65665:RXL65669 SHH65665:SHH65669 SRD65665:SRD65669 TAZ65665:TAZ65669 TKV65665:TKV65669 TUR65665:TUR65669 UEN65665:UEN65669 UOJ65665:UOJ65669 UYF65665:UYF65669 VIB65665:VIB65669 VRX65665:VRX65669 WBT65665:WBT65669 WLP65665:WLP65669 WVL65665:WVL65669 D131201:D131205 IZ131201:IZ131205 SV131201:SV131205 ACR131201:ACR131205 AMN131201:AMN131205 AWJ131201:AWJ131205 BGF131201:BGF131205 BQB131201:BQB131205 BZX131201:BZX131205 CJT131201:CJT131205 CTP131201:CTP131205 DDL131201:DDL131205 DNH131201:DNH131205 DXD131201:DXD131205 EGZ131201:EGZ131205 EQV131201:EQV131205 FAR131201:FAR131205 FKN131201:FKN131205 FUJ131201:FUJ131205 GEF131201:GEF131205 GOB131201:GOB131205 GXX131201:GXX131205 HHT131201:HHT131205 HRP131201:HRP131205 IBL131201:IBL131205 ILH131201:ILH131205 IVD131201:IVD131205 JEZ131201:JEZ131205 JOV131201:JOV131205 JYR131201:JYR131205 KIN131201:KIN131205 KSJ131201:KSJ131205 LCF131201:LCF131205 LMB131201:LMB131205 LVX131201:LVX131205 MFT131201:MFT131205 MPP131201:MPP131205 MZL131201:MZL131205 NJH131201:NJH131205 NTD131201:NTD131205 OCZ131201:OCZ131205 OMV131201:OMV131205 OWR131201:OWR131205 PGN131201:PGN131205 PQJ131201:PQJ131205 QAF131201:QAF131205 QKB131201:QKB131205 QTX131201:QTX131205 RDT131201:RDT131205 RNP131201:RNP131205 RXL131201:RXL131205 SHH131201:SHH131205 SRD131201:SRD131205 TAZ131201:TAZ131205 TKV131201:TKV131205 TUR131201:TUR131205 UEN131201:UEN131205 UOJ131201:UOJ131205 UYF131201:UYF131205 VIB131201:VIB131205 VRX131201:VRX131205 WBT131201:WBT131205 WLP131201:WLP131205 WVL131201:WVL131205 D196737:D196741 IZ196737:IZ196741 SV196737:SV196741 ACR196737:ACR196741 AMN196737:AMN196741 AWJ196737:AWJ196741 BGF196737:BGF196741 BQB196737:BQB196741 BZX196737:BZX196741 CJT196737:CJT196741 CTP196737:CTP196741 DDL196737:DDL196741 DNH196737:DNH196741 DXD196737:DXD196741 EGZ196737:EGZ196741 EQV196737:EQV196741 FAR196737:FAR196741 FKN196737:FKN196741 FUJ196737:FUJ196741 GEF196737:GEF196741 GOB196737:GOB196741 GXX196737:GXX196741 HHT196737:HHT196741 HRP196737:HRP196741 IBL196737:IBL196741 ILH196737:ILH196741 IVD196737:IVD196741 JEZ196737:JEZ196741 JOV196737:JOV196741 JYR196737:JYR196741 KIN196737:KIN196741 KSJ196737:KSJ196741 LCF196737:LCF196741 LMB196737:LMB196741 LVX196737:LVX196741 MFT196737:MFT196741 MPP196737:MPP196741 MZL196737:MZL196741 NJH196737:NJH196741 NTD196737:NTD196741 OCZ196737:OCZ196741 OMV196737:OMV196741 OWR196737:OWR196741 PGN196737:PGN196741 PQJ196737:PQJ196741 QAF196737:QAF196741 QKB196737:QKB196741 QTX196737:QTX196741 RDT196737:RDT196741 RNP196737:RNP196741 RXL196737:RXL196741 SHH196737:SHH196741 SRD196737:SRD196741 TAZ196737:TAZ196741 TKV196737:TKV196741 TUR196737:TUR196741 UEN196737:UEN196741 UOJ196737:UOJ196741 UYF196737:UYF196741 VIB196737:VIB196741 VRX196737:VRX196741 WBT196737:WBT196741 WLP196737:WLP196741 WVL196737:WVL196741 D262273:D262277 IZ262273:IZ262277 SV262273:SV262277 ACR262273:ACR262277 AMN262273:AMN262277 AWJ262273:AWJ262277 BGF262273:BGF262277 BQB262273:BQB262277 BZX262273:BZX262277 CJT262273:CJT262277 CTP262273:CTP262277 DDL262273:DDL262277 DNH262273:DNH262277 DXD262273:DXD262277 EGZ262273:EGZ262277 EQV262273:EQV262277 FAR262273:FAR262277 FKN262273:FKN262277 FUJ262273:FUJ262277 GEF262273:GEF262277 GOB262273:GOB262277 GXX262273:GXX262277 HHT262273:HHT262277 HRP262273:HRP262277 IBL262273:IBL262277 ILH262273:ILH262277 IVD262273:IVD262277 JEZ262273:JEZ262277 JOV262273:JOV262277 JYR262273:JYR262277 KIN262273:KIN262277 KSJ262273:KSJ262277 LCF262273:LCF262277 LMB262273:LMB262277 LVX262273:LVX262277 MFT262273:MFT262277 MPP262273:MPP262277 MZL262273:MZL262277 NJH262273:NJH262277 NTD262273:NTD262277 OCZ262273:OCZ262277 OMV262273:OMV262277 OWR262273:OWR262277 PGN262273:PGN262277 PQJ262273:PQJ262277 QAF262273:QAF262277 QKB262273:QKB262277 QTX262273:QTX262277 RDT262273:RDT262277 RNP262273:RNP262277 RXL262273:RXL262277 SHH262273:SHH262277 SRD262273:SRD262277 TAZ262273:TAZ262277 TKV262273:TKV262277 TUR262273:TUR262277 UEN262273:UEN262277 UOJ262273:UOJ262277 UYF262273:UYF262277 VIB262273:VIB262277 VRX262273:VRX262277 WBT262273:WBT262277 WLP262273:WLP262277 WVL262273:WVL262277 D327809:D327813 IZ327809:IZ327813 SV327809:SV327813 ACR327809:ACR327813 AMN327809:AMN327813 AWJ327809:AWJ327813 BGF327809:BGF327813 BQB327809:BQB327813 BZX327809:BZX327813 CJT327809:CJT327813 CTP327809:CTP327813 DDL327809:DDL327813 DNH327809:DNH327813 DXD327809:DXD327813 EGZ327809:EGZ327813 EQV327809:EQV327813 FAR327809:FAR327813 FKN327809:FKN327813 FUJ327809:FUJ327813 GEF327809:GEF327813 GOB327809:GOB327813 GXX327809:GXX327813 HHT327809:HHT327813 HRP327809:HRP327813 IBL327809:IBL327813 ILH327809:ILH327813 IVD327809:IVD327813 JEZ327809:JEZ327813 JOV327809:JOV327813 JYR327809:JYR327813 KIN327809:KIN327813 KSJ327809:KSJ327813 LCF327809:LCF327813 LMB327809:LMB327813 LVX327809:LVX327813 MFT327809:MFT327813 MPP327809:MPP327813 MZL327809:MZL327813 NJH327809:NJH327813 NTD327809:NTD327813 OCZ327809:OCZ327813 OMV327809:OMV327813 OWR327809:OWR327813 PGN327809:PGN327813 PQJ327809:PQJ327813 QAF327809:QAF327813 QKB327809:QKB327813 QTX327809:QTX327813 RDT327809:RDT327813 RNP327809:RNP327813 RXL327809:RXL327813 SHH327809:SHH327813 SRD327809:SRD327813 TAZ327809:TAZ327813 TKV327809:TKV327813 TUR327809:TUR327813 UEN327809:UEN327813 UOJ327809:UOJ327813 UYF327809:UYF327813 VIB327809:VIB327813 VRX327809:VRX327813 WBT327809:WBT327813 WLP327809:WLP327813 WVL327809:WVL327813 D393345:D393349 IZ393345:IZ393349 SV393345:SV393349 ACR393345:ACR393349 AMN393345:AMN393349 AWJ393345:AWJ393349 BGF393345:BGF393349 BQB393345:BQB393349 BZX393345:BZX393349 CJT393345:CJT393349 CTP393345:CTP393349 DDL393345:DDL393349 DNH393345:DNH393349 DXD393345:DXD393349 EGZ393345:EGZ393349 EQV393345:EQV393349 FAR393345:FAR393349 FKN393345:FKN393349 FUJ393345:FUJ393349 GEF393345:GEF393349 GOB393345:GOB393349 GXX393345:GXX393349 HHT393345:HHT393349 HRP393345:HRP393349 IBL393345:IBL393349 ILH393345:ILH393349 IVD393345:IVD393349 JEZ393345:JEZ393349 JOV393345:JOV393349 JYR393345:JYR393349 KIN393345:KIN393349 KSJ393345:KSJ393349 LCF393345:LCF393349 LMB393345:LMB393349 LVX393345:LVX393349 MFT393345:MFT393349 MPP393345:MPP393349 MZL393345:MZL393349 NJH393345:NJH393349 NTD393345:NTD393349 OCZ393345:OCZ393349 OMV393345:OMV393349 OWR393345:OWR393349 PGN393345:PGN393349 PQJ393345:PQJ393349 QAF393345:QAF393349 QKB393345:QKB393349 QTX393345:QTX393349 RDT393345:RDT393349 RNP393345:RNP393349 RXL393345:RXL393349 SHH393345:SHH393349 SRD393345:SRD393349 TAZ393345:TAZ393349 TKV393345:TKV393349 TUR393345:TUR393349 UEN393345:UEN393349 UOJ393345:UOJ393349 UYF393345:UYF393349 VIB393345:VIB393349 VRX393345:VRX393349 WBT393345:WBT393349 WLP393345:WLP393349 WVL393345:WVL393349 D458881:D458885 IZ458881:IZ458885 SV458881:SV458885 ACR458881:ACR458885 AMN458881:AMN458885 AWJ458881:AWJ458885 BGF458881:BGF458885 BQB458881:BQB458885 BZX458881:BZX458885 CJT458881:CJT458885 CTP458881:CTP458885 DDL458881:DDL458885 DNH458881:DNH458885 DXD458881:DXD458885 EGZ458881:EGZ458885 EQV458881:EQV458885 FAR458881:FAR458885 FKN458881:FKN458885 FUJ458881:FUJ458885 GEF458881:GEF458885 GOB458881:GOB458885 GXX458881:GXX458885 HHT458881:HHT458885 HRP458881:HRP458885 IBL458881:IBL458885 ILH458881:ILH458885 IVD458881:IVD458885 JEZ458881:JEZ458885 JOV458881:JOV458885 JYR458881:JYR458885 KIN458881:KIN458885 KSJ458881:KSJ458885 LCF458881:LCF458885 LMB458881:LMB458885 LVX458881:LVX458885 MFT458881:MFT458885 MPP458881:MPP458885 MZL458881:MZL458885 NJH458881:NJH458885 NTD458881:NTD458885 OCZ458881:OCZ458885 OMV458881:OMV458885 OWR458881:OWR458885 PGN458881:PGN458885 PQJ458881:PQJ458885 QAF458881:QAF458885 QKB458881:QKB458885 QTX458881:QTX458885 RDT458881:RDT458885 RNP458881:RNP458885 RXL458881:RXL458885 SHH458881:SHH458885 SRD458881:SRD458885 TAZ458881:TAZ458885 TKV458881:TKV458885 TUR458881:TUR458885 UEN458881:UEN458885 UOJ458881:UOJ458885 UYF458881:UYF458885 VIB458881:VIB458885 VRX458881:VRX458885 WBT458881:WBT458885 WLP458881:WLP458885 WVL458881:WVL458885 D524417:D524421 IZ524417:IZ524421 SV524417:SV524421 ACR524417:ACR524421 AMN524417:AMN524421 AWJ524417:AWJ524421 BGF524417:BGF524421 BQB524417:BQB524421 BZX524417:BZX524421 CJT524417:CJT524421 CTP524417:CTP524421 DDL524417:DDL524421 DNH524417:DNH524421 DXD524417:DXD524421 EGZ524417:EGZ524421 EQV524417:EQV524421 FAR524417:FAR524421 FKN524417:FKN524421 FUJ524417:FUJ524421 GEF524417:GEF524421 GOB524417:GOB524421 GXX524417:GXX524421 HHT524417:HHT524421 HRP524417:HRP524421 IBL524417:IBL524421 ILH524417:ILH524421 IVD524417:IVD524421 JEZ524417:JEZ524421 JOV524417:JOV524421 JYR524417:JYR524421 KIN524417:KIN524421 KSJ524417:KSJ524421 LCF524417:LCF524421 LMB524417:LMB524421 LVX524417:LVX524421 MFT524417:MFT524421 MPP524417:MPP524421 MZL524417:MZL524421 NJH524417:NJH524421 NTD524417:NTD524421 OCZ524417:OCZ524421 OMV524417:OMV524421 OWR524417:OWR524421 PGN524417:PGN524421 PQJ524417:PQJ524421 QAF524417:QAF524421 QKB524417:QKB524421 QTX524417:QTX524421 RDT524417:RDT524421 RNP524417:RNP524421 RXL524417:RXL524421 SHH524417:SHH524421 SRD524417:SRD524421 TAZ524417:TAZ524421 TKV524417:TKV524421 TUR524417:TUR524421 UEN524417:UEN524421 UOJ524417:UOJ524421 UYF524417:UYF524421 VIB524417:VIB524421 VRX524417:VRX524421 WBT524417:WBT524421 WLP524417:WLP524421 WVL524417:WVL524421 D589953:D589957 IZ589953:IZ589957 SV589953:SV589957 ACR589953:ACR589957 AMN589953:AMN589957 AWJ589953:AWJ589957 BGF589953:BGF589957 BQB589953:BQB589957 BZX589953:BZX589957 CJT589953:CJT589957 CTP589953:CTP589957 DDL589953:DDL589957 DNH589953:DNH589957 DXD589953:DXD589957 EGZ589953:EGZ589957 EQV589953:EQV589957 FAR589953:FAR589957 FKN589953:FKN589957 FUJ589953:FUJ589957 GEF589953:GEF589957 GOB589953:GOB589957 GXX589953:GXX589957 HHT589953:HHT589957 HRP589953:HRP589957 IBL589953:IBL589957 ILH589953:ILH589957 IVD589953:IVD589957 JEZ589953:JEZ589957 JOV589953:JOV589957 JYR589953:JYR589957 KIN589953:KIN589957 KSJ589953:KSJ589957 LCF589953:LCF589957 LMB589953:LMB589957 LVX589953:LVX589957 MFT589953:MFT589957 MPP589953:MPP589957 MZL589953:MZL589957 NJH589953:NJH589957 NTD589953:NTD589957 OCZ589953:OCZ589957 OMV589953:OMV589957 OWR589953:OWR589957 PGN589953:PGN589957 PQJ589953:PQJ589957 QAF589953:QAF589957 QKB589953:QKB589957 QTX589953:QTX589957 RDT589953:RDT589957 RNP589953:RNP589957 RXL589953:RXL589957 SHH589953:SHH589957 SRD589953:SRD589957 TAZ589953:TAZ589957 TKV589953:TKV589957 TUR589953:TUR589957 UEN589953:UEN589957 UOJ589953:UOJ589957 UYF589953:UYF589957 VIB589953:VIB589957 VRX589953:VRX589957 WBT589953:WBT589957 WLP589953:WLP589957 WVL589953:WVL589957 D655489:D655493 IZ655489:IZ655493 SV655489:SV655493 ACR655489:ACR655493 AMN655489:AMN655493 AWJ655489:AWJ655493 BGF655489:BGF655493 BQB655489:BQB655493 BZX655489:BZX655493 CJT655489:CJT655493 CTP655489:CTP655493 DDL655489:DDL655493 DNH655489:DNH655493 DXD655489:DXD655493 EGZ655489:EGZ655493 EQV655489:EQV655493 FAR655489:FAR655493 FKN655489:FKN655493 FUJ655489:FUJ655493 GEF655489:GEF655493 GOB655489:GOB655493 GXX655489:GXX655493 HHT655489:HHT655493 HRP655489:HRP655493 IBL655489:IBL655493 ILH655489:ILH655493 IVD655489:IVD655493 JEZ655489:JEZ655493 JOV655489:JOV655493 JYR655489:JYR655493 KIN655489:KIN655493 KSJ655489:KSJ655493 LCF655489:LCF655493 LMB655489:LMB655493 LVX655489:LVX655493 MFT655489:MFT655493 MPP655489:MPP655493 MZL655489:MZL655493 NJH655489:NJH655493 NTD655489:NTD655493 OCZ655489:OCZ655493 OMV655489:OMV655493 OWR655489:OWR655493 PGN655489:PGN655493 PQJ655489:PQJ655493 QAF655489:QAF655493 QKB655489:QKB655493 QTX655489:QTX655493 RDT655489:RDT655493 RNP655489:RNP655493 RXL655489:RXL655493 SHH655489:SHH655493 SRD655489:SRD655493 TAZ655489:TAZ655493 TKV655489:TKV655493 TUR655489:TUR655493 UEN655489:UEN655493 UOJ655489:UOJ655493 UYF655489:UYF655493 VIB655489:VIB655493 VRX655489:VRX655493 WBT655489:WBT655493 WLP655489:WLP655493 WVL655489:WVL655493 D721025:D721029 IZ721025:IZ721029 SV721025:SV721029 ACR721025:ACR721029 AMN721025:AMN721029 AWJ721025:AWJ721029 BGF721025:BGF721029 BQB721025:BQB721029 BZX721025:BZX721029 CJT721025:CJT721029 CTP721025:CTP721029 DDL721025:DDL721029 DNH721025:DNH721029 DXD721025:DXD721029 EGZ721025:EGZ721029 EQV721025:EQV721029 FAR721025:FAR721029 FKN721025:FKN721029 FUJ721025:FUJ721029 GEF721025:GEF721029 GOB721025:GOB721029 GXX721025:GXX721029 HHT721025:HHT721029 HRP721025:HRP721029 IBL721025:IBL721029 ILH721025:ILH721029 IVD721025:IVD721029 JEZ721025:JEZ721029 JOV721025:JOV721029 JYR721025:JYR721029 KIN721025:KIN721029 KSJ721025:KSJ721029 LCF721025:LCF721029 LMB721025:LMB721029 LVX721025:LVX721029 MFT721025:MFT721029 MPP721025:MPP721029 MZL721025:MZL721029 NJH721025:NJH721029 NTD721025:NTD721029 OCZ721025:OCZ721029 OMV721025:OMV721029 OWR721025:OWR721029 PGN721025:PGN721029 PQJ721025:PQJ721029 QAF721025:QAF721029 QKB721025:QKB721029 QTX721025:QTX721029 RDT721025:RDT721029 RNP721025:RNP721029 RXL721025:RXL721029 SHH721025:SHH721029 SRD721025:SRD721029 TAZ721025:TAZ721029 TKV721025:TKV721029 TUR721025:TUR721029 UEN721025:UEN721029 UOJ721025:UOJ721029 UYF721025:UYF721029 VIB721025:VIB721029 VRX721025:VRX721029 WBT721025:WBT721029 WLP721025:WLP721029 WVL721025:WVL721029 D786561:D786565 IZ786561:IZ786565 SV786561:SV786565 ACR786561:ACR786565 AMN786561:AMN786565 AWJ786561:AWJ786565 BGF786561:BGF786565 BQB786561:BQB786565 BZX786561:BZX786565 CJT786561:CJT786565 CTP786561:CTP786565 DDL786561:DDL786565 DNH786561:DNH786565 DXD786561:DXD786565 EGZ786561:EGZ786565 EQV786561:EQV786565 FAR786561:FAR786565 FKN786561:FKN786565 FUJ786561:FUJ786565 GEF786561:GEF786565 GOB786561:GOB786565 GXX786561:GXX786565 HHT786561:HHT786565 HRP786561:HRP786565 IBL786561:IBL786565 ILH786561:ILH786565 IVD786561:IVD786565 JEZ786561:JEZ786565 JOV786561:JOV786565 JYR786561:JYR786565 KIN786561:KIN786565 KSJ786561:KSJ786565 LCF786561:LCF786565 LMB786561:LMB786565 LVX786561:LVX786565 MFT786561:MFT786565 MPP786561:MPP786565 MZL786561:MZL786565 NJH786561:NJH786565 NTD786561:NTD786565 OCZ786561:OCZ786565 OMV786561:OMV786565 OWR786561:OWR786565 PGN786561:PGN786565 PQJ786561:PQJ786565 QAF786561:QAF786565 QKB786561:QKB786565 QTX786561:QTX786565 RDT786561:RDT786565 RNP786561:RNP786565 RXL786561:RXL786565 SHH786561:SHH786565 SRD786561:SRD786565 TAZ786561:TAZ786565 TKV786561:TKV786565 TUR786561:TUR786565 UEN786561:UEN786565 UOJ786561:UOJ786565 UYF786561:UYF786565 VIB786561:VIB786565 VRX786561:VRX786565 WBT786561:WBT786565 WLP786561:WLP786565 WVL786561:WVL786565 D852097:D852101 IZ852097:IZ852101 SV852097:SV852101 ACR852097:ACR852101 AMN852097:AMN852101 AWJ852097:AWJ852101 BGF852097:BGF852101 BQB852097:BQB852101 BZX852097:BZX852101 CJT852097:CJT852101 CTP852097:CTP852101 DDL852097:DDL852101 DNH852097:DNH852101 DXD852097:DXD852101 EGZ852097:EGZ852101 EQV852097:EQV852101 FAR852097:FAR852101 FKN852097:FKN852101 FUJ852097:FUJ852101 GEF852097:GEF852101 GOB852097:GOB852101 GXX852097:GXX852101 HHT852097:HHT852101 HRP852097:HRP852101 IBL852097:IBL852101 ILH852097:ILH852101 IVD852097:IVD852101 JEZ852097:JEZ852101 JOV852097:JOV852101 JYR852097:JYR852101 KIN852097:KIN852101 KSJ852097:KSJ852101 LCF852097:LCF852101 LMB852097:LMB852101 LVX852097:LVX852101 MFT852097:MFT852101 MPP852097:MPP852101 MZL852097:MZL852101 NJH852097:NJH852101 NTD852097:NTD852101 OCZ852097:OCZ852101 OMV852097:OMV852101 OWR852097:OWR852101 PGN852097:PGN852101 PQJ852097:PQJ852101 QAF852097:QAF852101 QKB852097:QKB852101 QTX852097:QTX852101 RDT852097:RDT852101 RNP852097:RNP852101 RXL852097:RXL852101 SHH852097:SHH852101 SRD852097:SRD852101 TAZ852097:TAZ852101 TKV852097:TKV852101 TUR852097:TUR852101 UEN852097:UEN852101 UOJ852097:UOJ852101 UYF852097:UYF852101 VIB852097:VIB852101 VRX852097:VRX852101 WBT852097:WBT852101 WLP852097:WLP852101 WVL852097:WVL852101 D917633:D917637 IZ917633:IZ917637 SV917633:SV917637 ACR917633:ACR917637 AMN917633:AMN917637 AWJ917633:AWJ917637 BGF917633:BGF917637 BQB917633:BQB917637 BZX917633:BZX917637 CJT917633:CJT917637 CTP917633:CTP917637 DDL917633:DDL917637 DNH917633:DNH917637 DXD917633:DXD917637 EGZ917633:EGZ917637 EQV917633:EQV917637 FAR917633:FAR917637 FKN917633:FKN917637 FUJ917633:FUJ917637 GEF917633:GEF917637 GOB917633:GOB917637 GXX917633:GXX917637 HHT917633:HHT917637 HRP917633:HRP917637 IBL917633:IBL917637 ILH917633:ILH917637 IVD917633:IVD917637 JEZ917633:JEZ917637 JOV917633:JOV917637 JYR917633:JYR917637 KIN917633:KIN917637 KSJ917633:KSJ917637 LCF917633:LCF917637 LMB917633:LMB917637 LVX917633:LVX917637 MFT917633:MFT917637 MPP917633:MPP917637 MZL917633:MZL917637 NJH917633:NJH917637 NTD917633:NTD917637 OCZ917633:OCZ917637 OMV917633:OMV917637 OWR917633:OWR917637 PGN917633:PGN917637 PQJ917633:PQJ917637 QAF917633:QAF917637 QKB917633:QKB917637 QTX917633:QTX917637 RDT917633:RDT917637 RNP917633:RNP917637 RXL917633:RXL917637 SHH917633:SHH917637 SRD917633:SRD917637 TAZ917633:TAZ917637 TKV917633:TKV917637 TUR917633:TUR917637 UEN917633:UEN917637 UOJ917633:UOJ917637 UYF917633:UYF917637 VIB917633:VIB917637 VRX917633:VRX917637 WBT917633:WBT917637 WLP917633:WLP917637 WVL917633:WVL917637 D983169:D983173 IZ983169:IZ983173 SV983169:SV983173 ACR983169:ACR983173 AMN983169:AMN983173 AWJ983169:AWJ983173 BGF983169:BGF983173 BQB983169:BQB983173 BZX983169:BZX983173 CJT983169:CJT983173 CTP983169:CTP983173 DDL983169:DDL983173 DNH983169:DNH983173 DXD983169:DXD983173 EGZ983169:EGZ983173 EQV983169:EQV983173 FAR983169:FAR983173 FKN983169:FKN983173 FUJ983169:FUJ983173 GEF983169:GEF983173 GOB983169:GOB983173 GXX983169:GXX983173 HHT983169:HHT983173 HRP983169:HRP983173 IBL983169:IBL983173 ILH983169:ILH983173 IVD983169:IVD983173 JEZ983169:JEZ983173 JOV983169:JOV983173 JYR983169:JYR983173 KIN983169:KIN983173 KSJ983169:KSJ983173 LCF983169:LCF983173 LMB983169:LMB983173 LVX983169:LVX983173 MFT983169:MFT983173 MPP983169:MPP983173 MZL983169:MZL983173 NJH983169:NJH983173 NTD983169:NTD983173 OCZ983169:OCZ983173 OMV983169:OMV983173 OWR983169:OWR983173 PGN983169:PGN983173 PQJ983169:PQJ983173 QAF983169:QAF983173 QKB983169:QKB983173 QTX983169:QTX983173 RDT983169:RDT983173 RNP983169:RNP983173 RXL983169:RXL983173 SHH983169:SHH983173 SRD983169:SRD983173 TAZ983169:TAZ983173 TKV983169:TKV983173 TUR983169:TUR983173 UEN983169:UEN983173 UOJ983169:UOJ983173 UYF983169:UYF983173 VIB983169:VIB983173 VRX983169:VRX983173 WBT983169:WBT983173 WLP983169:WLP983173 WVL983169:WVL983173 D326:D333 IZ326:IZ333 SV326:SV333 ACR326:ACR333 AMN326:AMN333 AWJ326:AWJ333 BGF326:BGF333 BQB326:BQB333 BZX326:BZX333 CJT326:CJT333 CTP326:CTP333 DDL326:DDL333 DNH326:DNH333 DXD326:DXD333 EGZ326:EGZ333 EQV326:EQV333 FAR326:FAR333 FKN326:FKN333 FUJ326:FUJ333 GEF326:GEF333 GOB326:GOB333 GXX326:GXX333 HHT326:HHT333 HRP326:HRP333 IBL326:IBL333 ILH326:ILH333 IVD326:IVD333 JEZ326:JEZ333 JOV326:JOV333 JYR326:JYR333 KIN326:KIN333 KSJ326:KSJ333 LCF326:LCF333 LMB326:LMB333 LVX326:LVX333 MFT326:MFT333 MPP326:MPP333 MZL326:MZL333 NJH326:NJH333 NTD326:NTD333 OCZ326:OCZ333 OMV326:OMV333 OWR326:OWR333 PGN326:PGN333 PQJ326:PQJ333 QAF326:QAF333 QKB326:QKB333 QTX326:QTX333 RDT326:RDT333 RNP326:RNP333 RXL326:RXL333 SHH326:SHH333 SRD326:SRD333 TAZ326:TAZ333 TKV326:TKV333 TUR326:TUR333 UEN326:UEN333 UOJ326:UOJ333 UYF326:UYF333 VIB326:VIB333 VRX326:VRX333 WBT326:WBT333 WLP326:WLP333 WVL326:WVL333 D65862:D65869 IZ65862:IZ65869 SV65862:SV65869 ACR65862:ACR65869 AMN65862:AMN65869 AWJ65862:AWJ65869 BGF65862:BGF65869 BQB65862:BQB65869 BZX65862:BZX65869 CJT65862:CJT65869 CTP65862:CTP65869 DDL65862:DDL65869 DNH65862:DNH65869 DXD65862:DXD65869 EGZ65862:EGZ65869 EQV65862:EQV65869 FAR65862:FAR65869 FKN65862:FKN65869 FUJ65862:FUJ65869 GEF65862:GEF65869 GOB65862:GOB65869 GXX65862:GXX65869 HHT65862:HHT65869 HRP65862:HRP65869 IBL65862:IBL65869 ILH65862:ILH65869 IVD65862:IVD65869 JEZ65862:JEZ65869 JOV65862:JOV65869 JYR65862:JYR65869 KIN65862:KIN65869 KSJ65862:KSJ65869 LCF65862:LCF65869 LMB65862:LMB65869 LVX65862:LVX65869 MFT65862:MFT65869 MPP65862:MPP65869 MZL65862:MZL65869 NJH65862:NJH65869 NTD65862:NTD65869 OCZ65862:OCZ65869 OMV65862:OMV65869 OWR65862:OWR65869 PGN65862:PGN65869 PQJ65862:PQJ65869 QAF65862:QAF65869 QKB65862:QKB65869 QTX65862:QTX65869 RDT65862:RDT65869 RNP65862:RNP65869 RXL65862:RXL65869 SHH65862:SHH65869 SRD65862:SRD65869 TAZ65862:TAZ65869 TKV65862:TKV65869 TUR65862:TUR65869 UEN65862:UEN65869 UOJ65862:UOJ65869 UYF65862:UYF65869 VIB65862:VIB65869 VRX65862:VRX65869 WBT65862:WBT65869 WLP65862:WLP65869 WVL65862:WVL65869 D131398:D131405 IZ131398:IZ131405 SV131398:SV131405 ACR131398:ACR131405 AMN131398:AMN131405 AWJ131398:AWJ131405 BGF131398:BGF131405 BQB131398:BQB131405 BZX131398:BZX131405 CJT131398:CJT131405 CTP131398:CTP131405 DDL131398:DDL131405 DNH131398:DNH131405 DXD131398:DXD131405 EGZ131398:EGZ131405 EQV131398:EQV131405 FAR131398:FAR131405 FKN131398:FKN131405 FUJ131398:FUJ131405 GEF131398:GEF131405 GOB131398:GOB131405 GXX131398:GXX131405 HHT131398:HHT131405 HRP131398:HRP131405 IBL131398:IBL131405 ILH131398:ILH131405 IVD131398:IVD131405 JEZ131398:JEZ131405 JOV131398:JOV131405 JYR131398:JYR131405 KIN131398:KIN131405 KSJ131398:KSJ131405 LCF131398:LCF131405 LMB131398:LMB131405 LVX131398:LVX131405 MFT131398:MFT131405 MPP131398:MPP131405 MZL131398:MZL131405 NJH131398:NJH131405 NTD131398:NTD131405 OCZ131398:OCZ131405 OMV131398:OMV131405 OWR131398:OWR131405 PGN131398:PGN131405 PQJ131398:PQJ131405 QAF131398:QAF131405 QKB131398:QKB131405 QTX131398:QTX131405 RDT131398:RDT131405 RNP131398:RNP131405 RXL131398:RXL131405 SHH131398:SHH131405 SRD131398:SRD131405 TAZ131398:TAZ131405 TKV131398:TKV131405 TUR131398:TUR131405 UEN131398:UEN131405 UOJ131398:UOJ131405 UYF131398:UYF131405 VIB131398:VIB131405 VRX131398:VRX131405 WBT131398:WBT131405 WLP131398:WLP131405 WVL131398:WVL131405 D196934:D196941 IZ196934:IZ196941 SV196934:SV196941 ACR196934:ACR196941 AMN196934:AMN196941 AWJ196934:AWJ196941 BGF196934:BGF196941 BQB196934:BQB196941 BZX196934:BZX196941 CJT196934:CJT196941 CTP196934:CTP196941 DDL196934:DDL196941 DNH196934:DNH196941 DXD196934:DXD196941 EGZ196934:EGZ196941 EQV196934:EQV196941 FAR196934:FAR196941 FKN196934:FKN196941 FUJ196934:FUJ196941 GEF196934:GEF196941 GOB196934:GOB196941 GXX196934:GXX196941 HHT196934:HHT196941 HRP196934:HRP196941 IBL196934:IBL196941 ILH196934:ILH196941 IVD196934:IVD196941 JEZ196934:JEZ196941 JOV196934:JOV196941 JYR196934:JYR196941 KIN196934:KIN196941 KSJ196934:KSJ196941 LCF196934:LCF196941 LMB196934:LMB196941 LVX196934:LVX196941 MFT196934:MFT196941 MPP196934:MPP196941 MZL196934:MZL196941 NJH196934:NJH196941 NTD196934:NTD196941 OCZ196934:OCZ196941 OMV196934:OMV196941 OWR196934:OWR196941 PGN196934:PGN196941 PQJ196934:PQJ196941 QAF196934:QAF196941 QKB196934:QKB196941 QTX196934:QTX196941 RDT196934:RDT196941 RNP196934:RNP196941 RXL196934:RXL196941 SHH196934:SHH196941 SRD196934:SRD196941 TAZ196934:TAZ196941 TKV196934:TKV196941 TUR196934:TUR196941 UEN196934:UEN196941 UOJ196934:UOJ196941 UYF196934:UYF196941 VIB196934:VIB196941 VRX196934:VRX196941 WBT196934:WBT196941 WLP196934:WLP196941 WVL196934:WVL196941 D262470:D262477 IZ262470:IZ262477 SV262470:SV262477 ACR262470:ACR262477 AMN262470:AMN262477 AWJ262470:AWJ262477 BGF262470:BGF262477 BQB262470:BQB262477 BZX262470:BZX262477 CJT262470:CJT262477 CTP262470:CTP262477 DDL262470:DDL262477 DNH262470:DNH262477 DXD262470:DXD262477 EGZ262470:EGZ262477 EQV262470:EQV262477 FAR262470:FAR262477 FKN262470:FKN262477 FUJ262470:FUJ262477 GEF262470:GEF262477 GOB262470:GOB262477 GXX262470:GXX262477 HHT262470:HHT262477 HRP262470:HRP262477 IBL262470:IBL262477 ILH262470:ILH262477 IVD262470:IVD262477 JEZ262470:JEZ262477 JOV262470:JOV262477 JYR262470:JYR262477 KIN262470:KIN262477 KSJ262470:KSJ262477 LCF262470:LCF262477 LMB262470:LMB262477 LVX262470:LVX262477 MFT262470:MFT262477 MPP262470:MPP262477 MZL262470:MZL262477 NJH262470:NJH262477 NTD262470:NTD262477 OCZ262470:OCZ262477 OMV262470:OMV262477 OWR262470:OWR262477 PGN262470:PGN262477 PQJ262470:PQJ262477 QAF262470:QAF262477 QKB262470:QKB262477 QTX262470:QTX262477 RDT262470:RDT262477 RNP262470:RNP262477 RXL262470:RXL262477 SHH262470:SHH262477 SRD262470:SRD262477 TAZ262470:TAZ262477 TKV262470:TKV262477 TUR262470:TUR262477 UEN262470:UEN262477 UOJ262470:UOJ262477 UYF262470:UYF262477 VIB262470:VIB262477 VRX262470:VRX262477 WBT262470:WBT262477 WLP262470:WLP262477 WVL262470:WVL262477 D328006:D328013 IZ328006:IZ328013 SV328006:SV328013 ACR328006:ACR328013 AMN328006:AMN328013 AWJ328006:AWJ328013 BGF328006:BGF328013 BQB328006:BQB328013 BZX328006:BZX328013 CJT328006:CJT328013 CTP328006:CTP328013 DDL328006:DDL328013 DNH328006:DNH328013 DXD328006:DXD328013 EGZ328006:EGZ328013 EQV328006:EQV328013 FAR328006:FAR328013 FKN328006:FKN328013 FUJ328006:FUJ328013 GEF328006:GEF328013 GOB328006:GOB328013 GXX328006:GXX328013 HHT328006:HHT328013 HRP328006:HRP328013 IBL328006:IBL328013 ILH328006:ILH328013 IVD328006:IVD328013 JEZ328006:JEZ328013 JOV328006:JOV328013 JYR328006:JYR328013 KIN328006:KIN328013 KSJ328006:KSJ328013 LCF328006:LCF328013 LMB328006:LMB328013 LVX328006:LVX328013 MFT328006:MFT328013 MPP328006:MPP328013 MZL328006:MZL328013 NJH328006:NJH328013 NTD328006:NTD328013 OCZ328006:OCZ328013 OMV328006:OMV328013 OWR328006:OWR328013 PGN328006:PGN328013 PQJ328006:PQJ328013 QAF328006:QAF328013 QKB328006:QKB328013 QTX328006:QTX328013 RDT328006:RDT328013 RNP328006:RNP328013 RXL328006:RXL328013 SHH328006:SHH328013 SRD328006:SRD328013 TAZ328006:TAZ328013 TKV328006:TKV328013 TUR328006:TUR328013 UEN328006:UEN328013 UOJ328006:UOJ328013 UYF328006:UYF328013 VIB328006:VIB328013 VRX328006:VRX328013 WBT328006:WBT328013 WLP328006:WLP328013 WVL328006:WVL328013 D393542:D393549 IZ393542:IZ393549 SV393542:SV393549 ACR393542:ACR393549 AMN393542:AMN393549 AWJ393542:AWJ393549 BGF393542:BGF393549 BQB393542:BQB393549 BZX393542:BZX393549 CJT393542:CJT393549 CTP393542:CTP393549 DDL393542:DDL393549 DNH393542:DNH393549 DXD393542:DXD393549 EGZ393542:EGZ393549 EQV393542:EQV393549 FAR393542:FAR393549 FKN393542:FKN393549 FUJ393542:FUJ393549 GEF393542:GEF393549 GOB393542:GOB393549 GXX393542:GXX393549 HHT393542:HHT393549 HRP393542:HRP393549 IBL393542:IBL393549 ILH393542:ILH393549 IVD393542:IVD393549 JEZ393542:JEZ393549 JOV393542:JOV393549 JYR393542:JYR393549 KIN393542:KIN393549 KSJ393542:KSJ393549 LCF393542:LCF393549 LMB393542:LMB393549 LVX393542:LVX393549 MFT393542:MFT393549 MPP393542:MPP393549 MZL393542:MZL393549 NJH393542:NJH393549 NTD393542:NTD393549 OCZ393542:OCZ393549 OMV393542:OMV393549 OWR393542:OWR393549 PGN393542:PGN393549 PQJ393542:PQJ393549 QAF393542:QAF393549 QKB393542:QKB393549 QTX393542:QTX393549 RDT393542:RDT393549 RNP393542:RNP393549 RXL393542:RXL393549 SHH393542:SHH393549 SRD393542:SRD393549 TAZ393542:TAZ393549 TKV393542:TKV393549 TUR393542:TUR393549 UEN393542:UEN393549 UOJ393542:UOJ393549 UYF393542:UYF393549 VIB393542:VIB393549 VRX393542:VRX393549 WBT393542:WBT393549 WLP393542:WLP393549 WVL393542:WVL393549 D459078:D459085 IZ459078:IZ459085 SV459078:SV459085 ACR459078:ACR459085 AMN459078:AMN459085 AWJ459078:AWJ459085 BGF459078:BGF459085 BQB459078:BQB459085 BZX459078:BZX459085 CJT459078:CJT459085 CTP459078:CTP459085 DDL459078:DDL459085 DNH459078:DNH459085 DXD459078:DXD459085 EGZ459078:EGZ459085 EQV459078:EQV459085 FAR459078:FAR459085 FKN459078:FKN459085 FUJ459078:FUJ459085 GEF459078:GEF459085 GOB459078:GOB459085 GXX459078:GXX459085 HHT459078:HHT459085 HRP459078:HRP459085 IBL459078:IBL459085 ILH459078:ILH459085 IVD459078:IVD459085 JEZ459078:JEZ459085 JOV459078:JOV459085 JYR459078:JYR459085 KIN459078:KIN459085 KSJ459078:KSJ459085 LCF459078:LCF459085 LMB459078:LMB459085 LVX459078:LVX459085 MFT459078:MFT459085 MPP459078:MPP459085 MZL459078:MZL459085 NJH459078:NJH459085 NTD459078:NTD459085 OCZ459078:OCZ459085 OMV459078:OMV459085 OWR459078:OWR459085 PGN459078:PGN459085 PQJ459078:PQJ459085 QAF459078:QAF459085 QKB459078:QKB459085 QTX459078:QTX459085 RDT459078:RDT459085 RNP459078:RNP459085 RXL459078:RXL459085 SHH459078:SHH459085 SRD459078:SRD459085 TAZ459078:TAZ459085 TKV459078:TKV459085 TUR459078:TUR459085 UEN459078:UEN459085 UOJ459078:UOJ459085 UYF459078:UYF459085 VIB459078:VIB459085 VRX459078:VRX459085 WBT459078:WBT459085 WLP459078:WLP459085 WVL459078:WVL459085 D524614:D524621 IZ524614:IZ524621 SV524614:SV524621 ACR524614:ACR524621 AMN524614:AMN524621 AWJ524614:AWJ524621 BGF524614:BGF524621 BQB524614:BQB524621 BZX524614:BZX524621 CJT524614:CJT524621 CTP524614:CTP524621 DDL524614:DDL524621 DNH524614:DNH524621 DXD524614:DXD524621 EGZ524614:EGZ524621 EQV524614:EQV524621 FAR524614:FAR524621 FKN524614:FKN524621 FUJ524614:FUJ524621 GEF524614:GEF524621 GOB524614:GOB524621 GXX524614:GXX524621 HHT524614:HHT524621 HRP524614:HRP524621 IBL524614:IBL524621 ILH524614:ILH524621 IVD524614:IVD524621 JEZ524614:JEZ524621 JOV524614:JOV524621 JYR524614:JYR524621 KIN524614:KIN524621 KSJ524614:KSJ524621 LCF524614:LCF524621 LMB524614:LMB524621 LVX524614:LVX524621 MFT524614:MFT524621 MPP524614:MPP524621 MZL524614:MZL524621 NJH524614:NJH524621 NTD524614:NTD524621 OCZ524614:OCZ524621 OMV524614:OMV524621 OWR524614:OWR524621 PGN524614:PGN524621 PQJ524614:PQJ524621 QAF524614:QAF524621 QKB524614:QKB524621 QTX524614:QTX524621 RDT524614:RDT524621 RNP524614:RNP524621 RXL524614:RXL524621 SHH524614:SHH524621 SRD524614:SRD524621 TAZ524614:TAZ524621 TKV524614:TKV524621 TUR524614:TUR524621 UEN524614:UEN524621 UOJ524614:UOJ524621 UYF524614:UYF524621 VIB524614:VIB524621 VRX524614:VRX524621 WBT524614:WBT524621 WLP524614:WLP524621 WVL524614:WVL524621 D590150:D590157 IZ590150:IZ590157 SV590150:SV590157 ACR590150:ACR590157 AMN590150:AMN590157 AWJ590150:AWJ590157 BGF590150:BGF590157 BQB590150:BQB590157 BZX590150:BZX590157 CJT590150:CJT590157 CTP590150:CTP590157 DDL590150:DDL590157 DNH590150:DNH590157 DXD590150:DXD590157 EGZ590150:EGZ590157 EQV590150:EQV590157 FAR590150:FAR590157 FKN590150:FKN590157 FUJ590150:FUJ590157 GEF590150:GEF590157 GOB590150:GOB590157 GXX590150:GXX590157 HHT590150:HHT590157 HRP590150:HRP590157 IBL590150:IBL590157 ILH590150:ILH590157 IVD590150:IVD590157 JEZ590150:JEZ590157 JOV590150:JOV590157 JYR590150:JYR590157 KIN590150:KIN590157 KSJ590150:KSJ590157 LCF590150:LCF590157 LMB590150:LMB590157 LVX590150:LVX590157 MFT590150:MFT590157 MPP590150:MPP590157 MZL590150:MZL590157 NJH590150:NJH590157 NTD590150:NTD590157 OCZ590150:OCZ590157 OMV590150:OMV590157 OWR590150:OWR590157 PGN590150:PGN590157 PQJ590150:PQJ590157 QAF590150:QAF590157 QKB590150:QKB590157 QTX590150:QTX590157 RDT590150:RDT590157 RNP590150:RNP590157 RXL590150:RXL590157 SHH590150:SHH590157 SRD590150:SRD590157 TAZ590150:TAZ590157 TKV590150:TKV590157 TUR590150:TUR590157 UEN590150:UEN590157 UOJ590150:UOJ590157 UYF590150:UYF590157 VIB590150:VIB590157 VRX590150:VRX590157 WBT590150:WBT590157 WLP590150:WLP590157 WVL590150:WVL590157 D655686:D655693 IZ655686:IZ655693 SV655686:SV655693 ACR655686:ACR655693 AMN655686:AMN655693 AWJ655686:AWJ655693 BGF655686:BGF655693 BQB655686:BQB655693 BZX655686:BZX655693 CJT655686:CJT655693 CTP655686:CTP655693 DDL655686:DDL655693 DNH655686:DNH655693 DXD655686:DXD655693 EGZ655686:EGZ655693 EQV655686:EQV655693 FAR655686:FAR655693 FKN655686:FKN655693 FUJ655686:FUJ655693 GEF655686:GEF655693 GOB655686:GOB655693 GXX655686:GXX655693 HHT655686:HHT655693 HRP655686:HRP655693 IBL655686:IBL655693 ILH655686:ILH655693 IVD655686:IVD655693 JEZ655686:JEZ655693 JOV655686:JOV655693 JYR655686:JYR655693 KIN655686:KIN655693 KSJ655686:KSJ655693 LCF655686:LCF655693 LMB655686:LMB655693 LVX655686:LVX655693 MFT655686:MFT655693 MPP655686:MPP655693 MZL655686:MZL655693 NJH655686:NJH655693 NTD655686:NTD655693 OCZ655686:OCZ655693 OMV655686:OMV655693 OWR655686:OWR655693 PGN655686:PGN655693 PQJ655686:PQJ655693 QAF655686:QAF655693 QKB655686:QKB655693 QTX655686:QTX655693 RDT655686:RDT655693 RNP655686:RNP655693 RXL655686:RXL655693 SHH655686:SHH655693 SRD655686:SRD655693 TAZ655686:TAZ655693 TKV655686:TKV655693 TUR655686:TUR655693 UEN655686:UEN655693 UOJ655686:UOJ655693 UYF655686:UYF655693 VIB655686:VIB655693 VRX655686:VRX655693 WBT655686:WBT655693 WLP655686:WLP655693 WVL655686:WVL655693 D721222:D721229 IZ721222:IZ721229 SV721222:SV721229 ACR721222:ACR721229 AMN721222:AMN721229 AWJ721222:AWJ721229 BGF721222:BGF721229 BQB721222:BQB721229 BZX721222:BZX721229 CJT721222:CJT721229 CTP721222:CTP721229 DDL721222:DDL721229 DNH721222:DNH721229 DXD721222:DXD721229 EGZ721222:EGZ721229 EQV721222:EQV721229 FAR721222:FAR721229 FKN721222:FKN721229 FUJ721222:FUJ721229 GEF721222:GEF721229 GOB721222:GOB721229 GXX721222:GXX721229 HHT721222:HHT721229 HRP721222:HRP721229 IBL721222:IBL721229 ILH721222:ILH721229 IVD721222:IVD721229 JEZ721222:JEZ721229 JOV721222:JOV721229 JYR721222:JYR721229 KIN721222:KIN721229 KSJ721222:KSJ721229 LCF721222:LCF721229 LMB721222:LMB721229 LVX721222:LVX721229 MFT721222:MFT721229 MPP721222:MPP721229 MZL721222:MZL721229 NJH721222:NJH721229 NTD721222:NTD721229 OCZ721222:OCZ721229 OMV721222:OMV721229 OWR721222:OWR721229 PGN721222:PGN721229 PQJ721222:PQJ721229 QAF721222:QAF721229 QKB721222:QKB721229 QTX721222:QTX721229 RDT721222:RDT721229 RNP721222:RNP721229 RXL721222:RXL721229 SHH721222:SHH721229 SRD721222:SRD721229 TAZ721222:TAZ721229 TKV721222:TKV721229 TUR721222:TUR721229 UEN721222:UEN721229 UOJ721222:UOJ721229 UYF721222:UYF721229 VIB721222:VIB721229 VRX721222:VRX721229 WBT721222:WBT721229 WLP721222:WLP721229 WVL721222:WVL721229 D786758:D786765 IZ786758:IZ786765 SV786758:SV786765 ACR786758:ACR786765 AMN786758:AMN786765 AWJ786758:AWJ786765 BGF786758:BGF786765 BQB786758:BQB786765 BZX786758:BZX786765 CJT786758:CJT786765 CTP786758:CTP786765 DDL786758:DDL786765 DNH786758:DNH786765 DXD786758:DXD786765 EGZ786758:EGZ786765 EQV786758:EQV786765 FAR786758:FAR786765 FKN786758:FKN786765 FUJ786758:FUJ786765 GEF786758:GEF786765 GOB786758:GOB786765 GXX786758:GXX786765 HHT786758:HHT786765 HRP786758:HRP786765 IBL786758:IBL786765 ILH786758:ILH786765 IVD786758:IVD786765 JEZ786758:JEZ786765 JOV786758:JOV786765 JYR786758:JYR786765 KIN786758:KIN786765 KSJ786758:KSJ786765 LCF786758:LCF786765 LMB786758:LMB786765 LVX786758:LVX786765 MFT786758:MFT786765 MPP786758:MPP786765 MZL786758:MZL786765 NJH786758:NJH786765 NTD786758:NTD786765 OCZ786758:OCZ786765 OMV786758:OMV786765 OWR786758:OWR786765 PGN786758:PGN786765 PQJ786758:PQJ786765 QAF786758:QAF786765 QKB786758:QKB786765 QTX786758:QTX786765 RDT786758:RDT786765 RNP786758:RNP786765 RXL786758:RXL786765 SHH786758:SHH786765 SRD786758:SRD786765 TAZ786758:TAZ786765 TKV786758:TKV786765 TUR786758:TUR786765 UEN786758:UEN786765 UOJ786758:UOJ786765 UYF786758:UYF786765 VIB786758:VIB786765 VRX786758:VRX786765 WBT786758:WBT786765 WLP786758:WLP786765 WVL786758:WVL786765 D852294:D852301 IZ852294:IZ852301 SV852294:SV852301 ACR852294:ACR852301 AMN852294:AMN852301 AWJ852294:AWJ852301 BGF852294:BGF852301 BQB852294:BQB852301 BZX852294:BZX852301 CJT852294:CJT852301 CTP852294:CTP852301 DDL852294:DDL852301 DNH852294:DNH852301 DXD852294:DXD852301 EGZ852294:EGZ852301 EQV852294:EQV852301 FAR852294:FAR852301 FKN852294:FKN852301 FUJ852294:FUJ852301 GEF852294:GEF852301 GOB852294:GOB852301 GXX852294:GXX852301 HHT852294:HHT852301 HRP852294:HRP852301 IBL852294:IBL852301 ILH852294:ILH852301 IVD852294:IVD852301 JEZ852294:JEZ852301 JOV852294:JOV852301 JYR852294:JYR852301 KIN852294:KIN852301 KSJ852294:KSJ852301 LCF852294:LCF852301 LMB852294:LMB852301 LVX852294:LVX852301 MFT852294:MFT852301 MPP852294:MPP852301 MZL852294:MZL852301 NJH852294:NJH852301 NTD852294:NTD852301 OCZ852294:OCZ852301 OMV852294:OMV852301 OWR852294:OWR852301 PGN852294:PGN852301 PQJ852294:PQJ852301 QAF852294:QAF852301 QKB852294:QKB852301 QTX852294:QTX852301 RDT852294:RDT852301 RNP852294:RNP852301 RXL852294:RXL852301 SHH852294:SHH852301 SRD852294:SRD852301 TAZ852294:TAZ852301 TKV852294:TKV852301 TUR852294:TUR852301 UEN852294:UEN852301 UOJ852294:UOJ852301 UYF852294:UYF852301 VIB852294:VIB852301 VRX852294:VRX852301 WBT852294:WBT852301 WLP852294:WLP852301 WVL852294:WVL852301 D917830:D917837 IZ917830:IZ917837 SV917830:SV917837 ACR917830:ACR917837 AMN917830:AMN917837 AWJ917830:AWJ917837 BGF917830:BGF917837 BQB917830:BQB917837 BZX917830:BZX917837 CJT917830:CJT917837 CTP917830:CTP917837 DDL917830:DDL917837 DNH917830:DNH917837 DXD917830:DXD917837 EGZ917830:EGZ917837 EQV917830:EQV917837 FAR917830:FAR917837 FKN917830:FKN917837 FUJ917830:FUJ917837 GEF917830:GEF917837 GOB917830:GOB917837 GXX917830:GXX917837 HHT917830:HHT917837 HRP917830:HRP917837 IBL917830:IBL917837 ILH917830:ILH917837 IVD917830:IVD917837 JEZ917830:JEZ917837 JOV917830:JOV917837 JYR917830:JYR917837 KIN917830:KIN917837 KSJ917830:KSJ917837 LCF917830:LCF917837 LMB917830:LMB917837 LVX917830:LVX917837 MFT917830:MFT917837 MPP917830:MPP917837 MZL917830:MZL917837 NJH917830:NJH917837 NTD917830:NTD917837 OCZ917830:OCZ917837 OMV917830:OMV917837 OWR917830:OWR917837 PGN917830:PGN917837 PQJ917830:PQJ917837 QAF917830:QAF917837 QKB917830:QKB917837 QTX917830:QTX917837 RDT917830:RDT917837 RNP917830:RNP917837 RXL917830:RXL917837 SHH917830:SHH917837 SRD917830:SRD917837 TAZ917830:TAZ917837 TKV917830:TKV917837 TUR917830:TUR917837 UEN917830:UEN917837 UOJ917830:UOJ917837 UYF917830:UYF917837 VIB917830:VIB917837 VRX917830:VRX917837 WBT917830:WBT917837 WLP917830:WLP917837 WVL917830:WVL917837 D983366:D983373 IZ983366:IZ983373 SV983366:SV983373 ACR983366:ACR983373 AMN983366:AMN983373 AWJ983366:AWJ983373 BGF983366:BGF983373 BQB983366:BQB983373 BZX983366:BZX983373 CJT983366:CJT983373 CTP983366:CTP983373 DDL983366:DDL983373 DNH983366:DNH983373 DXD983366:DXD983373 EGZ983366:EGZ983373 EQV983366:EQV983373 FAR983366:FAR983373 FKN983366:FKN983373 FUJ983366:FUJ983373 GEF983366:GEF983373 GOB983366:GOB983373 GXX983366:GXX983373 HHT983366:HHT983373 HRP983366:HRP983373 IBL983366:IBL983373 ILH983366:ILH983373 IVD983366:IVD983373 JEZ983366:JEZ983373 JOV983366:JOV983373 JYR983366:JYR983373 KIN983366:KIN983373 KSJ983366:KSJ983373 LCF983366:LCF983373 LMB983366:LMB983373 LVX983366:LVX983373 MFT983366:MFT983373 MPP983366:MPP983373 MZL983366:MZL983373 NJH983366:NJH983373 NTD983366:NTD983373 OCZ983366:OCZ983373 OMV983366:OMV983373 OWR983366:OWR983373 PGN983366:PGN983373 PQJ983366:PQJ983373 QAF983366:QAF983373 QKB983366:QKB983373 QTX983366:QTX983373 RDT983366:RDT983373 RNP983366:RNP983373 RXL983366:RXL983373 SHH983366:SHH983373 SRD983366:SRD983373 TAZ983366:TAZ983373 TKV983366:TKV983373 TUR983366:TUR983373 UEN983366:UEN983373 UOJ983366:UOJ983373 UYF983366:UYF983373 VIB983366:VIB983373 VRX983366:VRX983373 WBT983366:WBT983373 WLP983366:WLP983373 WVL983366:WVL983373 D96:D100 IZ96:IZ100 SV96:SV100 ACR96:ACR100 AMN96:AMN100 AWJ96:AWJ100 BGF96:BGF100 BQB96:BQB100 BZX96:BZX100 CJT96:CJT100 CTP96:CTP100 DDL96:DDL100 DNH96:DNH100 DXD96:DXD100 EGZ96:EGZ100 EQV96:EQV100 FAR96:FAR100 FKN96:FKN100 FUJ96:FUJ100 GEF96:GEF100 GOB96:GOB100 GXX96:GXX100 HHT96:HHT100 HRP96:HRP100 IBL96:IBL100 ILH96:ILH100 IVD96:IVD100 JEZ96:JEZ100 JOV96:JOV100 JYR96:JYR100 KIN96:KIN100 KSJ96:KSJ100 LCF96:LCF100 LMB96:LMB100 LVX96:LVX100 MFT96:MFT100 MPP96:MPP100 MZL96:MZL100 NJH96:NJH100 NTD96:NTD100 OCZ96:OCZ100 OMV96:OMV100 OWR96:OWR100 PGN96:PGN100 PQJ96:PQJ100 QAF96:QAF100 QKB96:QKB100 QTX96:QTX100 RDT96:RDT100 RNP96:RNP100 RXL96:RXL100 SHH96:SHH100 SRD96:SRD100 TAZ96:TAZ100 TKV96:TKV100 TUR96:TUR100 UEN96:UEN100 UOJ96:UOJ100 UYF96:UYF100 VIB96:VIB100 VRX96:VRX100 WBT96:WBT100 WLP96:WLP100 WVL96:WVL100 D65632:D65636 IZ65632:IZ65636 SV65632:SV65636 ACR65632:ACR65636 AMN65632:AMN65636 AWJ65632:AWJ65636 BGF65632:BGF65636 BQB65632:BQB65636 BZX65632:BZX65636 CJT65632:CJT65636 CTP65632:CTP65636 DDL65632:DDL65636 DNH65632:DNH65636 DXD65632:DXD65636 EGZ65632:EGZ65636 EQV65632:EQV65636 FAR65632:FAR65636 FKN65632:FKN65636 FUJ65632:FUJ65636 GEF65632:GEF65636 GOB65632:GOB65636 GXX65632:GXX65636 HHT65632:HHT65636 HRP65632:HRP65636 IBL65632:IBL65636 ILH65632:ILH65636 IVD65632:IVD65636 JEZ65632:JEZ65636 JOV65632:JOV65636 JYR65632:JYR65636 KIN65632:KIN65636 KSJ65632:KSJ65636 LCF65632:LCF65636 LMB65632:LMB65636 LVX65632:LVX65636 MFT65632:MFT65636 MPP65632:MPP65636 MZL65632:MZL65636 NJH65632:NJH65636 NTD65632:NTD65636 OCZ65632:OCZ65636 OMV65632:OMV65636 OWR65632:OWR65636 PGN65632:PGN65636 PQJ65632:PQJ65636 QAF65632:QAF65636 QKB65632:QKB65636 QTX65632:QTX65636 RDT65632:RDT65636 RNP65632:RNP65636 RXL65632:RXL65636 SHH65632:SHH65636 SRD65632:SRD65636 TAZ65632:TAZ65636 TKV65632:TKV65636 TUR65632:TUR65636 UEN65632:UEN65636 UOJ65632:UOJ65636 UYF65632:UYF65636 VIB65632:VIB65636 VRX65632:VRX65636 WBT65632:WBT65636 WLP65632:WLP65636 WVL65632:WVL65636 D131168:D131172 IZ131168:IZ131172 SV131168:SV131172 ACR131168:ACR131172 AMN131168:AMN131172 AWJ131168:AWJ131172 BGF131168:BGF131172 BQB131168:BQB131172 BZX131168:BZX131172 CJT131168:CJT131172 CTP131168:CTP131172 DDL131168:DDL131172 DNH131168:DNH131172 DXD131168:DXD131172 EGZ131168:EGZ131172 EQV131168:EQV131172 FAR131168:FAR131172 FKN131168:FKN131172 FUJ131168:FUJ131172 GEF131168:GEF131172 GOB131168:GOB131172 GXX131168:GXX131172 HHT131168:HHT131172 HRP131168:HRP131172 IBL131168:IBL131172 ILH131168:ILH131172 IVD131168:IVD131172 JEZ131168:JEZ131172 JOV131168:JOV131172 JYR131168:JYR131172 KIN131168:KIN131172 KSJ131168:KSJ131172 LCF131168:LCF131172 LMB131168:LMB131172 LVX131168:LVX131172 MFT131168:MFT131172 MPP131168:MPP131172 MZL131168:MZL131172 NJH131168:NJH131172 NTD131168:NTD131172 OCZ131168:OCZ131172 OMV131168:OMV131172 OWR131168:OWR131172 PGN131168:PGN131172 PQJ131168:PQJ131172 QAF131168:QAF131172 QKB131168:QKB131172 QTX131168:QTX131172 RDT131168:RDT131172 RNP131168:RNP131172 RXL131168:RXL131172 SHH131168:SHH131172 SRD131168:SRD131172 TAZ131168:TAZ131172 TKV131168:TKV131172 TUR131168:TUR131172 UEN131168:UEN131172 UOJ131168:UOJ131172 UYF131168:UYF131172 VIB131168:VIB131172 VRX131168:VRX131172 WBT131168:WBT131172 WLP131168:WLP131172 WVL131168:WVL131172 D196704:D196708 IZ196704:IZ196708 SV196704:SV196708 ACR196704:ACR196708 AMN196704:AMN196708 AWJ196704:AWJ196708 BGF196704:BGF196708 BQB196704:BQB196708 BZX196704:BZX196708 CJT196704:CJT196708 CTP196704:CTP196708 DDL196704:DDL196708 DNH196704:DNH196708 DXD196704:DXD196708 EGZ196704:EGZ196708 EQV196704:EQV196708 FAR196704:FAR196708 FKN196704:FKN196708 FUJ196704:FUJ196708 GEF196704:GEF196708 GOB196704:GOB196708 GXX196704:GXX196708 HHT196704:HHT196708 HRP196704:HRP196708 IBL196704:IBL196708 ILH196704:ILH196708 IVD196704:IVD196708 JEZ196704:JEZ196708 JOV196704:JOV196708 JYR196704:JYR196708 KIN196704:KIN196708 KSJ196704:KSJ196708 LCF196704:LCF196708 LMB196704:LMB196708 LVX196704:LVX196708 MFT196704:MFT196708 MPP196704:MPP196708 MZL196704:MZL196708 NJH196704:NJH196708 NTD196704:NTD196708 OCZ196704:OCZ196708 OMV196704:OMV196708 OWR196704:OWR196708 PGN196704:PGN196708 PQJ196704:PQJ196708 QAF196704:QAF196708 QKB196704:QKB196708 QTX196704:QTX196708 RDT196704:RDT196708 RNP196704:RNP196708 RXL196704:RXL196708 SHH196704:SHH196708 SRD196704:SRD196708 TAZ196704:TAZ196708 TKV196704:TKV196708 TUR196704:TUR196708 UEN196704:UEN196708 UOJ196704:UOJ196708 UYF196704:UYF196708 VIB196704:VIB196708 VRX196704:VRX196708 WBT196704:WBT196708 WLP196704:WLP196708 WVL196704:WVL196708 D262240:D262244 IZ262240:IZ262244 SV262240:SV262244 ACR262240:ACR262244 AMN262240:AMN262244 AWJ262240:AWJ262244 BGF262240:BGF262244 BQB262240:BQB262244 BZX262240:BZX262244 CJT262240:CJT262244 CTP262240:CTP262244 DDL262240:DDL262244 DNH262240:DNH262244 DXD262240:DXD262244 EGZ262240:EGZ262244 EQV262240:EQV262244 FAR262240:FAR262244 FKN262240:FKN262244 FUJ262240:FUJ262244 GEF262240:GEF262244 GOB262240:GOB262244 GXX262240:GXX262244 HHT262240:HHT262244 HRP262240:HRP262244 IBL262240:IBL262244 ILH262240:ILH262244 IVD262240:IVD262244 JEZ262240:JEZ262244 JOV262240:JOV262244 JYR262240:JYR262244 KIN262240:KIN262244 KSJ262240:KSJ262244 LCF262240:LCF262244 LMB262240:LMB262244 LVX262240:LVX262244 MFT262240:MFT262244 MPP262240:MPP262244 MZL262240:MZL262244 NJH262240:NJH262244 NTD262240:NTD262244 OCZ262240:OCZ262244 OMV262240:OMV262244 OWR262240:OWR262244 PGN262240:PGN262244 PQJ262240:PQJ262244 QAF262240:QAF262244 QKB262240:QKB262244 QTX262240:QTX262244 RDT262240:RDT262244 RNP262240:RNP262244 RXL262240:RXL262244 SHH262240:SHH262244 SRD262240:SRD262244 TAZ262240:TAZ262244 TKV262240:TKV262244 TUR262240:TUR262244 UEN262240:UEN262244 UOJ262240:UOJ262244 UYF262240:UYF262244 VIB262240:VIB262244 VRX262240:VRX262244 WBT262240:WBT262244 WLP262240:WLP262244 WVL262240:WVL262244 D327776:D327780 IZ327776:IZ327780 SV327776:SV327780 ACR327776:ACR327780 AMN327776:AMN327780 AWJ327776:AWJ327780 BGF327776:BGF327780 BQB327776:BQB327780 BZX327776:BZX327780 CJT327776:CJT327780 CTP327776:CTP327780 DDL327776:DDL327780 DNH327776:DNH327780 DXD327776:DXD327780 EGZ327776:EGZ327780 EQV327776:EQV327780 FAR327776:FAR327780 FKN327776:FKN327780 FUJ327776:FUJ327780 GEF327776:GEF327780 GOB327776:GOB327780 GXX327776:GXX327780 HHT327776:HHT327780 HRP327776:HRP327780 IBL327776:IBL327780 ILH327776:ILH327780 IVD327776:IVD327780 JEZ327776:JEZ327780 JOV327776:JOV327780 JYR327776:JYR327780 KIN327776:KIN327780 KSJ327776:KSJ327780 LCF327776:LCF327780 LMB327776:LMB327780 LVX327776:LVX327780 MFT327776:MFT327780 MPP327776:MPP327780 MZL327776:MZL327780 NJH327776:NJH327780 NTD327776:NTD327780 OCZ327776:OCZ327780 OMV327776:OMV327780 OWR327776:OWR327780 PGN327776:PGN327780 PQJ327776:PQJ327780 QAF327776:QAF327780 QKB327776:QKB327780 QTX327776:QTX327780 RDT327776:RDT327780 RNP327776:RNP327780 RXL327776:RXL327780 SHH327776:SHH327780 SRD327776:SRD327780 TAZ327776:TAZ327780 TKV327776:TKV327780 TUR327776:TUR327780 UEN327776:UEN327780 UOJ327776:UOJ327780 UYF327776:UYF327780 VIB327776:VIB327780 VRX327776:VRX327780 WBT327776:WBT327780 WLP327776:WLP327780 WVL327776:WVL327780 D393312:D393316 IZ393312:IZ393316 SV393312:SV393316 ACR393312:ACR393316 AMN393312:AMN393316 AWJ393312:AWJ393316 BGF393312:BGF393316 BQB393312:BQB393316 BZX393312:BZX393316 CJT393312:CJT393316 CTP393312:CTP393316 DDL393312:DDL393316 DNH393312:DNH393316 DXD393312:DXD393316 EGZ393312:EGZ393316 EQV393312:EQV393316 FAR393312:FAR393316 FKN393312:FKN393316 FUJ393312:FUJ393316 GEF393312:GEF393316 GOB393312:GOB393316 GXX393312:GXX393316 HHT393312:HHT393316 HRP393312:HRP393316 IBL393312:IBL393316 ILH393312:ILH393316 IVD393312:IVD393316 JEZ393312:JEZ393316 JOV393312:JOV393316 JYR393312:JYR393316 KIN393312:KIN393316 KSJ393312:KSJ393316 LCF393312:LCF393316 LMB393312:LMB393316 LVX393312:LVX393316 MFT393312:MFT393316 MPP393312:MPP393316 MZL393312:MZL393316 NJH393312:NJH393316 NTD393312:NTD393316 OCZ393312:OCZ393316 OMV393312:OMV393316 OWR393312:OWR393316 PGN393312:PGN393316 PQJ393312:PQJ393316 QAF393312:QAF393316 QKB393312:QKB393316 QTX393312:QTX393316 RDT393312:RDT393316 RNP393312:RNP393316 RXL393312:RXL393316 SHH393312:SHH393316 SRD393312:SRD393316 TAZ393312:TAZ393316 TKV393312:TKV393316 TUR393312:TUR393316 UEN393312:UEN393316 UOJ393312:UOJ393316 UYF393312:UYF393316 VIB393312:VIB393316 VRX393312:VRX393316 WBT393312:WBT393316 WLP393312:WLP393316 WVL393312:WVL393316 D458848:D458852 IZ458848:IZ458852 SV458848:SV458852 ACR458848:ACR458852 AMN458848:AMN458852 AWJ458848:AWJ458852 BGF458848:BGF458852 BQB458848:BQB458852 BZX458848:BZX458852 CJT458848:CJT458852 CTP458848:CTP458852 DDL458848:DDL458852 DNH458848:DNH458852 DXD458848:DXD458852 EGZ458848:EGZ458852 EQV458848:EQV458852 FAR458848:FAR458852 FKN458848:FKN458852 FUJ458848:FUJ458852 GEF458848:GEF458852 GOB458848:GOB458852 GXX458848:GXX458852 HHT458848:HHT458852 HRP458848:HRP458852 IBL458848:IBL458852 ILH458848:ILH458852 IVD458848:IVD458852 JEZ458848:JEZ458852 JOV458848:JOV458852 JYR458848:JYR458852 KIN458848:KIN458852 KSJ458848:KSJ458852 LCF458848:LCF458852 LMB458848:LMB458852 LVX458848:LVX458852 MFT458848:MFT458852 MPP458848:MPP458852 MZL458848:MZL458852 NJH458848:NJH458852 NTD458848:NTD458852 OCZ458848:OCZ458852 OMV458848:OMV458852 OWR458848:OWR458852 PGN458848:PGN458852 PQJ458848:PQJ458852 QAF458848:QAF458852 QKB458848:QKB458852 QTX458848:QTX458852 RDT458848:RDT458852 RNP458848:RNP458852 RXL458848:RXL458852 SHH458848:SHH458852 SRD458848:SRD458852 TAZ458848:TAZ458852 TKV458848:TKV458852 TUR458848:TUR458852 UEN458848:UEN458852 UOJ458848:UOJ458852 UYF458848:UYF458852 VIB458848:VIB458852 VRX458848:VRX458852 WBT458848:WBT458852 WLP458848:WLP458852 WVL458848:WVL458852 D524384:D524388 IZ524384:IZ524388 SV524384:SV524388 ACR524384:ACR524388 AMN524384:AMN524388 AWJ524384:AWJ524388 BGF524384:BGF524388 BQB524384:BQB524388 BZX524384:BZX524388 CJT524384:CJT524388 CTP524384:CTP524388 DDL524384:DDL524388 DNH524384:DNH524388 DXD524384:DXD524388 EGZ524384:EGZ524388 EQV524384:EQV524388 FAR524384:FAR524388 FKN524384:FKN524388 FUJ524384:FUJ524388 GEF524384:GEF524388 GOB524384:GOB524388 GXX524384:GXX524388 HHT524384:HHT524388 HRP524384:HRP524388 IBL524384:IBL524388 ILH524384:ILH524388 IVD524384:IVD524388 JEZ524384:JEZ524388 JOV524384:JOV524388 JYR524384:JYR524388 KIN524384:KIN524388 KSJ524384:KSJ524388 LCF524384:LCF524388 LMB524384:LMB524388 LVX524384:LVX524388 MFT524384:MFT524388 MPP524384:MPP524388 MZL524384:MZL524388 NJH524384:NJH524388 NTD524384:NTD524388 OCZ524384:OCZ524388 OMV524384:OMV524388 OWR524384:OWR524388 PGN524384:PGN524388 PQJ524384:PQJ524388 QAF524384:QAF524388 QKB524384:QKB524388 QTX524384:QTX524388 RDT524384:RDT524388 RNP524384:RNP524388 RXL524384:RXL524388 SHH524384:SHH524388 SRD524384:SRD524388 TAZ524384:TAZ524388 TKV524384:TKV524388 TUR524384:TUR524388 UEN524384:UEN524388 UOJ524384:UOJ524388 UYF524384:UYF524388 VIB524384:VIB524388 VRX524384:VRX524388 WBT524384:WBT524388 WLP524384:WLP524388 WVL524384:WVL524388 D589920:D589924 IZ589920:IZ589924 SV589920:SV589924 ACR589920:ACR589924 AMN589920:AMN589924 AWJ589920:AWJ589924 BGF589920:BGF589924 BQB589920:BQB589924 BZX589920:BZX589924 CJT589920:CJT589924 CTP589920:CTP589924 DDL589920:DDL589924 DNH589920:DNH589924 DXD589920:DXD589924 EGZ589920:EGZ589924 EQV589920:EQV589924 FAR589920:FAR589924 FKN589920:FKN589924 FUJ589920:FUJ589924 GEF589920:GEF589924 GOB589920:GOB589924 GXX589920:GXX589924 HHT589920:HHT589924 HRP589920:HRP589924 IBL589920:IBL589924 ILH589920:ILH589924 IVD589920:IVD589924 JEZ589920:JEZ589924 JOV589920:JOV589924 JYR589920:JYR589924 KIN589920:KIN589924 KSJ589920:KSJ589924 LCF589920:LCF589924 LMB589920:LMB589924 LVX589920:LVX589924 MFT589920:MFT589924 MPP589920:MPP589924 MZL589920:MZL589924 NJH589920:NJH589924 NTD589920:NTD589924 OCZ589920:OCZ589924 OMV589920:OMV589924 OWR589920:OWR589924 PGN589920:PGN589924 PQJ589920:PQJ589924 QAF589920:QAF589924 QKB589920:QKB589924 QTX589920:QTX589924 RDT589920:RDT589924 RNP589920:RNP589924 RXL589920:RXL589924 SHH589920:SHH589924 SRD589920:SRD589924 TAZ589920:TAZ589924 TKV589920:TKV589924 TUR589920:TUR589924 UEN589920:UEN589924 UOJ589920:UOJ589924 UYF589920:UYF589924 VIB589920:VIB589924 VRX589920:VRX589924 WBT589920:WBT589924 WLP589920:WLP589924 WVL589920:WVL589924 D655456:D655460 IZ655456:IZ655460 SV655456:SV655460 ACR655456:ACR655460 AMN655456:AMN655460 AWJ655456:AWJ655460 BGF655456:BGF655460 BQB655456:BQB655460 BZX655456:BZX655460 CJT655456:CJT655460 CTP655456:CTP655460 DDL655456:DDL655460 DNH655456:DNH655460 DXD655456:DXD655460 EGZ655456:EGZ655460 EQV655456:EQV655460 FAR655456:FAR655460 FKN655456:FKN655460 FUJ655456:FUJ655460 GEF655456:GEF655460 GOB655456:GOB655460 GXX655456:GXX655460 HHT655456:HHT655460 HRP655456:HRP655460 IBL655456:IBL655460 ILH655456:ILH655460 IVD655456:IVD655460 JEZ655456:JEZ655460 JOV655456:JOV655460 JYR655456:JYR655460 KIN655456:KIN655460 KSJ655456:KSJ655460 LCF655456:LCF655460 LMB655456:LMB655460 LVX655456:LVX655460 MFT655456:MFT655460 MPP655456:MPP655460 MZL655456:MZL655460 NJH655456:NJH655460 NTD655456:NTD655460 OCZ655456:OCZ655460 OMV655456:OMV655460 OWR655456:OWR655460 PGN655456:PGN655460 PQJ655456:PQJ655460 QAF655456:QAF655460 QKB655456:QKB655460 QTX655456:QTX655460 RDT655456:RDT655460 RNP655456:RNP655460 RXL655456:RXL655460 SHH655456:SHH655460 SRD655456:SRD655460 TAZ655456:TAZ655460 TKV655456:TKV655460 TUR655456:TUR655460 UEN655456:UEN655460 UOJ655456:UOJ655460 UYF655456:UYF655460 VIB655456:VIB655460 VRX655456:VRX655460 WBT655456:WBT655460 WLP655456:WLP655460 WVL655456:WVL655460 D720992:D720996 IZ720992:IZ720996 SV720992:SV720996 ACR720992:ACR720996 AMN720992:AMN720996 AWJ720992:AWJ720996 BGF720992:BGF720996 BQB720992:BQB720996 BZX720992:BZX720996 CJT720992:CJT720996 CTP720992:CTP720996 DDL720992:DDL720996 DNH720992:DNH720996 DXD720992:DXD720996 EGZ720992:EGZ720996 EQV720992:EQV720996 FAR720992:FAR720996 FKN720992:FKN720996 FUJ720992:FUJ720996 GEF720992:GEF720996 GOB720992:GOB720996 GXX720992:GXX720996 HHT720992:HHT720996 HRP720992:HRP720996 IBL720992:IBL720996 ILH720992:ILH720996 IVD720992:IVD720996 JEZ720992:JEZ720996 JOV720992:JOV720996 JYR720992:JYR720996 KIN720992:KIN720996 KSJ720992:KSJ720996 LCF720992:LCF720996 LMB720992:LMB720996 LVX720992:LVX720996 MFT720992:MFT720996 MPP720992:MPP720996 MZL720992:MZL720996 NJH720992:NJH720996 NTD720992:NTD720996 OCZ720992:OCZ720996 OMV720992:OMV720996 OWR720992:OWR720996 PGN720992:PGN720996 PQJ720992:PQJ720996 QAF720992:QAF720996 QKB720992:QKB720996 QTX720992:QTX720996 RDT720992:RDT720996 RNP720992:RNP720996 RXL720992:RXL720996 SHH720992:SHH720996 SRD720992:SRD720996 TAZ720992:TAZ720996 TKV720992:TKV720996 TUR720992:TUR720996 UEN720992:UEN720996 UOJ720992:UOJ720996 UYF720992:UYF720996 VIB720992:VIB720996 VRX720992:VRX720996 WBT720992:WBT720996 WLP720992:WLP720996 WVL720992:WVL720996 D786528:D786532 IZ786528:IZ786532 SV786528:SV786532 ACR786528:ACR786532 AMN786528:AMN786532 AWJ786528:AWJ786532 BGF786528:BGF786532 BQB786528:BQB786532 BZX786528:BZX786532 CJT786528:CJT786532 CTP786528:CTP786532 DDL786528:DDL786532 DNH786528:DNH786532 DXD786528:DXD786532 EGZ786528:EGZ786532 EQV786528:EQV786532 FAR786528:FAR786532 FKN786528:FKN786532 FUJ786528:FUJ786532 GEF786528:GEF786532 GOB786528:GOB786532 GXX786528:GXX786532 HHT786528:HHT786532 HRP786528:HRP786532 IBL786528:IBL786532 ILH786528:ILH786532 IVD786528:IVD786532 JEZ786528:JEZ786532 JOV786528:JOV786532 JYR786528:JYR786532 KIN786528:KIN786532 KSJ786528:KSJ786532 LCF786528:LCF786532 LMB786528:LMB786532 LVX786528:LVX786532 MFT786528:MFT786532 MPP786528:MPP786532 MZL786528:MZL786532 NJH786528:NJH786532 NTD786528:NTD786532 OCZ786528:OCZ786532 OMV786528:OMV786532 OWR786528:OWR786532 PGN786528:PGN786532 PQJ786528:PQJ786532 QAF786528:QAF786532 QKB786528:QKB786532 QTX786528:QTX786532 RDT786528:RDT786532 RNP786528:RNP786532 RXL786528:RXL786532 SHH786528:SHH786532 SRD786528:SRD786532 TAZ786528:TAZ786532 TKV786528:TKV786532 TUR786528:TUR786532 UEN786528:UEN786532 UOJ786528:UOJ786532 UYF786528:UYF786532 VIB786528:VIB786532 VRX786528:VRX786532 WBT786528:WBT786532 WLP786528:WLP786532 WVL786528:WVL786532 D852064:D852068 IZ852064:IZ852068 SV852064:SV852068 ACR852064:ACR852068 AMN852064:AMN852068 AWJ852064:AWJ852068 BGF852064:BGF852068 BQB852064:BQB852068 BZX852064:BZX852068 CJT852064:CJT852068 CTP852064:CTP852068 DDL852064:DDL852068 DNH852064:DNH852068 DXD852064:DXD852068 EGZ852064:EGZ852068 EQV852064:EQV852068 FAR852064:FAR852068 FKN852064:FKN852068 FUJ852064:FUJ852068 GEF852064:GEF852068 GOB852064:GOB852068 GXX852064:GXX852068 HHT852064:HHT852068 HRP852064:HRP852068 IBL852064:IBL852068 ILH852064:ILH852068 IVD852064:IVD852068 JEZ852064:JEZ852068 JOV852064:JOV852068 JYR852064:JYR852068 KIN852064:KIN852068 KSJ852064:KSJ852068 LCF852064:LCF852068 LMB852064:LMB852068 LVX852064:LVX852068 MFT852064:MFT852068 MPP852064:MPP852068 MZL852064:MZL852068 NJH852064:NJH852068 NTD852064:NTD852068 OCZ852064:OCZ852068 OMV852064:OMV852068 OWR852064:OWR852068 PGN852064:PGN852068 PQJ852064:PQJ852068 QAF852064:QAF852068 QKB852064:QKB852068 QTX852064:QTX852068 RDT852064:RDT852068 RNP852064:RNP852068 RXL852064:RXL852068 SHH852064:SHH852068 SRD852064:SRD852068 TAZ852064:TAZ852068 TKV852064:TKV852068 TUR852064:TUR852068 UEN852064:UEN852068 UOJ852064:UOJ852068 UYF852064:UYF852068 VIB852064:VIB852068 VRX852064:VRX852068 WBT852064:WBT852068 WLP852064:WLP852068 WVL852064:WVL852068 D917600:D917604 IZ917600:IZ917604 SV917600:SV917604 ACR917600:ACR917604 AMN917600:AMN917604 AWJ917600:AWJ917604 BGF917600:BGF917604 BQB917600:BQB917604 BZX917600:BZX917604 CJT917600:CJT917604 CTP917600:CTP917604 DDL917600:DDL917604 DNH917600:DNH917604 DXD917600:DXD917604 EGZ917600:EGZ917604 EQV917600:EQV917604 FAR917600:FAR917604 FKN917600:FKN917604 FUJ917600:FUJ917604 GEF917600:GEF917604 GOB917600:GOB917604 GXX917600:GXX917604 HHT917600:HHT917604 HRP917600:HRP917604 IBL917600:IBL917604 ILH917600:ILH917604 IVD917600:IVD917604 JEZ917600:JEZ917604 JOV917600:JOV917604 JYR917600:JYR917604 KIN917600:KIN917604 KSJ917600:KSJ917604 LCF917600:LCF917604 LMB917600:LMB917604 LVX917600:LVX917604 MFT917600:MFT917604 MPP917600:MPP917604 MZL917600:MZL917604 NJH917600:NJH917604 NTD917600:NTD917604 OCZ917600:OCZ917604 OMV917600:OMV917604 OWR917600:OWR917604 PGN917600:PGN917604 PQJ917600:PQJ917604 QAF917600:QAF917604 QKB917600:QKB917604 QTX917600:QTX917604 RDT917600:RDT917604 RNP917600:RNP917604 RXL917600:RXL917604 SHH917600:SHH917604 SRD917600:SRD917604 TAZ917600:TAZ917604 TKV917600:TKV917604 TUR917600:TUR917604 UEN917600:UEN917604 UOJ917600:UOJ917604 UYF917600:UYF917604 VIB917600:VIB917604 VRX917600:VRX917604 WBT917600:WBT917604 WLP917600:WLP917604 WVL917600:WVL917604 D983136:D983140 IZ983136:IZ983140 SV983136:SV983140 ACR983136:ACR983140 AMN983136:AMN983140 AWJ983136:AWJ983140 BGF983136:BGF983140 BQB983136:BQB983140 BZX983136:BZX983140 CJT983136:CJT983140 CTP983136:CTP983140 DDL983136:DDL983140 DNH983136:DNH983140 DXD983136:DXD983140 EGZ983136:EGZ983140 EQV983136:EQV983140 FAR983136:FAR983140 FKN983136:FKN983140 FUJ983136:FUJ983140 GEF983136:GEF983140 GOB983136:GOB983140 GXX983136:GXX983140 HHT983136:HHT983140 HRP983136:HRP983140 IBL983136:IBL983140 ILH983136:ILH983140 IVD983136:IVD983140 JEZ983136:JEZ983140 JOV983136:JOV983140 JYR983136:JYR983140 KIN983136:KIN983140 KSJ983136:KSJ983140 LCF983136:LCF983140 LMB983136:LMB983140 LVX983136:LVX983140 MFT983136:MFT983140 MPP983136:MPP983140 MZL983136:MZL983140 NJH983136:NJH983140 NTD983136:NTD983140 OCZ983136:OCZ983140 OMV983136:OMV983140 OWR983136:OWR983140 PGN983136:PGN983140 PQJ983136:PQJ983140 QAF983136:QAF983140 QKB983136:QKB983140 QTX983136:QTX983140 RDT983136:RDT983140 RNP983136:RNP983140 RXL983136:RXL983140 SHH983136:SHH983140 SRD983136:SRD983140 TAZ983136:TAZ983140 TKV983136:TKV983140 TUR983136:TUR983140 UEN983136:UEN983140 UOJ983136:UOJ983140 UYF983136:UYF983140 VIB983136:VIB983140 VRX983136:VRX983140 WBT983136:WBT983140 WLP983136:WLP983140 WVL983136:WVL983140 D303:D305 IZ303:IZ305 SV303:SV305 ACR303:ACR305 AMN303:AMN305 AWJ303:AWJ305 BGF303:BGF305 BQB303:BQB305 BZX303:BZX305 CJT303:CJT305 CTP303:CTP305 DDL303:DDL305 DNH303:DNH305 DXD303:DXD305 EGZ303:EGZ305 EQV303:EQV305 FAR303:FAR305 FKN303:FKN305 FUJ303:FUJ305 GEF303:GEF305 GOB303:GOB305 GXX303:GXX305 HHT303:HHT305 HRP303:HRP305 IBL303:IBL305 ILH303:ILH305 IVD303:IVD305 JEZ303:JEZ305 JOV303:JOV305 JYR303:JYR305 KIN303:KIN305 KSJ303:KSJ305 LCF303:LCF305 LMB303:LMB305 LVX303:LVX305 MFT303:MFT305 MPP303:MPP305 MZL303:MZL305 NJH303:NJH305 NTD303:NTD305 OCZ303:OCZ305 OMV303:OMV305 OWR303:OWR305 PGN303:PGN305 PQJ303:PQJ305 QAF303:QAF305 QKB303:QKB305 QTX303:QTX305 RDT303:RDT305 RNP303:RNP305 RXL303:RXL305 SHH303:SHH305 SRD303:SRD305 TAZ303:TAZ305 TKV303:TKV305 TUR303:TUR305 UEN303:UEN305 UOJ303:UOJ305 UYF303:UYF305 VIB303:VIB305 VRX303:VRX305 WBT303:WBT305 WLP303:WLP305 WVL303:WVL305 D65839:D65841 IZ65839:IZ65841 SV65839:SV65841 ACR65839:ACR65841 AMN65839:AMN65841 AWJ65839:AWJ65841 BGF65839:BGF65841 BQB65839:BQB65841 BZX65839:BZX65841 CJT65839:CJT65841 CTP65839:CTP65841 DDL65839:DDL65841 DNH65839:DNH65841 DXD65839:DXD65841 EGZ65839:EGZ65841 EQV65839:EQV65841 FAR65839:FAR65841 FKN65839:FKN65841 FUJ65839:FUJ65841 GEF65839:GEF65841 GOB65839:GOB65841 GXX65839:GXX65841 HHT65839:HHT65841 HRP65839:HRP65841 IBL65839:IBL65841 ILH65839:ILH65841 IVD65839:IVD65841 JEZ65839:JEZ65841 JOV65839:JOV65841 JYR65839:JYR65841 KIN65839:KIN65841 KSJ65839:KSJ65841 LCF65839:LCF65841 LMB65839:LMB65841 LVX65839:LVX65841 MFT65839:MFT65841 MPP65839:MPP65841 MZL65839:MZL65841 NJH65839:NJH65841 NTD65839:NTD65841 OCZ65839:OCZ65841 OMV65839:OMV65841 OWR65839:OWR65841 PGN65839:PGN65841 PQJ65839:PQJ65841 QAF65839:QAF65841 QKB65839:QKB65841 QTX65839:QTX65841 RDT65839:RDT65841 RNP65839:RNP65841 RXL65839:RXL65841 SHH65839:SHH65841 SRD65839:SRD65841 TAZ65839:TAZ65841 TKV65839:TKV65841 TUR65839:TUR65841 UEN65839:UEN65841 UOJ65839:UOJ65841 UYF65839:UYF65841 VIB65839:VIB65841 VRX65839:VRX65841 WBT65839:WBT65841 WLP65839:WLP65841 WVL65839:WVL65841 D131375:D131377 IZ131375:IZ131377 SV131375:SV131377 ACR131375:ACR131377 AMN131375:AMN131377 AWJ131375:AWJ131377 BGF131375:BGF131377 BQB131375:BQB131377 BZX131375:BZX131377 CJT131375:CJT131377 CTP131375:CTP131377 DDL131375:DDL131377 DNH131375:DNH131377 DXD131375:DXD131377 EGZ131375:EGZ131377 EQV131375:EQV131377 FAR131375:FAR131377 FKN131375:FKN131377 FUJ131375:FUJ131377 GEF131375:GEF131377 GOB131375:GOB131377 GXX131375:GXX131377 HHT131375:HHT131377 HRP131375:HRP131377 IBL131375:IBL131377 ILH131375:ILH131377 IVD131375:IVD131377 JEZ131375:JEZ131377 JOV131375:JOV131377 JYR131375:JYR131377 KIN131375:KIN131377 KSJ131375:KSJ131377 LCF131375:LCF131377 LMB131375:LMB131377 LVX131375:LVX131377 MFT131375:MFT131377 MPP131375:MPP131377 MZL131375:MZL131377 NJH131375:NJH131377 NTD131375:NTD131377 OCZ131375:OCZ131377 OMV131375:OMV131377 OWR131375:OWR131377 PGN131375:PGN131377 PQJ131375:PQJ131377 QAF131375:QAF131377 QKB131375:QKB131377 QTX131375:QTX131377 RDT131375:RDT131377 RNP131375:RNP131377 RXL131375:RXL131377 SHH131375:SHH131377 SRD131375:SRD131377 TAZ131375:TAZ131377 TKV131375:TKV131377 TUR131375:TUR131377 UEN131375:UEN131377 UOJ131375:UOJ131377 UYF131375:UYF131377 VIB131375:VIB131377 VRX131375:VRX131377 WBT131375:WBT131377 WLP131375:WLP131377 WVL131375:WVL131377 D196911:D196913 IZ196911:IZ196913 SV196911:SV196913 ACR196911:ACR196913 AMN196911:AMN196913 AWJ196911:AWJ196913 BGF196911:BGF196913 BQB196911:BQB196913 BZX196911:BZX196913 CJT196911:CJT196913 CTP196911:CTP196913 DDL196911:DDL196913 DNH196911:DNH196913 DXD196911:DXD196913 EGZ196911:EGZ196913 EQV196911:EQV196913 FAR196911:FAR196913 FKN196911:FKN196913 FUJ196911:FUJ196913 GEF196911:GEF196913 GOB196911:GOB196913 GXX196911:GXX196913 HHT196911:HHT196913 HRP196911:HRP196913 IBL196911:IBL196913 ILH196911:ILH196913 IVD196911:IVD196913 JEZ196911:JEZ196913 JOV196911:JOV196913 JYR196911:JYR196913 KIN196911:KIN196913 KSJ196911:KSJ196913 LCF196911:LCF196913 LMB196911:LMB196913 LVX196911:LVX196913 MFT196911:MFT196913 MPP196911:MPP196913 MZL196911:MZL196913 NJH196911:NJH196913 NTD196911:NTD196913 OCZ196911:OCZ196913 OMV196911:OMV196913 OWR196911:OWR196913 PGN196911:PGN196913 PQJ196911:PQJ196913 QAF196911:QAF196913 QKB196911:QKB196913 QTX196911:QTX196913 RDT196911:RDT196913 RNP196911:RNP196913 RXL196911:RXL196913 SHH196911:SHH196913 SRD196911:SRD196913 TAZ196911:TAZ196913 TKV196911:TKV196913 TUR196911:TUR196913 UEN196911:UEN196913 UOJ196911:UOJ196913 UYF196911:UYF196913 VIB196911:VIB196913 VRX196911:VRX196913 WBT196911:WBT196913 WLP196911:WLP196913 WVL196911:WVL196913 D262447:D262449 IZ262447:IZ262449 SV262447:SV262449 ACR262447:ACR262449 AMN262447:AMN262449 AWJ262447:AWJ262449 BGF262447:BGF262449 BQB262447:BQB262449 BZX262447:BZX262449 CJT262447:CJT262449 CTP262447:CTP262449 DDL262447:DDL262449 DNH262447:DNH262449 DXD262447:DXD262449 EGZ262447:EGZ262449 EQV262447:EQV262449 FAR262447:FAR262449 FKN262447:FKN262449 FUJ262447:FUJ262449 GEF262447:GEF262449 GOB262447:GOB262449 GXX262447:GXX262449 HHT262447:HHT262449 HRP262447:HRP262449 IBL262447:IBL262449 ILH262447:ILH262449 IVD262447:IVD262449 JEZ262447:JEZ262449 JOV262447:JOV262449 JYR262447:JYR262449 KIN262447:KIN262449 KSJ262447:KSJ262449 LCF262447:LCF262449 LMB262447:LMB262449 LVX262447:LVX262449 MFT262447:MFT262449 MPP262447:MPP262449 MZL262447:MZL262449 NJH262447:NJH262449 NTD262447:NTD262449 OCZ262447:OCZ262449 OMV262447:OMV262449 OWR262447:OWR262449 PGN262447:PGN262449 PQJ262447:PQJ262449 QAF262447:QAF262449 QKB262447:QKB262449 QTX262447:QTX262449 RDT262447:RDT262449 RNP262447:RNP262449 RXL262447:RXL262449 SHH262447:SHH262449 SRD262447:SRD262449 TAZ262447:TAZ262449 TKV262447:TKV262449 TUR262447:TUR262449 UEN262447:UEN262449 UOJ262447:UOJ262449 UYF262447:UYF262449 VIB262447:VIB262449 VRX262447:VRX262449 WBT262447:WBT262449 WLP262447:WLP262449 WVL262447:WVL262449 D327983:D327985 IZ327983:IZ327985 SV327983:SV327985 ACR327983:ACR327985 AMN327983:AMN327985 AWJ327983:AWJ327985 BGF327983:BGF327985 BQB327983:BQB327985 BZX327983:BZX327985 CJT327983:CJT327985 CTP327983:CTP327985 DDL327983:DDL327985 DNH327983:DNH327985 DXD327983:DXD327985 EGZ327983:EGZ327985 EQV327983:EQV327985 FAR327983:FAR327985 FKN327983:FKN327985 FUJ327983:FUJ327985 GEF327983:GEF327985 GOB327983:GOB327985 GXX327983:GXX327985 HHT327983:HHT327985 HRP327983:HRP327985 IBL327983:IBL327985 ILH327983:ILH327985 IVD327983:IVD327985 JEZ327983:JEZ327985 JOV327983:JOV327985 JYR327983:JYR327985 KIN327983:KIN327985 KSJ327983:KSJ327985 LCF327983:LCF327985 LMB327983:LMB327985 LVX327983:LVX327985 MFT327983:MFT327985 MPP327983:MPP327985 MZL327983:MZL327985 NJH327983:NJH327985 NTD327983:NTD327985 OCZ327983:OCZ327985 OMV327983:OMV327985 OWR327983:OWR327985 PGN327983:PGN327985 PQJ327983:PQJ327985 QAF327983:QAF327985 QKB327983:QKB327985 QTX327983:QTX327985 RDT327983:RDT327985 RNP327983:RNP327985 RXL327983:RXL327985 SHH327983:SHH327985 SRD327983:SRD327985 TAZ327983:TAZ327985 TKV327983:TKV327985 TUR327983:TUR327985 UEN327983:UEN327985 UOJ327983:UOJ327985 UYF327983:UYF327985 VIB327983:VIB327985 VRX327983:VRX327985 WBT327983:WBT327985 WLP327983:WLP327985 WVL327983:WVL327985 D393519:D393521 IZ393519:IZ393521 SV393519:SV393521 ACR393519:ACR393521 AMN393519:AMN393521 AWJ393519:AWJ393521 BGF393519:BGF393521 BQB393519:BQB393521 BZX393519:BZX393521 CJT393519:CJT393521 CTP393519:CTP393521 DDL393519:DDL393521 DNH393519:DNH393521 DXD393519:DXD393521 EGZ393519:EGZ393521 EQV393519:EQV393521 FAR393519:FAR393521 FKN393519:FKN393521 FUJ393519:FUJ393521 GEF393519:GEF393521 GOB393519:GOB393521 GXX393519:GXX393521 HHT393519:HHT393521 HRP393519:HRP393521 IBL393519:IBL393521 ILH393519:ILH393521 IVD393519:IVD393521 JEZ393519:JEZ393521 JOV393519:JOV393521 JYR393519:JYR393521 KIN393519:KIN393521 KSJ393519:KSJ393521 LCF393519:LCF393521 LMB393519:LMB393521 LVX393519:LVX393521 MFT393519:MFT393521 MPP393519:MPP393521 MZL393519:MZL393521 NJH393519:NJH393521 NTD393519:NTD393521 OCZ393519:OCZ393521 OMV393519:OMV393521 OWR393519:OWR393521 PGN393519:PGN393521 PQJ393519:PQJ393521 QAF393519:QAF393521 QKB393519:QKB393521 QTX393519:QTX393521 RDT393519:RDT393521 RNP393519:RNP393521 RXL393519:RXL393521 SHH393519:SHH393521 SRD393519:SRD393521 TAZ393519:TAZ393521 TKV393519:TKV393521 TUR393519:TUR393521 UEN393519:UEN393521 UOJ393519:UOJ393521 UYF393519:UYF393521 VIB393519:VIB393521 VRX393519:VRX393521 WBT393519:WBT393521 WLP393519:WLP393521 WVL393519:WVL393521 D459055:D459057 IZ459055:IZ459057 SV459055:SV459057 ACR459055:ACR459057 AMN459055:AMN459057 AWJ459055:AWJ459057 BGF459055:BGF459057 BQB459055:BQB459057 BZX459055:BZX459057 CJT459055:CJT459057 CTP459055:CTP459057 DDL459055:DDL459057 DNH459055:DNH459057 DXD459055:DXD459057 EGZ459055:EGZ459057 EQV459055:EQV459057 FAR459055:FAR459057 FKN459055:FKN459057 FUJ459055:FUJ459057 GEF459055:GEF459057 GOB459055:GOB459057 GXX459055:GXX459057 HHT459055:HHT459057 HRP459055:HRP459057 IBL459055:IBL459057 ILH459055:ILH459057 IVD459055:IVD459057 JEZ459055:JEZ459057 JOV459055:JOV459057 JYR459055:JYR459057 KIN459055:KIN459057 KSJ459055:KSJ459057 LCF459055:LCF459057 LMB459055:LMB459057 LVX459055:LVX459057 MFT459055:MFT459057 MPP459055:MPP459057 MZL459055:MZL459057 NJH459055:NJH459057 NTD459055:NTD459057 OCZ459055:OCZ459057 OMV459055:OMV459057 OWR459055:OWR459057 PGN459055:PGN459057 PQJ459055:PQJ459057 QAF459055:QAF459057 QKB459055:QKB459057 QTX459055:QTX459057 RDT459055:RDT459057 RNP459055:RNP459057 RXL459055:RXL459057 SHH459055:SHH459057 SRD459055:SRD459057 TAZ459055:TAZ459057 TKV459055:TKV459057 TUR459055:TUR459057 UEN459055:UEN459057 UOJ459055:UOJ459057 UYF459055:UYF459057 VIB459055:VIB459057 VRX459055:VRX459057 WBT459055:WBT459057 WLP459055:WLP459057 WVL459055:WVL459057 D524591:D524593 IZ524591:IZ524593 SV524591:SV524593 ACR524591:ACR524593 AMN524591:AMN524593 AWJ524591:AWJ524593 BGF524591:BGF524593 BQB524591:BQB524593 BZX524591:BZX524593 CJT524591:CJT524593 CTP524591:CTP524593 DDL524591:DDL524593 DNH524591:DNH524593 DXD524591:DXD524593 EGZ524591:EGZ524593 EQV524591:EQV524593 FAR524591:FAR524593 FKN524591:FKN524593 FUJ524591:FUJ524593 GEF524591:GEF524593 GOB524591:GOB524593 GXX524591:GXX524593 HHT524591:HHT524593 HRP524591:HRP524593 IBL524591:IBL524593 ILH524591:ILH524593 IVD524591:IVD524593 JEZ524591:JEZ524593 JOV524591:JOV524593 JYR524591:JYR524593 KIN524591:KIN524593 KSJ524591:KSJ524593 LCF524591:LCF524593 LMB524591:LMB524593 LVX524591:LVX524593 MFT524591:MFT524593 MPP524591:MPP524593 MZL524591:MZL524593 NJH524591:NJH524593 NTD524591:NTD524593 OCZ524591:OCZ524593 OMV524591:OMV524593 OWR524591:OWR524593 PGN524591:PGN524593 PQJ524591:PQJ524593 QAF524591:QAF524593 QKB524591:QKB524593 QTX524591:QTX524593 RDT524591:RDT524593 RNP524591:RNP524593 RXL524591:RXL524593 SHH524591:SHH524593 SRD524591:SRD524593 TAZ524591:TAZ524593 TKV524591:TKV524593 TUR524591:TUR524593 UEN524591:UEN524593 UOJ524591:UOJ524593 UYF524591:UYF524593 VIB524591:VIB524593 VRX524591:VRX524593 WBT524591:WBT524593 WLP524591:WLP524593 WVL524591:WVL524593 D590127:D590129 IZ590127:IZ590129 SV590127:SV590129 ACR590127:ACR590129 AMN590127:AMN590129 AWJ590127:AWJ590129 BGF590127:BGF590129 BQB590127:BQB590129 BZX590127:BZX590129 CJT590127:CJT590129 CTP590127:CTP590129 DDL590127:DDL590129 DNH590127:DNH590129 DXD590127:DXD590129 EGZ590127:EGZ590129 EQV590127:EQV590129 FAR590127:FAR590129 FKN590127:FKN590129 FUJ590127:FUJ590129 GEF590127:GEF590129 GOB590127:GOB590129 GXX590127:GXX590129 HHT590127:HHT590129 HRP590127:HRP590129 IBL590127:IBL590129 ILH590127:ILH590129 IVD590127:IVD590129 JEZ590127:JEZ590129 JOV590127:JOV590129 JYR590127:JYR590129 KIN590127:KIN590129 KSJ590127:KSJ590129 LCF590127:LCF590129 LMB590127:LMB590129 LVX590127:LVX590129 MFT590127:MFT590129 MPP590127:MPP590129 MZL590127:MZL590129 NJH590127:NJH590129 NTD590127:NTD590129 OCZ590127:OCZ590129 OMV590127:OMV590129 OWR590127:OWR590129 PGN590127:PGN590129 PQJ590127:PQJ590129 QAF590127:QAF590129 QKB590127:QKB590129 QTX590127:QTX590129 RDT590127:RDT590129 RNP590127:RNP590129 RXL590127:RXL590129 SHH590127:SHH590129 SRD590127:SRD590129 TAZ590127:TAZ590129 TKV590127:TKV590129 TUR590127:TUR590129 UEN590127:UEN590129 UOJ590127:UOJ590129 UYF590127:UYF590129 VIB590127:VIB590129 VRX590127:VRX590129 WBT590127:WBT590129 WLP590127:WLP590129 WVL590127:WVL590129 D655663:D655665 IZ655663:IZ655665 SV655663:SV655665 ACR655663:ACR655665 AMN655663:AMN655665 AWJ655663:AWJ655665 BGF655663:BGF655665 BQB655663:BQB655665 BZX655663:BZX655665 CJT655663:CJT655665 CTP655663:CTP655665 DDL655663:DDL655665 DNH655663:DNH655665 DXD655663:DXD655665 EGZ655663:EGZ655665 EQV655663:EQV655665 FAR655663:FAR655665 FKN655663:FKN655665 FUJ655663:FUJ655665 GEF655663:GEF655665 GOB655663:GOB655665 GXX655663:GXX655665 HHT655663:HHT655665 HRP655663:HRP655665 IBL655663:IBL655665 ILH655663:ILH655665 IVD655663:IVD655665 JEZ655663:JEZ655665 JOV655663:JOV655665 JYR655663:JYR655665 KIN655663:KIN655665 KSJ655663:KSJ655665 LCF655663:LCF655665 LMB655663:LMB655665 LVX655663:LVX655665 MFT655663:MFT655665 MPP655663:MPP655665 MZL655663:MZL655665 NJH655663:NJH655665 NTD655663:NTD655665 OCZ655663:OCZ655665 OMV655663:OMV655665 OWR655663:OWR655665 PGN655663:PGN655665 PQJ655663:PQJ655665 QAF655663:QAF655665 QKB655663:QKB655665 QTX655663:QTX655665 RDT655663:RDT655665 RNP655663:RNP655665 RXL655663:RXL655665 SHH655663:SHH655665 SRD655663:SRD655665 TAZ655663:TAZ655665 TKV655663:TKV655665 TUR655663:TUR655665 UEN655663:UEN655665 UOJ655663:UOJ655665 UYF655663:UYF655665 VIB655663:VIB655665 VRX655663:VRX655665 WBT655663:WBT655665 WLP655663:WLP655665 WVL655663:WVL655665 D721199:D721201 IZ721199:IZ721201 SV721199:SV721201 ACR721199:ACR721201 AMN721199:AMN721201 AWJ721199:AWJ721201 BGF721199:BGF721201 BQB721199:BQB721201 BZX721199:BZX721201 CJT721199:CJT721201 CTP721199:CTP721201 DDL721199:DDL721201 DNH721199:DNH721201 DXD721199:DXD721201 EGZ721199:EGZ721201 EQV721199:EQV721201 FAR721199:FAR721201 FKN721199:FKN721201 FUJ721199:FUJ721201 GEF721199:GEF721201 GOB721199:GOB721201 GXX721199:GXX721201 HHT721199:HHT721201 HRP721199:HRP721201 IBL721199:IBL721201 ILH721199:ILH721201 IVD721199:IVD721201 JEZ721199:JEZ721201 JOV721199:JOV721201 JYR721199:JYR721201 KIN721199:KIN721201 KSJ721199:KSJ721201 LCF721199:LCF721201 LMB721199:LMB721201 LVX721199:LVX721201 MFT721199:MFT721201 MPP721199:MPP721201 MZL721199:MZL721201 NJH721199:NJH721201 NTD721199:NTD721201 OCZ721199:OCZ721201 OMV721199:OMV721201 OWR721199:OWR721201 PGN721199:PGN721201 PQJ721199:PQJ721201 QAF721199:QAF721201 QKB721199:QKB721201 QTX721199:QTX721201 RDT721199:RDT721201 RNP721199:RNP721201 RXL721199:RXL721201 SHH721199:SHH721201 SRD721199:SRD721201 TAZ721199:TAZ721201 TKV721199:TKV721201 TUR721199:TUR721201 UEN721199:UEN721201 UOJ721199:UOJ721201 UYF721199:UYF721201 VIB721199:VIB721201 VRX721199:VRX721201 WBT721199:WBT721201 WLP721199:WLP721201 WVL721199:WVL721201 D786735:D786737 IZ786735:IZ786737 SV786735:SV786737 ACR786735:ACR786737 AMN786735:AMN786737 AWJ786735:AWJ786737 BGF786735:BGF786737 BQB786735:BQB786737 BZX786735:BZX786737 CJT786735:CJT786737 CTP786735:CTP786737 DDL786735:DDL786737 DNH786735:DNH786737 DXD786735:DXD786737 EGZ786735:EGZ786737 EQV786735:EQV786737 FAR786735:FAR786737 FKN786735:FKN786737 FUJ786735:FUJ786737 GEF786735:GEF786737 GOB786735:GOB786737 GXX786735:GXX786737 HHT786735:HHT786737 HRP786735:HRP786737 IBL786735:IBL786737 ILH786735:ILH786737 IVD786735:IVD786737 JEZ786735:JEZ786737 JOV786735:JOV786737 JYR786735:JYR786737 KIN786735:KIN786737 KSJ786735:KSJ786737 LCF786735:LCF786737 LMB786735:LMB786737 LVX786735:LVX786737 MFT786735:MFT786737 MPP786735:MPP786737 MZL786735:MZL786737 NJH786735:NJH786737 NTD786735:NTD786737 OCZ786735:OCZ786737 OMV786735:OMV786737 OWR786735:OWR786737 PGN786735:PGN786737 PQJ786735:PQJ786737 QAF786735:QAF786737 QKB786735:QKB786737 QTX786735:QTX786737 RDT786735:RDT786737 RNP786735:RNP786737 RXL786735:RXL786737 SHH786735:SHH786737 SRD786735:SRD786737 TAZ786735:TAZ786737 TKV786735:TKV786737 TUR786735:TUR786737 UEN786735:UEN786737 UOJ786735:UOJ786737 UYF786735:UYF786737 VIB786735:VIB786737 VRX786735:VRX786737 WBT786735:WBT786737 WLP786735:WLP786737 WVL786735:WVL786737 D852271:D852273 IZ852271:IZ852273 SV852271:SV852273 ACR852271:ACR852273 AMN852271:AMN852273 AWJ852271:AWJ852273 BGF852271:BGF852273 BQB852271:BQB852273 BZX852271:BZX852273 CJT852271:CJT852273 CTP852271:CTP852273 DDL852271:DDL852273 DNH852271:DNH852273 DXD852271:DXD852273 EGZ852271:EGZ852273 EQV852271:EQV852273 FAR852271:FAR852273 FKN852271:FKN852273 FUJ852271:FUJ852273 GEF852271:GEF852273 GOB852271:GOB852273 GXX852271:GXX852273 HHT852271:HHT852273 HRP852271:HRP852273 IBL852271:IBL852273 ILH852271:ILH852273 IVD852271:IVD852273 JEZ852271:JEZ852273 JOV852271:JOV852273 JYR852271:JYR852273 KIN852271:KIN852273 KSJ852271:KSJ852273 LCF852271:LCF852273 LMB852271:LMB852273 LVX852271:LVX852273 MFT852271:MFT852273 MPP852271:MPP852273 MZL852271:MZL852273 NJH852271:NJH852273 NTD852271:NTD852273 OCZ852271:OCZ852273 OMV852271:OMV852273 OWR852271:OWR852273 PGN852271:PGN852273 PQJ852271:PQJ852273 QAF852271:QAF852273 QKB852271:QKB852273 QTX852271:QTX852273 RDT852271:RDT852273 RNP852271:RNP852273 RXL852271:RXL852273 SHH852271:SHH852273 SRD852271:SRD852273 TAZ852271:TAZ852273 TKV852271:TKV852273 TUR852271:TUR852273 UEN852271:UEN852273 UOJ852271:UOJ852273 UYF852271:UYF852273 VIB852271:VIB852273 VRX852271:VRX852273 WBT852271:WBT852273 WLP852271:WLP852273 WVL852271:WVL852273 D917807:D917809 IZ917807:IZ917809 SV917807:SV917809 ACR917807:ACR917809 AMN917807:AMN917809 AWJ917807:AWJ917809 BGF917807:BGF917809 BQB917807:BQB917809 BZX917807:BZX917809 CJT917807:CJT917809 CTP917807:CTP917809 DDL917807:DDL917809 DNH917807:DNH917809 DXD917807:DXD917809 EGZ917807:EGZ917809 EQV917807:EQV917809 FAR917807:FAR917809 FKN917807:FKN917809 FUJ917807:FUJ917809 GEF917807:GEF917809 GOB917807:GOB917809 GXX917807:GXX917809 HHT917807:HHT917809 HRP917807:HRP917809 IBL917807:IBL917809 ILH917807:ILH917809 IVD917807:IVD917809 JEZ917807:JEZ917809 JOV917807:JOV917809 JYR917807:JYR917809 KIN917807:KIN917809 KSJ917807:KSJ917809 LCF917807:LCF917809 LMB917807:LMB917809 LVX917807:LVX917809 MFT917807:MFT917809 MPP917807:MPP917809 MZL917807:MZL917809 NJH917807:NJH917809 NTD917807:NTD917809 OCZ917807:OCZ917809 OMV917807:OMV917809 OWR917807:OWR917809 PGN917807:PGN917809 PQJ917807:PQJ917809 QAF917807:QAF917809 QKB917807:QKB917809 QTX917807:QTX917809 RDT917807:RDT917809 RNP917807:RNP917809 RXL917807:RXL917809 SHH917807:SHH917809 SRD917807:SRD917809 TAZ917807:TAZ917809 TKV917807:TKV917809 TUR917807:TUR917809 UEN917807:UEN917809 UOJ917807:UOJ917809 UYF917807:UYF917809 VIB917807:VIB917809 VRX917807:VRX917809 WBT917807:WBT917809 WLP917807:WLP917809 WVL917807:WVL917809 D983343:D983345 IZ983343:IZ983345 SV983343:SV983345 ACR983343:ACR983345 AMN983343:AMN983345 AWJ983343:AWJ983345 BGF983343:BGF983345 BQB983343:BQB983345 BZX983343:BZX983345 CJT983343:CJT983345 CTP983343:CTP983345 DDL983343:DDL983345 DNH983343:DNH983345 DXD983343:DXD983345 EGZ983343:EGZ983345 EQV983343:EQV983345 FAR983343:FAR983345 FKN983343:FKN983345 FUJ983343:FUJ983345 GEF983343:GEF983345 GOB983343:GOB983345 GXX983343:GXX983345 HHT983343:HHT983345 HRP983343:HRP983345 IBL983343:IBL983345 ILH983343:ILH983345 IVD983343:IVD983345 JEZ983343:JEZ983345 JOV983343:JOV983345 JYR983343:JYR983345 KIN983343:KIN983345 KSJ983343:KSJ983345 LCF983343:LCF983345 LMB983343:LMB983345 LVX983343:LVX983345 MFT983343:MFT983345 MPP983343:MPP983345 MZL983343:MZL983345 NJH983343:NJH983345 NTD983343:NTD983345 OCZ983343:OCZ983345 OMV983343:OMV983345 OWR983343:OWR983345 PGN983343:PGN983345 PQJ983343:PQJ983345 QAF983343:QAF983345 QKB983343:QKB983345 QTX983343:QTX983345 RDT983343:RDT983345 RNP983343:RNP983345 RXL983343:RXL983345 SHH983343:SHH983345 SRD983343:SRD983345 TAZ983343:TAZ983345 TKV983343:TKV983345 TUR983343:TUR983345 UEN983343:UEN983345 UOJ983343:UOJ983345 UYF983343:UYF983345 VIB983343:VIB983345 VRX983343:VRX983345 WBT983343:WBT983345 WLP983343:WLP983345 WVL983343:WVL983345 D229:D236 IZ229:IZ236 SV229:SV236 ACR229:ACR236 AMN229:AMN236 AWJ229:AWJ236 BGF229:BGF236 BQB229:BQB236 BZX229:BZX236 CJT229:CJT236 CTP229:CTP236 DDL229:DDL236 DNH229:DNH236 DXD229:DXD236 EGZ229:EGZ236 EQV229:EQV236 FAR229:FAR236 FKN229:FKN236 FUJ229:FUJ236 GEF229:GEF236 GOB229:GOB236 GXX229:GXX236 HHT229:HHT236 HRP229:HRP236 IBL229:IBL236 ILH229:ILH236 IVD229:IVD236 JEZ229:JEZ236 JOV229:JOV236 JYR229:JYR236 KIN229:KIN236 KSJ229:KSJ236 LCF229:LCF236 LMB229:LMB236 LVX229:LVX236 MFT229:MFT236 MPP229:MPP236 MZL229:MZL236 NJH229:NJH236 NTD229:NTD236 OCZ229:OCZ236 OMV229:OMV236 OWR229:OWR236 PGN229:PGN236 PQJ229:PQJ236 QAF229:QAF236 QKB229:QKB236 QTX229:QTX236 RDT229:RDT236 RNP229:RNP236 RXL229:RXL236 SHH229:SHH236 SRD229:SRD236 TAZ229:TAZ236 TKV229:TKV236 TUR229:TUR236 UEN229:UEN236 UOJ229:UOJ236 UYF229:UYF236 VIB229:VIB236 VRX229:VRX236 WBT229:WBT236 WLP229:WLP236 WVL229:WVL236 D65765:D65772 IZ65765:IZ65772 SV65765:SV65772 ACR65765:ACR65772 AMN65765:AMN65772 AWJ65765:AWJ65772 BGF65765:BGF65772 BQB65765:BQB65772 BZX65765:BZX65772 CJT65765:CJT65772 CTP65765:CTP65772 DDL65765:DDL65772 DNH65765:DNH65772 DXD65765:DXD65772 EGZ65765:EGZ65772 EQV65765:EQV65772 FAR65765:FAR65772 FKN65765:FKN65772 FUJ65765:FUJ65772 GEF65765:GEF65772 GOB65765:GOB65772 GXX65765:GXX65772 HHT65765:HHT65772 HRP65765:HRP65772 IBL65765:IBL65772 ILH65765:ILH65772 IVD65765:IVD65772 JEZ65765:JEZ65772 JOV65765:JOV65772 JYR65765:JYR65772 KIN65765:KIN65772 KSJ65765:KSJ65772 LCF65765:LCF65772 LMB65765:LMB65772 LVX65765:LVX65772 MFT65765:MFT65772 MPP65765:MPP65772 MZL65765:MZL65772 NJH65765:NJH65772 NTD65765:NTD65772 OCZ65765:OCZ65772 OMV65765:OMV65772 OWR65765:OWR65772 PGN65765:PGN65772 PQJ65765:PQJ65772 QAF65765:QAF65772 QKB65765:QKB65772 QTX65765:QTX65772 RDT65765:RDT65772 RNP65765:RNP65772 RXL65765:RXL65772 SHH65765:SHH65772 SRD65765:SRD65772 TAZ65765:TAZ65772 TKV65765:TKV65772 TUR65765:TUR65772 UEN65765:UEN65772 UOJ65765:UOJ65772 UYF65765:UYF65772 VIB65765:VIB65772 VRX65765:VRX65772 WBT65765:WBT65772 WLP65765:WLP65772 WVL65765:WVL65772 D131301:D131308 IZ131301:IZ131308 SV131301:SV131308 ACR131301:ACR131308 AMN131301:AMN131308 AWJ131301:AWJ131308 BGF131301:BGF131308 BQB131301:BQB131308 BZX131301:BZX131308 CJT131301:CJT131308 CTP131301:CTP131308 DDL131301:DDL131308 DNH131301:DNH131308 DXD131301:DXD131308 EGZ131301:EGZ131308 EQV131301:EQV131308 FAR131301:FAR131308 FKN131301:FKN131308 FUJ131301:FUJ131308 GEF131301:GEF131308 GOB131301:GOB131308 GXX131301:GXX131308 HHT131301:HHT131308 HRP131301:HRP131308 IBL131301:IBL131308 ILH131301:ILH131308 IVD131301:IVD131308 JEZ131301:JEZ131308 JOV131301:JOV131308 JYR131301:JYR131308 KIN131301:KIN131308 KSJ131301:KSJ131308 LCF131301:LCF131308 LMB131301:LMB131308 LVX131301:LVX131308 MFT131301:MFT131308 MPP131301:MPP131308 MZL131301:MZL131308 NJH131301:NJH131308 NTD131301:NTD131308 OCZ131301:OCZ131308 OMV131301:OMV131308 OWR131301:OWR131308 PGN131301:PGN131308 PQJ131301:PQJ131308 QAF131301:QAF131308 QKB131301:QKB131308 QTX131301:QTX131308 RDT131301:RDT131308 RNP131301:RNP131308 RXL131301:RXL131308 SHH131301:SHH131308 SRD131301:SRD131308 TAZ131301:TAZ131308 TKV131301:TKV131308 TUR131301:TUR131308 UEN131301:UEN131308 UOJ131301:UOJ131308 UYF131301:UYF131308 VIB131301:VIB131308 VRX131301:VRX131308 WBT131301:WBT131308 WLP131301:WLP131308 WVL131301:WVL131308 D196837:D196844 IZ196837:IZ196844 SV196837:SV196844 ACR196837:ACR196844 AMN196837:AMN196844 AWJ196837:AWJ196844 BGF196837:BGF196844 BQB196837:BQB196844 BZX196837:BZX196844 CJT196837:CJT196844 CTP196837:CTP196844 DDL196837:DDL196844 DNH196837:DNH196844 DXD196837:DXD196844 EGZ196837:EGZ196844 EQV196837:EQV196844 FAR196837:FAR196844 FKN196837:FKN196844 FUJ196837:FUJ196844 GEF196837:GEF196844 GOB196837:GOB196844 GXX196837:GXX196844 HHT196837:HHT196844 HRP196837:HRP196844 IBL196837:IBL196844 ILH196837:ILH196844 IVD196837:IVD196844 JEZ196837:JEZ196844 JOV196837:JOV196844 JYR196837:JYR196844 KIN196837:KIN196844 KSJ196837:KSJ196844 LCF196837:LCF196844 LMB196837:LMB196844 LVX196837:LVX196844 MFT196837:MFT196844 MPP196837:MPP196844 MZL196837:MZL196844 NJH196837:NJH196844 NTD196837:NTD196844 OCZ196837:OCZ196844 OMV196837:OMV196844 OWR196837:OWR196844 PGN196837:PGN196844 PQJ196837:PQJ196844 QAF196837:QAF196844 QKB196837:QKB196844 QTX196837:QTX196844 RDT196837:RDT196844 RNP196837:RNP196844 RXL196837:RXL196844 SHH196837:SHH196844 SRD196837:SRD196844 TAZ196837:TAZ196844 TKV196837:TKV196844 TUR196837:TUR196844 UEN196837:UEN196844 UOJ196837:UOJ196844 UYF196837:UYF196844 VIB196837:VIB196844 VRX196837:VRX196844 WBT196837:WBT196844 WLP196837:WLP196844 WVL196837:WVL196844 D262373:D262380 IZ262373:IZ262380 SV262373:SV262380 ACR262373:ACR262380 AMN262373:AMN262380 AWJ262373:AWJ262380 BGF262373:BGF262380 BQB262373:BQB262380 BZX262373:BZX262380 CJT262373:CJT262380 CTP262373:CTP262380 DDL262373:DDL262380 DNH262373:DNH262380 DXD262373:DXD262380 EGZ262373:EGZ262380 EQV262373:EQV262380 FAR262373:FAR262380 FKN262373:FKN262380 FUJ262373:FUJ262380 GEF262373:GEF262380 GOB262373:GOB262380 GXX262373:GXX262380 HHT262373:HHT262380 HRP262373:HRP262380 IBL262373:IBL262380 ILH262373:ILH262380 IVD262373:IVD262380 JEZ262373:JEZ262380 JOV262373:JOV262380 JYR262373:JYR262380 KIN262373:KIN262380 KSJ262373:KSJ262380 LCF262373:LCF262380 LMB262373:LMB262380 LVX262373:LVX262380 MFT262373:MFT262380 MPP262373:MPP262380 MZL262373:MZL262380 NJH262373:NJH262380 NTD262373:NTD262380 OCZ262373:OCZ262380 OMV262373:OMV262380 OWR262373:OWR262380 PGN262373:PGN262380 PQJ262373:PQJ262380 QAF262373:QAF262380 QKB262373:QKB262380 QTX262373:QTX262380 RDT262373:RDT262380 RNP262373:RNP262380 RXL262373:RXL262380 SHH262373:SHH262380 SRD262373:SRD262380 TAZ262373:TAZ262380 TKV262373:TKV262380 TUR262373:TUR262380 UEN262373:UEN262380 UOJ262373:UOJ262380 UYF262373:UYF262380 VIB262373:VIB262380 VRX262373:VRX262380 WBT262373:WBT262380 WLP262373:WLP262380 WVL262373:WVL262380 D327909:D327916 IZ327909:IZ327916 SV327909:SV327916 ACR327909:ACR327916 AMN327909:AMN327916 AWJ327909:AWJ327916 BGF327909:BGF327916 BQB327909:BQB327916 BZX327909:BZX327916 CJT327909:CJT327916 CTP327909:CTP327916 DDL327909:DDL327916 DNH327909:DNH327916 DXD327909:DXD327916 EGZ327909:EGZ327916 EQV327909:EQV327916 FAR327909:FAR327916 FKN327909:FKN327916 FUJ327909:FUJ327916 GEF327909:GEF327916 GOB327909:GOB327916 GXX327909:GXX327916 HHT327909:HHT327916 HRP327909:HRP327916 IBL327909:IBL327916 ILH327909:ILH327916 IVD327909:IVD327916 JEZ327909:JEZ327916 JOV327909:JOV327916 JYR327909:JYR327916 KIN327909:KIN327916 KSJ327909:KSJ327916 LCF327909:LCF327916 LMB327909:LMB327916 LVX327909:LVX327916 MFT327909:MFT327916 MPP327909:MPP327916 MZL327909:MZL327916 NJH327909:NJH327916 NTD327909:NTD327916 OCZ327909:OCZ327916 OMV327909:OMV327916 OWR327909:OWR327916 PGN327909:PGN327916 PQJ327909:PQJ327916 QAF327909:QAF327916 QKB327909:QKB327916 QTX327909:QTX327916 RDT327909:RDT327916 RNP327909:RNP327916 RXL327909:RXL327916 SHH327909:SHH327916 SRD327909:SRD327916 TAZ327909:TAZ327916 TKV327909:TKV327916 TUR327909:TUR327916 UEN327909:UEN327916 UOJ327909:UOJ327916 UYF327909:UYF327916 VIB327909:VIB327916 VRX327909:VRX327916 WBT327909:WBT327916 WLP327909:WLP327916 WVL327909:WVL327916 D393445:D393452 IZ393445:IZ393452 SV393445:SV393452 ACR393445:ACR393452 AMN393445:AMN393452 AWJ393445:AWJ393452 BGF393445:BGF393452 BQB393445:BQB393452 BZX393445:BZX393452 CJT393445:CJT393452 CTP393445:CTP393452 DDL393445:DDL393452 DNH393445:DNH393452 DXD393445:DXD393452 EGZ393445:EGZ393452 EQV393445:EQV393452 FAR393445:FAR393452 FKN393445:FKN393452 FUJ393445:FUJ393452 GEF393445:GEF393452 GOB393445:GOB393452 GXX393445:GXX393452 HHT393445:HHT393452 HRP393445:HRP393452 IBL393445:IBL393452 ILH393445:ILH393452 IVD393445:IVD393452 JEZ393445:JEZ393452 JOV393445:JOV393452 JYR393445:JYR393452 KIN393445:KIN393452 KSJ393445:KSJ393452 LCF393445:LCF393452 LMB393445:LMB393452 LVX393445:LVX393452 MFT393445:MFT393452 MPP393445:MPP393452 MZL393445:MZL393452 NJH393445:NJH393452 NTD393445:NTD393452 OCZ393445:OCZ393452 OMV393445:OMV393452 OWR393445:OWR393452 PGN393445:PGN393452 PQJ393445:PQJ393452 QAF393445:QAF393452 QKB393445:QKB393452 QTX393445:QTX393452 RDT393445:RDT393452 RNP393445:RNP393452 RXL393445:RXL393452 SHH393445:SHH393452 SRD393445:SRD393452 TAZ393445:TAZ393452 TKV393445:TKV393452 TUR393445:TUR393452 UEN393445:UEN393452 UOJ393445:UOJ393452 UYF393445:UYF393452 VIB393445:VIB393452 VRX393445:VRX393452 WBT393445:WBT393452 WLP393445:WLP393452 WVL393445:WVL393452 D458981:D458988 IZ458981:IZ458988 SV458981:SV458988 ACR458981:ACR458988 AMN458981:AMN458988 AWJ458981:AWJ458988 BGF458981:BGF458988 BQB458981:BQB458988 BZX458981:BZX458988 CJT458981:CJT458988 CTP458981:CTP458988 DDL458981:DDL458988 DNH458981:DNH458988 DXD458981:DXD458988 EGZ458981:EGZ458988 EQV458981:EQV458988 FAR458981:FAR458988 FKN458981:FKN458988 FUJ458981:FUJ458988 GEF458981:GEF458988 GOB458981:GOB458988 GXX458981:GXX458988 HHT458981:HHT458988 HRP458981:HRP458988 IBL458981:IBL458988 ILH458981:ILH458988 IVD458981:IVD458988 JEZ458981:JEZ458988 JOV458981:JOV458988 JYR458981:JYR458988 KIN458981:KIN458988 KSJ458981:KSJ458988 LCF458981:LCF458988 LMB458981:LMB458988 LVX458981:LVX458988 MFT458981:MFT458988 MPP458981:MPP458988 MZL458981:MZL458988 NJH458981:NJH458988 NTD458981:NTD458988 OCZ458981:OCZ458988 OMV458981:OMV458988 OWR458981:OWR458988 PGN458981:PGN458988 PQJ458981:PQJ458988 QAF458981:QAF458988 QKB458981:QKB458988 QTX458981:QTX458988 RDT458981:RDT458988 RNP458981:RNP458988 RXL458981:RXL458988 SHH458981:SHH458988 SRD458981:SRD458988 TAZ458981:TAZ458988 TKV458981:TKV458988 TUR458981:TUR458988 UEN458981:UEN458988 UOJ458981:UOJ458988 UYF458981:UYF458988 VIB458981:VIB458988 VRX458981:VRX458988 WBT458981:WBT458988 WLP458981:WLP458988 WVL458981:WVL458988 D524517:D524524 IZ524517:IZ524524 SV524517:SV524524 ACR524517:ACR524524 AMN524517:AMN524524 AWJ524517:AWJ524524 BGF524517:BGF524524 BQB524517:BQB524524 BZX524517:BZX524524 CJT524517:CJT524524 CTP524517:CTP524524 DDL524517:DDL524524 DNH524517:DNH524524 DXD524517:DXD524524 EGZ524517:EGZ524524 EQV524517:EQV524524 FAR524517:FAR524524 FKN524517:FKN524524 FUJ524517:FUJ524524 GEF524517:GEF524524 GOB524517:GOB524524 GXX524517:GXX524524 HHT524517:HHT524524 HRP524517:HRP524524 IBL524517:IBL524524 ILH524517:ILH524524 IVD524517:IVD524524 JEZ524517:JEZ524524 JOV524517:JOV524524 JYR524517:JYR524524 KIN524517:KIN524524 KSJ524517:KSJ524524 LCF524517:LCF524524 LMB524517:LMB524524 LVX524517:LVX524524 MFT524517:MFT524524 MPP524517:MPP524524 MZL524517:MZL524524 NJH524517:NJH524524 NTD524517:NTD524524 OCZ524517:OCZ524524 OMV524517:OMV524524 OWR524517:OWR524524 PGN524517:PGN524524 PQJ524517:PQJ524524 QAF524517:QAF524524 QKB524517:QKB524524 QTX524517:QTX524524 RDT524517:RDT524524 RNP524517:RNP524524 RXL524517:RXL524524 SHH524517:SHH524524 SRD524517:SRD524524 TAZ524517:TAZ524524 TKV524517:TKV524524 TUR524517:TUR524524 UEN524517:UEN524524 UOJ524517:UOJ524524 UYF524517:UYF524524 VIB524517:VIB524524 VRX524517:VRX524524 WBT524517:WBT524524 WLP524517:WLP524524 WVL524517:WVL524524 D590053:D590060 IZ590053:IZ590060 SV590053:SV590060 ACR590053:ACR590060 AMN590053:AMN590060 AWJ590053:AWJ590060 BGF590053:BGF590060 BQB590053:BQB590060 BZX590053:BZX590060 CJT590053:CJT590060 CTP590053:CTP590060 DDL590053:DDL590060 DNH590053:DNH590060 DXD590053:DXD590060 EGZ590053:EGZ590060 EQV590053:EQV590060 FAR590053:FAR590060 FKN590053:FKN590060 FUJ590053:FUJ590060 GEF590053:GEF590060 GOB590053:GOB590060 GXX590053:GXX590060 HHT590053:HHT590060 HRP590053:HRP590060 IBL590053:IBL590060 ILH590053:ILH590060 IVD590053:IVD590060 JEZ590053:JEZ590060 JOV590053:JOV590060 JYR590053:JYR590060 KIN590053:KIN590060 KSJ590053:KSJ590060 LCF590053:LCF590060 LMB590053:LMB590060 LVX590053:LVX590060 MFT590053:MFT590060 MPP590053:MPP590060 MZL590053:MZL590060 NJH590053:NJH590060 NTD590053:NTD590060 OCZ590053:OCZ590060 OMV590053:OMV590060 OWR590053:OWR590060 PGN590053:PGN590060 PQJ590053:PQJ590060 QAF590053:QAF590060 QKB590053:QKB590060 QTX590053:QTX590060 RDT590053:RDT590060 RNP590053:RNP590060 RXL590053:RXL590060 SHH590053:SHH590060 SRD590053:SRD590060 TAZ590053:TAZ590060 TKV590053:TKV590060 TUR590053:TUR590060 UEN590053:UEN590060 UOJ590053:UOJ590060 UYF590053:UYF590060 VIB590053:VIB590060 VRX590053:VRX590060 WBT590053:WBT590060 WLP590053:WLP590060 WVL590053:WVL590060 D655589:D655596 IZ655589:IZ655596 SV655589:SV655596 ACR655589:ACR655596 AMN655589:AMN655596 AWJ655589:AWJ655596 BGF655589:BGF655596 BQB655589:BQB655596 BZX655589:BZX655596 CJT655589:CJT655596 CTP655589:CTP655596 DDL655589:DDL655596 DNH655589:DNH655596 DXD655589:DXD655596 EGZ655589:EGZ655596 EQV655589:EQV655596 FAR655589:FAR655596 FKN655589:FKN655596 FUJ655589:FUJ655596 GEF655589:GEF655596 GOB655589:GOB655596 GXX655589:GXX655596 HHT655589:HHT655596 HRP655589:HRP655596 IBL655589:IBL655596 ILH655589:ILH655596 IVD655589:IVD655596 JEZ655589:JEZ655596 JOV655589:JOV655596 JYR655589:JYR655596 KIN655589:KIN655596 KSJ655589:KSJ655596 LCF655589:LCF655596 LMB655589:LMB655596 LVX655589:LVX655596 MFT655589:MFT655596 MPP655589:MPP655596 MZL655589:MZL655596 NJH655589:NJH655596 NTD655589:NTD655596 OCZ655589:OCZ655596 OMV655589:OMV655596 OWR655589:OWR655596 PGN655589:PGN655596 PQJ655589:PQJ655596 QAF655589:QAF655596 QKB655589:QKB655596 QTX655589:QTX655596 RDT655589:RDT655596 RNP655589:RNP655596 RXL655589:RXL655596 SHH655589:SHH655596 SRD655589:SRD655596 TAZ655589:TAZ655596 TKV655589:TKV655596 TUR655589:TUR655596 UEN655589:UEN655596 UOJ655589:UOJ655596 UYF655589:UYF655596 VIB655589:VIB655596 VRX655589:VRX655596 WBT655589:WBT655596 WLP655589:WLP655596 WVL655589:WVL655596 D721125:D721132 IZ721125:IZ721132 SV721125:SV721132 ACR721125:ACR721132 AMN721125:AMN721132 AWJ721125:AWJ721132 BGF721125:BGF721132 BQB721125:BQB721132 BZX721125:BZX721132 CJT721125:CJT721132 CTP721125:CTP721132 DDL721125:DDL721132 DNH721125:DNH721132 DXD721125:DXD721132 EGZ721125:EGZ721132 EQV721125:EQV721132 FAR721125:FAR721132 FKN721125:FKN721132 FUJ721125:FUJ721132 GEF721125:GEF721132 GOB721125:GOB721132 GXX721125:GXX721132 HHT721125:HHT721132 HRP721125:HRP721132 IBL721125:IBL721132 ILH721125:ILH721132 IVD721125:IVD721132 JEZ721125:JEZ721132 JOV721125:JOV721132 JYR721125:JYR721132 KIN721125:KIN721132 KSJ721125:KSJ721132 LCF721125:LCF721132 LMB721125:LMB721132 LVX721125:LVX721132 MFT721125:MFT721132 MPP721125:MPP721132 MZL721125:MZL721132 NJH721125:NJH721132 NTD721125:NTD721132 OCZ721125:OCZ721132 OMV721125:OMV721132 OWR721125:OWR721132 PGN721125:PGN721132 PQJ721125:PQJ721132 QAF721125:QAF721132 QKB721125:QKB721132 QTX721125:QTX721132 RDT721125:RDT721132 RNP721125:RNP721132 RXL721125:RXL721132 SHH721125:SHH721132 SRD721125:SRD721132 TAZ721125:TAZ721132 TKV721125:TKV721132 TUR721125:TUR721132 UEN721125:UEN721132 UOJ721125:UOJ721132 UYF721125:UYF721132 VIB721125:VIB721132 VRX721125:VRX721132 WBT721125:WBT721132 WLP721125:WLP721132 WVL721125:WVL721132 D786661:D786668 IZ786661:IZ786668 SV786661:SV786668 ACR786661:ACR786668 AMN786661:AMN786668 AWJ786661:AWJ786668 BGF786661:BGF786668 BQB786661:BQB786668 BZX786661:BZX786668 CJT786661:CJT786668 CTP786661:CTP786668 DDL786661:DDL786668 DNH786661:DNH786668 DXD786661:DXD786668 EGZ786661:EGZ786668 EQV786661:EQV786668 FAR786661:FAR786668 FKN786661:FKN786668 FUJ786661:FUJ786668 GEF786661:GEF786668 GOB786661:GOB786668 GXX786661:GXX786668 HHT786661:HHT786668 HRP786661:HRP786668 IBL786661:IBL786668 ILH786661:ILH786668 IVD786661:IVD786668 JEZ786661:JEZ786668 JOV786661:JOV786668 JYR786661:JYR786668 KIN786661:KIN786668 KSJ786661:KSJ786668 LCF786661:LCF786668 LMB786661:LMB786668 LVX786661:LVX786668 MFT786661:MFT786668 MPP786661:MPP786668 MZL786661:MZL786668 NJH786661:NJH786668 NTD786661:NTD786668 OCZ786661:OCZ786668 OMV786661:OMV786668 OWR786661:OWR786668 PGN786661:PGN786668 PQJ786661:PQJ786668 QAF786661:QAF786668 QKB786661:QKB786668 QTX786661:QTX786668 RDT786661:RDT786668 RNP786661:RNP786668 RXL786661:RXL786668 SHH786661:SHH786668 SRD786661:SRD786668 TAZ786661:TAZ786668 TKV786661:TKV786668 TUR786661:TUR786668 UEN786661:UEN786668 UOJ786661:UOJ786668 UYF786661:UYF786668 VIB786661:VIB786668 VRX786661:VRX786668 WBT786661:WBT786668 WLP786661:WLP786668 WVL786661:WVL786668 D852197:D852204 IZ852197:IZ852204 SV852197:SV852204 ACR852197:ACR852204 AMN852197:AMN852204 AWJ852197:AWJ852204 BGF852197:BGF852204 BQB852197:BQB852204 BZX852197:BZX852204 CJT852197:CJT852204 CTP852197:CTP852204 DDL852197:DDL852204 DNH852197:DNH852204 DXD852197:DXD852204 EGZ852197:EGZ852204 EQV852197:EQV852204 FAR852197:FAR852204 FKN852197:FKN852204 FUJ852197:FUJ852204 GEF852197:GEF852204 GOB852197:GOB852204 GXX852197:GXX852204 HHT852197:HHT852204 HRP852197:HRP852204 IBL852197:IBL852204 ILH852197:ILH852204 IVD852197:IVD852204 JEZ852197:JEZ852204 JOV852197:JOV852204 JYR852197:JYR852204 KIN852197:KIN852204 KSJ852197:KSJ852204 LCF852197:LCF852204 LMB852197:LMB852204 LVX852197:LVX852204 MFT852197:MFT852204 MPP852197:MPP852204 MZL852197:MZL852204 NJH852197:NJH852204 NTD852197:NTD852204 OCZ852197:OCZ852204 OMV852197:OMV852204 OWR852197:OWR852204 PGN852197:PGN852204 PQJ852197:PQJ852204 QAF852197:QAF852204 QKB852197:QKB852204 QTX852197:QTX852204 RDT852197:RDT852204 RNP852197:RNP852204 RXL852197:RXL852204 SHH852197:SHH852204 SRD852197:SRD852204 TAZ852197:TAZ852204 TKV852197:TKV852204 TUR852197:TUR852204 UEN852197:UEN852204 UOJ852197:UOJ852204 UYF852197:UYF852204 VIB852197:VIB852204 VRX852197:VRX852204 WBT852197:WBT852204 WLP852197:WLP852204 WVL852197:WVL852204 D917733:D917740 IZ917733:IZ917740 SV917733:SV917740 ACR917733:ACR917740 AMN917733:AMN917740 AWJ917733:AWJ917740 BGF917733:BGF917740 BQB917733:BQB917740 BZX917733:BZX917740 CJT917733:CJT917740 CTP917733:CTP917740 DDL917733:DDL917740 DNH917733:DNH917740 DXD917733:DXD917740 EGZ917733:EGZ917740 EQV917733:EQV917740 FAR917733:FAR917740 FKN917733:FKN917740 FUJ917733:FUJ917740 GEF917733:GEF917740 GOB917733:GOB917740 GXX917733:GXX917740 HHT917733:HHT917740 HRP917733:HRP917740 IBL917733:IBL917740 ILH917733:ILH917740 IVD917733:IVD917740 JEZ917733:JEZ917740 JOV917733:JOV917740 JYR917733:JYR917740 KIN917733:KIN917740 KSJ917733:KSJ917740 LCF917733:LCF917740 LMB917733:LMB917740 LVX917733:LVX917740 MFT917733:MFT917740 MPP917733:MPP917740 MZL917733:MZL917740 NJH917733:NJH917740 NTD917733:NTD917740 OCZ917733:OCZ917740 OMV917733:OMV917740 OWR917733:OWR917740 PGN917733:PGN917740 PQJ917733:PQJ917740 QAF917733:QAF917740 QKB917733:QKB917740 QTX917733:QTX917740 RDT917733:RDT917740 RNP917733:RNP917740 RXL917733:RXL917740 SHH917733:SHH917740 SRD917733:SRD917740 TAZ917733:TAZ917740 TKV917733:TKV917740 TUR917733:TUR917740 UEN917733:UEN917740 UOJ917733:UOJ917740 UYF917733:UYF917740 VIB917733:VIB917740 VRX917733:VRX917740 WBT917733:WBT917740 WLP917733:WLP917740 WVL917733:WVL917740 D983269:D983276 IZ983269:IZ983276 SV983269:SV983276 ACR983269:ACR983276 AMN983269:AMN983276 AWJ983269:AWJ983276 BGF983269:BGF983276 BQB983269:BQB983276 BZX983269:BZX983276 CJT983269:CJT983276 CTP983269:CTP983276 DDL983269:DDL983276 DNH983269:DNH983276 DXD983269:DXD983276 EGZ983269:EGZ983276 EQV983269:EQV983276 FAR983269:FAR983276 FKN983269:FKN983276 FUJ983269:FUJ983276 GEF983269:GEF983276 GOB983269:GOB983276 GXX983269:GXX983276 HHT983269:HHT983276 HRP983269:HRP983276 IBL983269:IBL983276 ILH983269:ILH983276 IVD983269:IVD983276 JEZ983269:JEZ983276 JOV983269:JOV983276 JYR983269:JYR983276 KIN983269:KIN983276 KSJ983269:KSJ983276 LCF983269:LCF983276 LMB983269:LMB983276 LVX983269:LVX983276 MFT983269:MFT983276 MPP983269:MPP983276 MZL983269:MZL983276 NJH983269:NJH983276 NTD983269:NTD983276 OCZ983269:OCZ983276 OMV983269:OMV983276 OWR983269:OWR983276 PGN983269:PGN983276 PQJ983269:PQJ983276 QAF983269:QAF983276 QKB983269:QKB983276 QTX983269:QTX983276 RDT983269:RDT983276 RNP983269:RNP983276 RXL983269:RXL983276 SHH983269:SHH983276 SRD983269:SRD983276 TAZ983269:TAZ983276 TKV983269:TKV983276 TUR983269:TUR983276 UEN983269:UEN983276 UOJ983269:UOJ983276 UYF983269:UYF983276 VIB983269:VIB983276 VRX983269:VRX983276 WBT983269:WBT983276 WLP983269:WLP983276 WVL983269:WVL983276 D273:D275 IZ273:IZ275 SV273:SV275 ACR273:ACR275 AMN273:AMN275 AWJ273:AWJ275 BGF273:BGF275 BQB273:BQB275 BZX273:BZX275 CJT273:CJT275 CTP273:CTP275 DDL273:DDL275 DNH273:DNH275 DXD273:DXD275 EGZ273:EGZ275 EQV273:EQV275 FAR273:FAR275 FKN273:FKN275 FUJ273:FUJ275 GEF273:GEF275 GOB273:GOB275 GXX273:GXX275 HHT273:HHT275 HRP273:HRP275 IBL273:IBL275 ILH273:ILH275 IVD273:IVD275 JEZ273:JEZ275 JOV273:JOV275 JYR273:JYR275 KIN273:KIN275 KSJ273:KSJ275 LCF273:LCF275 LMB273:LMB275 LVX273:LVX275 MFT273:MFT275 MPP273:MPP275 MZL273:MZL275 NJH273:NJH275 NTD273:NTD275 OCZ273:OCZ275 OMV273:OMV275 OWR273:OWR275 PGN273:PGN275 PQJ273:PQJ275 QAF273:QAF275 QKB273:QKB275 QTX273:QTX275 RDT273:RDT275 RNP273:RNP275 RXL273:RXL275 SHH273:SHH275 SRD273:SRD275 TAZ273:TAZ275 TKV273:TKV275 TUR273:TUR275 UEN273:UEN275 UOJ273:UOJ275 UYF273:UYF275 VIB273:VIB275 VRX273:VRX275 WBT273:WBT275 WLP273:WLP275 WVL273:WVL275 D65809:D65811 IZ65809:IZ65811 SV65809:SV65811 ACR65809:ACR65811 AMN65809:AMN65811 AWJ65809:AWJ65811 BGF65809:BGF65811 BQB65809:BQB65811 BZX65809:BZX65811 CJT65809:CJT65811 CTP65809:CTP65811 DDL65809:DDL65811 DNH65809:DNH65811 DXD65809:DXD65811 EGZ65809:EGZ65811 EQV65809:EQV65811 FAR65809:FAR65811 FKN65809:FKN65811 FUJ65809:FUJ65811 GEF65809:GEF65811 GOB65809:GOB65811 GXX65809:GXX65811 HHT65809:HHT65811 HRP65809:HRP65811 IBL65809:IBL65811 ILH65809:ILH65811 IVD65809:IVD65811 JEZ65809:JEZ65811 JOV65809:JOV65811 JYR65809:JYR65811 KIN65809:KIN65811 KSJ65809:KSJ65811 LCF65809:LCF65811 LMB65809:LMB65811 LVX65809:LVX65811 MFT65809:MFT65811 MPP65809:MPP65811 MZL65809:MZL65811 NJH65809:NJH65811 NTD65809:NTD65811 OCZ65809:OCZ65811 OMV65809:OMV65811 OWR65809:OWR65811 PGN65809:PGN65811 PQJ65809:PQJ65811 QAF65809:QAF65811 QKB65809:QKB65811 QTX65809:QTX65811 RDT65809:RDT65811 RNP65809:RNP65811 RXL65809:RXL65811 SHH65809:SHH65811 SRD65809:SRD65811 TAZ65809:TAZ65811 TKV65809:TKV65811 TUR65809:TUR65811 UEN65809:UEN65811 UOJ65809:UOJ65811 UYF65809:UYF65811 VIB65809:VIB65811 VRX65809:VRX65811 WBT65809:WBT65811 WLP65809:WLP65811 WVL65809:WVL65811 D131345:D131347 IZ131345:IZ131347 SV131345:SV131347 ACR131345:ACR131347 AMN131345:AMN131347 AWJ131345:AWJ131347 BGF131345:BGF131347 BQB131345:BQB131347 BZX131345:BZX131347 CJT131345:CJT131347 CTP131345:CTP131347 DDL131345:DDL131347 DNH131345:DNH131347 DXD131345:DXD131347 EGZ131345:EGZ131347 EQV131345:EQV131347 FAR131345:FAR131347 FKN131345:FKN131347 FUJ131345:FUJ131347 GEF131345:GEF131347 GOB131345:GOB131347 GXX131345:GXX131347 HHT131345:HHT131347 HRP131345:HRP131347 IBL131345:IBL131347 ILH131345:ILH131347 IVD131345:IVD131347 JEZ131345:JEZ131347 JOV131345:JOV131347 JYR131345:JYR131347 KIN131345:KIN131347 KSJ131345:KSJ131347 LCF131345:LCF131347 LMB131345:LMB131347 LVX131345:LVX131347 MFT131345:MFT131347 MPP131345:MPP131347 MZL131345:MZL131347 NJH131345:NJH131347 NTD131345:NTD131347 OCZ131345:OCZ131347 OMV131345:OMV131347 OWR131345:OWR131347 PGN131345:PGN131347 PQJ131345:PQJ131347 QAF131345:QAF131347 QKB131345:QKB131347 QTX131345:QTX131347 RDT131345:RDT131347 RNP131345:RNP131347 RXL131345:RXL131347 SHH131345:SHH131347 SRD131345:SRD131347 TAZ131345:TAZ131347 TKV131345:TKV131347 TUR131345:TUR131347 UEN131345:UEN131347 UOJ131345:UOJ131347 UYF131345:UYF131347 VIB131345:VIB131347 VRX131345:VRX131347 WBT131345:WBT131347 WLP131345:WLP131347 WVL131345:WVL131347 D196881:D196883 IZ196881:IZ196883 SV196881:SV196883 ACR196881:ACR196883 AMN196881:AMN196883 AWJ196881:AWJ196883 BGF196881:BGF196883 BQB196881:BQB196883 BZX196881:BZX196883 CJT196881:CJT196883 CTP196881:CTP196883 DDL196881:DDL196883 DNH196881:DNH196883 DXD196881:DXD196883 EGZ196881:EGZ196883 EQV196881:EQV196883 FAR196881:FAR196883 FKN196881:FKN196883 FUJ196881:FUJ196883 GEF196881:GEF196883 GOB196881:GOB196883 GXX196881:GXX196883 HHT196881:HHT196883 HRP196881:HRP196883 IBL196881:IBL196883 ILH196881:ILH196883 IVD196881:IVD196883 JEZ196881:JEZ196883 JOV196881:JOV196883 JYR196881:JYR196883 KIN196881:KIN196883 KSJ196881:KSJ196883 LCF196881:LCF196883 LMB196881:LMB196883 LVX196881:LVX196883 MFT196881:MFT196883 MPP196881:MPP196883 MZL196881:MZL196883 NJH196881:NJH196883 NTD196881:NTD196883 OCZ196881:OCZ196883 OMV196881:OMV196883 OWR196881:OWR196883 PGN196881:PGN196883 PQJ196881:PQJ196883 QAF196881:QAF196883 QKB196881:QKB196883 QTX196881:QTX196883 RDT196881:RDT196883 RNP196881:RNP196883 RXL196881:RXL196883 SHH196881:SHH196883 SRD196881:SRD196883 TAZ196881:TAZ196883 TKV196881:TKV196883 TUR196881:TUR196883 UEN196881:UEN196883 UOJ196881:UOJ196883 UYF196881:UYF196883 VIB196881:VIB196883 VRX196881:VRX196883 WBT196881:WBT196883 WLP196881:WLP196883 WVL196881:WVL196883 D262417:D262419 IZ262417:IZ262419 SV262417:SV262419 ACR262417:ACR262419 AMN262417:AMN262419 AWJ262417:AWJ262419 BGF262417:BGF262419 BQB262417:BQB262419 BZX262417:BZX262419 CJT262417:CJT262419 CTP262417:CTP262419 DDL262417:DDL262419 DNH262417:DNH262419 DXD262417:DXD262419 EGZ262417:EGZ262419 EQV262417:EQV262419 FAR262417:FAR262419 FKN262417:FKN262419 FUJ262417:FUJ262419 GEF262417:GEF262419 GOB262417:GOB262419 GXX262417:GXX262419 HHT262417:HHT262419 HRP262417:HRP262419 IBL262417:IBL262419 ILH262417:ILH262419 IVD262417:IVD262419 JEZ262417:JEZ262419 JOV262417:JOV262419 JYR262417:JYR262419 KIN262417:KIN262419 KSJ262417:KSJ262419 LCF262417:LCF262419 LMB262417:LMB262419 LVX262417:LVX262419 MFT262417:MFT262419 MPP262417:MPP262419 MZL262417:MZL262419 NJH262417:NJH262419 NTD262417:NTD262419 OCZ262417:OCZ262419 OMV262417:OMV262419 OWR262417:OWR262419 PGN262417:PGN262419 PQJ262417:PQJ262419 QAF262417:QAF262419 QKB262417:QKB262419 QTX262417:QTX262419 RDT262417:RDT262419 RNP262417:RNP262419 RXL262417:RXL262419 SHH262417:SHH262419 SRD262417:SRD262419 TAZ262417:TAZ262419 TKV262417:TKV262419 TUR262417:TUR262419 UEN262417:UEN262419 UOJ262417:UOJ262419 UYF262417:UYF262419 VIB262417:VIB262419 VRX262417:VRX262419 WBT262417:WBT262419 WLP262417:WLP262419 WVL262417:WVL262419 D327953:D327955 IZ327953:IZ327955 SV327953:SV327955 ACR327953:ACR327955 AMN327953:AMN327955 AWJ327953:AWJ327955 BGF327953:BGF327955 BQB327953:BQB327955 BZX327953:BZX327955 CJT327953:CJT327955 CTP327953:CTP327955 DDL327953:DDL327955 DNH327953:DNH327955 DXD327953:DXD327955 EGZ327953:EGZ327955 EQV327953:EQV327955 FAR327953:FAR327955 FKN327953:FKN327955 FUJ327953:FUJ327955 GEF327953:GEF327955 GOB327953:GOB327955 GXX327953:GXX327955 HHT327953:HHT327955 HRP327953:HRP327955 IBL327953:IBL327955 ILH327953:ILH327955 IVD327953:IVD327955 JEZ327953:JEZ327955 JOV327953:JOV327955 JYR327953:JYR327955 KIN327953:KIN327955 KSJ327953:KSJ327955 LCF327953:LCF327955 LMB327953:LMB327955 LVX327953:LVX327955 MFT327953:MFT327955 MPP327953:MPP327955 MZL327953:MZL327955 NJH327953:NJH327955 NTD327953:NTD327955 OCZ327953:OCZ327955 OMV327953:OMV327955 OWR327953:OWR327955 PGN327953:PGN327955 PQJ327953:PQJ327955 QAF327953:QAF327955 QKB327953:QKB327955 QTX327953:QTX327955 RDT327953:RDT327955 RNP327953:RNP327955 RXL327953:RXL327955 SHH327953:SHH327955 SRD327953:SRD327955 TAZ327953:TAZ327955 TKV327953:TKV327955 TUR327953:TUR327955 UEN327953:UEN327955 UOJ327953:UOJ327955 UYF327953:UYF327955 VIB327953:VIB327955 VRX327953:VRX327955 WBT327953:WBT327955 WLP327953:WLP327955 WVL327953:WVL327955 D393489:D393491 IZ393489:IZ393491 SV393489:SV393491 ACR393489:ACR393491 AMN393489:AMN393491 AWJ393489:AWJ393491 BGF393489:BGF393491 BQB393489:BQB393491 BZX393489:BZX393491 CJT393489:CJT393491 CTP393489:CTP393491 DDL393489:DDL393491 DNH393489:DNH393491 DXD393489:DXD393491 EGZ393489:EGZ393491 EQV393489:EQV393491 FAR393489:FAR393491 FKN393489:FKN393491 FUJ393489:FUJ393491 GEF393489:GEF393491 GOB393489:GOB393491 GXX393489:GXX393491 HHT393489:HHT393491 HRP393489:HRP393491 IBL393489:IBL393491 ILH393489:ILH393491 IVD393489:IVD393491 JEZ393489:JEZ393491 JOV393489:JOV393491 JYR393489:JYR393491 KIN393489:KIN393491 KSJ393489:KSJ393491 LCF393489:LCF393491 LMB393489:LMB393491 LVX393489:LVX393491 MFT393489:MFT393491 MPP393489:MPP393491 MZL393489:MZL393491 NJH393489:NJH393491 NTD393489:NTD393491 OCZ393489:OCZ393491 OMV393489:OMV393491 OWR393489:OWR393491 PGN393489:PGN393491 PQJ393489:PQJ393491 QAF393489:QAF393491 QKB393489:QKB393491 QTX393489:QTX393491 RDT393489:RDT393491 RNP393489:RNP393491 RXL393489:RXL393491 SHH393489:SHH393491 SRD393489:SRD393491 TAZ393489:TAZ393491 TKV393489:TKV393491 TUR393489:TUR393491 UEN393489:UEN393491 UOJ393489:UOJ393491 UYF393489:UYF393491 VIB393489:VIB393491 VRX393489:VRX393491 WBT393489:WBT393491 WLP393489:WLP393491 WVL393489:WVL393491 D459025:D459027 IZ459025:IZ459027 SV459025:SV459027 ACR459025:ACR459027 AMN459025:AMN459027 AWJ459025:AWJ459027 BGF459025:BGF459027 BQB459025:BQB459027 BZX459025:BZX459027 CJT459025:CJT459027 CTP459025:CTP459027 DDL459025:DDL459027 DNH459025:DNH459027 DXD459025:DXD459027 EGZ459025:EGZ459027 EQV459025:EQV459027 FAR459025:FAR459027 FKN459025:FKN459027 FUJ459025:FUJ459027 GEF459025:GEF459027 GOB459025:GOB459027 GXX459025:GXX459027 HHT459025:HHT459027 HRP459025:HRP459027 IBL459025:IBL459027 ILH459025:ILH459027 IVD459025:IVD459027 JEZ459025:JEZ459027 JOV459025:JOV459027 JYR459025:JYR459027 KIN459025:KIN459027 KSJ459025:KSJ459027 LCF459025:LCF459027 LMB459025:LMB459027 LVX459025:LVX459027 MFT459025:MFT459027 MPP459025:MPP459027 MZL459025:MZL459027 NJH459025:NJH459027 NTD459025:NTD459027 OCZ459025:OCZ459027 OMV459025:OMV459027 OWR459025:OWR459027 PGN459025:PGN459027 PQJ459025:PQJ459027 QAF459025:QAF459027 QKB459025:QKB459027 QTX459025:QTX459027 RDT459025:RDT459027 RNP459025:RNP459027 RXL459025:RXL459027 SHH459025:SHH459027 SRD459025:SRD459027 TAZ459025:TAZ459027 TKV459025:TKV459027 TUR459025:TUR459027 UEN459025:UEN459027 UOJ459025:UOJ459027 UYF459025:UYF459027 VIB459025:VIB459027 VRX459025:VRX459027 WBT459025:WBT459027 WLP459025:WLP459027 WVL459025:WVL459027 D524561:D524563 IZ524561:IZ524563 SV524561:SV524563 ACR524561:ACR524563 AMN524561:AMN524563 AWJ524561:AWJ524563 BGF524561:BGF524563 BQB524561:BQB524563 BZX524561:BZX524563 CJT524561:CJT524563 CTP524561:CTP524563 DDL524561:DDL524563 DNH524561:DNH524563 DXD524561:DXD524563 EGZ524561:EGZ524563 EQV524561:EQV524563 FAR524561:FAR524563 FKN524561:FKN524563 FUJ524561:FUJ524563 GEF524561:GEF524563 GOB524561:GOB524563 GXX524561:GXX524563 HHT524561:HHT524563 HRP524561:HRP524563 IBL524561:IBL524563 ILH524561:ILH524563 IVD524561:IVD524563 JEZ524561:JEZ524563 JOV524561:JOV524563 JYR524561:JYR524563 KIN524561:KIN524563 KSJ524561:KSJ524563 LCF524561:LCF524563 LMB524561:LMB524563 LVX524561:LVX524563 MFT524561:MFT524563 MPP524561:MPP524563 MZL524561:MZL524563 NJH524561:NJH524563 NTD524561:NTD524563 OCZ524561:OCZ524563 OMV524561:OMV524563 OWR524561:OWR524563 PGN524561:PGN524563 PQJ524561:PQJ524563 QAF524561:QAF524563 QKB524561:QKB524563 QTX524561:QTX524563 RDT524561:RDT524563 RNP524561:RNP524563 RXL524561:RXL524563 SHH524561:SHH524563 SRD524561:SRD524563 TAZ524561:TAZ524563 TKV524561:TKV524563 TUR524561:TUR524563 UEN524561:UEN524563 UOJ524561:UOJ524563 UYF524561:UYF524563 VIB524561:VIB524563 VRX524561:VRX524563 WBT524561:WBT524563 WLP524561:WLP524563 WVL524561:WVL524563 D590097:D590099 IZ590097:IZ590099 SV590097:SV590099 ACR590097:ACR590099 AMN590097:AMN590099 AWJ590097:AWJ590099 BGF590097:BGF590099 BQB590097:BQB590099 BZX590097:BZX590099 CJT590097:CJT590099 CTP590097:CTP590099 DDL590097:DDL590099 DNH590097:DNH590099 DXD590097:DXD590099 EGZ590097:EGZ590099 EQV590097:EQV590099 FAR590097:FAR590099 FKN590097:FKN590099 FUJ590097:FUJ590099 GEF590097:GEF590099 GOB590097:GOB590099 GXX590097:GXX590099 HHT590097:HHT590099 HRP590097:HRP590099 IBL590097:IBL590099 ILH590097:ILH590099 IVD590097:IVD590099 JEZ590097:JEZ590099 JOV590097:JOV590099 JYR590097:JYR590099 KIN590097:KIN590099 KSJ590097:KSJ590099 LCF590097:LCF590099 LMB590097:LMB590099 LVX590097:LVX590099 MFT590097:MFT590099 MPP590097:MPP590099 MZL590097:MZL590099 NJH590097:NJH590099 NTD590097:NTD590099 OCZ590097:OCZ590099 OMV590097:OMV590099 OWR590097:OWR590099 PGN590097:PGN590099 PQJ590097:PQJ590099 QAF590097:QAF590099 QKB590097:QKB590099 QTX590097:QTX590099 RDT590097:RDT590099 RNP590097:RNP590099 RXL590097:RXL590099 SHH590097:SHH590099 SRD590097:SRD590099 TAZ590097:TAZ590099 TKV590097:TKV590099 TUR590097:TUR590099 UEN590097:UEN590099 UOJ590097:UOJ590099 UYF590097:UYF590099 VIB590097:VIB590099 VRX590097:VRX590099 WBT590097:WBT590099 WLP590097:WLP590099 WVL590097:WVL590099 D655633:D655635 IZ655633:IZ655635 SV655633:SV655635 ACR655633:ACR655635 AMN655633:AMN655635 AWJ655633:AWJ655635 BGF655633:BGF655635 BQB655633:BQB655635 BZX655633:BZX655635 CJT655633:CJT655635 CTP655633:CTP655635 DDL655633:DDL655635 DNH655633:DNH655635 DXD655633:DXD655635 EGZ655633:EGZ655635 EQV655633:EQV655635 FAR655633:FAR655635 FKN655633:FKN655635 FUJ655633:FUJ655635 GEF655633:GEF655635 GOB655633:GOB655635 GXX655633:GXX655635 HHT655633:HHT655635 HRP655633:HRP655635 IBL655633:IBL655635 ILH655633:ILH655635 IVD655633:IVD655635 JEZ655633:JEZ655635 JOV655633:JOV655635 JYR655633:JYR655635 KIN655633:KIN655635 KSJ655633:KSJ655635 LCF655633:LCF655635 LMB655633:LMB655635 LVX655633:LVX655635 MFT655633:MFT655635 MPP655633:MPP655635 MZL655633:MZL655635 NJH655633:NJH655635 NTD655633:NTD655635 OCZ655633:OCZ655635 OMV655633:OMV655635 OWR655633:OWR655635 PGN655633:PGN655635 PQJ655633:PQJ655635 QAF655633:QAF655635 QKB655633:QKB655635 QTX655633:QTX655635 RDT655633:RDT655635 RNP655633:RNP655635 RXL655633:RXL655635 SHH655633:SHH655635 SRD655633:SRD655635 TAZ655633:TAZ655635 TKV655633:TKV655635 TUR655633:TUR655635 UEN655633:UEN655635 UOJ655633:UOJ655635 UYF655633:UYF655635 VIB655633:VIB655635 VRX655633:VRX655635 WBT655633:WBT655635 WLP655633:WLP655635 WVL655633:WVL655635 D721169:D721171 IZ721169:IZ721171 SV721169:SV721171 ACR721169:ACR721171 AMN721169:AMN721171 AWJ721169:AWJ721171 BGF721169:BGF721171 BQB721169:BQB721171 BZX721169:BZX721171 CJT721169:CJT721171 CTP721169:CTP721171 DDL721169:DDL721171 DNH721169:DNH721171 DXD721169:DXD721171 EGZ721169:EGZ721171 EQV721169:EQV721171 FAR721169:FAR721171 FKN721169:FKN721171 FUJ721169:FUJ721171 GEF721169:GEF721171 GOB721169:GOB721171 GXX721169:GXX721171 HHT721169:HHT721171 HRP721169:HRP721171 IBL721169:IBL721171 ILH721169:ILH721171 IVD721169:IVD721171 JEZ721169:JEZ721171 JOV721169:JOV721171 JYR721169:JYR721171 KIN721169:KIN721171 KSJ721169:KSJ721171 LCF721169:LCF721171 LMB721169:LMB721171 LVX721169:LVX721171 MFT721169:MFT721171 MPP721169:MPP721171 MZL721169:MZL721171 NJH721169:NJH721171 NTD721169:NTD721171 OCZ721169:OCZ721171 OMV721169:OMV721171 OWR721169:OWR721171 PGN721169:PGN721171 PQJ721169:PQJ721171 QAF721169:QAF721171 QKB721169:QKB721171 QTX721169:QTX721171 RDT721169:RDT721171 RNP721169:RNP721171 RXL721169:RXL721171 SHH721169:SHH721171 SRD721169:SRD721171 TAZ721169:TAZ721171 TKV721169:TKV721171 TUR721169:TUR721171 UEN721169:UEN721171 UOJ721169:UOJ721171 UYF721169:UYF721171 VIB721169:VIB721171 VRX721169:VRX721171 WBT721169:WBT721171 WLP721169:WLP721171 WVL721169:WVL721171 D786705:D786707 IZ786705:IZ786707 SV786705:SV786707 ACR786705:ACR786707 AMN786705:AMN786707 AWJ786705:AWJ786707 BGF786705:BGF786707 BQB786705:BQB786707 BZX786705:BZX786707 CJT786705:CJT786707 CTP786705:CTP786707 DDL786705:DDL786707 DNH786705:DNH786707 DXD786705:DXD786707 EGZ786705:EGZ786707 EQV786705:EQV786707 FAR786705:FAR786707 FKN786705:FKN786707 FUJ786705:FUJ786707 GEF786705:GEF786707 GOB786705:GOB786707 GXX786705:GXX786707 HHT786705:HHT786707 HRP786705:HRP786707 IBL786705:IBL786707 ILH786705:ILH786707 IVD786705:IVD786707 JEZ786705:JEZ786707 JOV786705:JOV786707 JYR786705:JYR786707 KIN786705:KIN786707 KSJ786705:KSJ786707 LCF786705:LCF786707 LMB786705:LMB786707 LVX786705:LVX786707 MFT786705:MFT786707 MPP786705:MPP786707 MZL786705:MZL786707 NJH786705:NJH786707 NTD786705:NTD786707 OCZ786705:OCZ786707 OMV786705:OMV786707 OWR786705:OWR786707 PGN786705:PGN786707 PQJ786705:PQJ786707 QAF786705:QAF786707 QKB786705:QKB786707 QTX786705:QTX786707 RDT786705:RDT786707 RNP786705:RNP786707 RXL786705:RXL786707 SHH786705:SHH786707 SRD786705:SRD786707 TAZ786705:TAZ786707 TKV786705:TKV786707 TUR786705:TUR786707 UEN786705:UEN786707 UOJ786705:UOJ786707 UYF786705:UYF786707 VIB786705:VIB786707 VRX786705:VRX786707 WBT786705:WBT786707 WLP786705:WLP786707 WVL786705:WVL786707 D852241:D852243 IZ852241:IZ852243 SV852241:SV852243 ACR852241:ACR852243 AMN852241:AMN852243 AWJ852241:AWJ852243 BGF852241:BGF852243 BQB852241:BQB852243 BZX852241:BZX852243 CJT852241:CJT852243 CTP852241:CTP852243 DDL852241:DDL852243 DNH852241:DNH852243 DXD852241:DXD852243 EGZ852241:EGZ852243 EQV852241:EQV852243 FAR852241:FAR852243 FKN852241:FKN852243 FUJ852241:FUJ852243 GEF852241:GEF852243 GOB852241:GOB852243 GXX852241:GXX852243 HHT852241:HHT852243 HRP852241:HRP852243 IBL852241:IBL852243 ILH852241:ILH852243 IVD852241:IVD852243 JEZ852241:JEZ852243 JOV852241:JOV852243 JYR852241:JYR852243 KIN852241:KIN852243 KSJ852241:KSJ852243 LCF852241:LCF852243 LMB852241:LMB852243 LVX852241:LVX852243 MFT852241:MFT852243 MPP852241:MPP852243 MZL852241:MZL852243 NJH852241:NJH852243 NTD852241:NTD852243 OCZ852241:OCZ852243 OMV852241:OMV852243 OWR852241:OWR852243 PGN852241:PGN852243 PQJ852241:PQJ852243 QAF852241:QAF852243 QKB852241:QKB852243 QTX852241:QTX852243 RDT852241:RDT852243 RNP852241:RNP852243 RXL852241:RXL852243 SHH852241:SHH852243 SRD852241:SRD852243 TAZ852241:TAZ852243 TKV852241:TKV852243 TUR852241:TUR852243 UEN852241:UEN852243 UOJ852241:UOJ852243 UYF852241:UYF852243 VIB852241:VIB852243 VRX852241:VRX852243 WBT852241:WBT852243 WLP852241:WLP852243 WVL852241:WVL852243 D917777:D917779 IZ917777:IZ917779 SV917777:SV917779 ACR917777:ACR917779 AMN917777:AMN917779 AWJ917777:AWJ917779 BGF917777:BGF917779 BQB917777:BQB917779 BZX917777:BZX917779 CJT917777:CJT917779 CTP917777:CTP917779 DDL917777:DDL917779 DNH917777:DNH917779 DXD917777:DXD917779 EGZ917777:EGZ917779 EQV917777:EQV917779 FAR917777:FAR917779 FKN917777:FKN917779 FUJ917777:FUJ917779 GEF917777:GEF917779 GOB917777:GOB917779 GXX917777:GXX917779 HHT917777:HHT917779 HRP917777:HRP917779 IBL917777:IBL917779 ILH917777:ILH917779 IVD917777:IVD917779 JEZ917777:JEZ917779 JOV917777:JOV917779 JYR917777:JYR917779 KIN917777:KIN917779 KSJ917777:KSJ917779 LCF917777:LCF917779 LMB917777:LMB917779 LVX917777:LVX917779 MFT917777:MFT917779 MPP917777:MPP917779 MZL917777:MZL917779 NJH917777:NJH917779 NTD917777:NTD917779 OCZ917777:OCZ917779 OMV917777:OMV917779 OWR917777:OWR917779 PGN917777:PGN917779 PQJ917777:PQJ917779 QAF917777:QAF917779 QKB917777:QKB917779 QTX917777:QTX917779 RDT917777:RDT917779 RNP917777:RNP917779 RXL917777:RXL917779 SHH917777:SHH917779 SRD917777:SRD917779 TAZ917777:TAZ917779 TKV917777:TKV917779 TUR917777:TUR917779 UEN917777:UEN917779 UOJ917777:UOJ917779 UYF917777:UYF917779 VIB917777:VIB917779 VRX917777:VRX917779 WBT917777:WBT917779 WLP917777:WLP917779 WVL917777:WVL917779 D983313:D983315 IZ983313:IZ983315 SV983313:SV983315 ACR983313:ACR983315 AMN983313:AMN983315 AWJ983313:AWJ983315 BGF983313:BGF983315 BQB983313:BQB983315 BZX983313:BZX983315 CJT983313:CJT983315 CTP983313:CTP983315 DDL983313:DDL983315 DNH983313:DNH983315 DXD983313:DXD983315 EGZ983313:EGZ983315 EQV983313:EQV983315 FAR983313:FAR983315 FKN983313:FKN983315 FUJ983313:FUJ983315 GEF983313:GEF983315 GOB983313:GOB983315 GXX983313:GXX983315 HHT983313:HHT983315 HRP983313:HRP983315 IBL983313:IBL983315 ILH983313:ILH983315 IVD983313:IVD983315 JEZ983313:JEZ983315 JOV983313:JOV983315 JYR983313:JYR983315 KIN983313:KIN983315 KSJ983313:KSJ983315 LCF983313:LCF983315 LMB983313:LMB983315 LVX983313:LVX983315 MFT983313:MFT983315 MPP983313:MPP983315 MZL983313:MZL983315 NJH983313:NJH983315 NTD983313:NTD983315 OCZ983313:OCZ983315 OMV983313:OMV983315 OWR983313:OWR983315 PGN983313:PGN983315 PQJ983313:PQJ983315 QAF983313:QAF983315 QKB983313:QKB983315 QTX983313:QTX983315 RDT983313:RDT983315 RNP983313:RNP983315 RXL983313:RXL983315 SHH983313:SHH983315 SRD983313:SRD983315 TAZ983313:TAZ983315 TKV983313:TKV983315 TUR983313:TUR983315 UEN983313:UEN983315 UOJ983313:UOJ983315 UYF983313:UYF983315 VIB983313:VIB983315 VRX983313:VRX983315 WBT983313:WBT983315 WLP983313:WLP983315 WVL983313:WVL983315 D246:D253 IZ246:IZ253 SV246:SV253 ACR246:ACR253 AMN246:AMN253 AWJ246:AWJ253 BGF246:BGF253 BQB246:BQB253 BZX246:BZX253 CJT246:CJT253 CTP246:CTP253 DDL246:DDL253 DNH246:DNH253 DXD246:DXD253 EGZ246:EGZ253 EQV246:EQV253 FAR246:FAR253 FKN246:FKN253 FUJ246:FUJ253 GEF246:GEF253 GOB246:GOB253 GXX246:GXX253 HHT246:HHT253 HRP246:HRP253 IBL246:IBL253 ILH246:ILH253 IVD246:IVD253 JEZ246:JEZ253 JOV246:JOV253 JYR246:JYR253 KIN246:KIN253 KSJ246:KSJ253 LCF246:LCF253 LMB246:LMB253 LVX246:LVX253 MFT246:MFT253 MPP246:MPP253 MZL246:MZL253 NJH246:NJH253 NTD246:NTD253 OCZ246:OCZ253 OMV246:OMV253 OWR246:OWR253 PGN246:PGN253 PQJ246:PQJ253 QAF246:QAF253 QKB246:QKB253 QTX246:QTX253 RDT246:RDT253 RNP246:RNP253 RXL246:RXL253 SHH246:SHH253 SRD246:SRD253 TAZ246:TAZ253 TKV246:TKV253 TUR246:TUR253 UEN246:UEN253 UOJ246:UOJ253 UYF246:UYF253 VIB246:VIB253 VRX246:VRX253 WBT246:WBT253 WLP246:WLP253 WVL246:WVL253 D65782:D65789 IZ65782:IZ65789 SV65782:SV65789 ACR65782:ACR65789 AMN65782:AMN65789 AWJ65782:AWJ65789 BGF65782:BGF65789 BQB65782:BQB65789 BZX65782:BZX65789 CJT65782:CJT65789 CTP65782:CTP65789 DDL65782:DDL65789 DNH65782:DNH65789 DXD65782:DXD65789 EGZ65782:EGZ65789 EQV65782:EQV65789 FAR65782:FAR65789 FKN65782:FKN65789 FUJ65782:FUJ65789 GEF65782:GEF65789 GOB65782:GOB65789 GXX65782:GXX65789 HHT65782:HHT65789 HRP65782:HRP65789 IBL65782:IBL65789 ILH65782:ILH65789 IVD65782:IVD65789 JEZ65782:JEZ65789 JOV65782:JOV65789 JYR65782:JYR65789 KIN65782:KIN65789 KSJ65782:KSJ65789 LCF65782:LCF65789 LMB65782:LMB65789 LVX65782:LVX65789 MFT65782:MFT65789 MPP65782:MPP65789 MZL65782:MZL65789 NJH65782:NJH65789 NTD65782:NTD65789 OCZ65782:OCZ65789 OMV65782:OMV65789 OWR65782:OWR65789 PGN65782:PGN65789 PQJ65782:PQJ65789 QAF65782:QAF65789 QKB65782:QKB65789 QTX65782:QTX65789 RDT65782:RDT65789 RNP65782:RNP65789 RXL65782:RXL65789 SHH65782:SHH65789 SRD65782:SRD65789 TAZ65782:TAZ65789 TKV65782:TKV65789 TUR65782:TUR65789 UEN65782:UEN65789 UOJ65782:UOJ65789 UYF65782:UYF65789 VIB65782:VIB65789 VRX65782:VRX65789 WBT65782:WBT65789 WLP65782:WLP65789 WVL65782:WVL65789 D131318:D131325 IZ131318:IZ131325 SV131318:SV131325 ACR131318:ACR131325 AMN131318:AMN131325 AWJ131318:AWJ131325 BGF131318:BGF131325 BQB131318:BQB131325 BZX131318:BZX131325 CJT131318:CJT131325 CTP131318:CTP131325 DDL131318:DDL131325 DNH131318:DNH131325 DXD131318:DXD131325 EGZ131318:EGZ131325 EQV131318:EQV131325 FAR131318:FAR131325 FKN131318:FKN131325 FUJ131318:FUJ131325 GEF131318:GEF131325 GOB131318:GOB131325 GXX131318:GXX131325 HHT131318:HHT131325 HRP131318:HRP131325 IBL131318:IBL131325 ILH131318:ILH131325 IVD131318:IVD131325 JEZ131318:JEZ131325 JOV131318:JOV131325 JYR131318:JYR131325 KIN131318:KIN131325 KSJ131318:KSJ131325 LCF131318:LCF131325 LMB131318:LMB131325 LVX131318:LVX131325 MFT131318:MFT131325 MPP131318:MPP131325 MZL131318:MZL131325 NJH131318:NJH131325 NTD131318:NTD131325 OCZ131318:OCZ131325 OMV131318:OMV131325 OWR131318:OWR131325 PGN131318:PGN131325 PQJ131318:PQJ131325 QAF131318:QAF131325 QKB131318:QKB131325 QTX131318:QTX131325 RDT131318:RDT131325 RNP131318:RNP131325 RXL131318:RXL131325 SHH131318:SHH131325 SRD131318:SRD131325 TAZ131318:TAZ131325 TKV131318:TKV131325 TUR131318:TUR131325 UEN131318:UEN131325 UOJ131318:UOJ131325 UYF131318:UYF131325 VIB131318:VIB131325 VRX131318:VRX131325 WBT131318:WBT131325 WLP131318:WLP131325 WVL131318:WVL131325 D196854:D196861 IZ196854:IZ196861 SV196854:SV196861 ACR196854:ACR196861 AMN196854:AMN196861 AWJ196854:AWJ196861 BGF196854:BGF196861 BQB196854:BQB196861 BZX196854:BZX196861 CJT196854:CJT196861 CTP196854:CTP196861 DDL196854:DDL196861 DNH196854:DNH196861 DXD196854:DXD196861 EGZ196854:EGZ196861 EQV196854:EQV196861 FAR196854:FAR196861 FKN196854:FKN196861 FUJ196854:FUJ196861 GEF196854:GEF196861 GOB196854:GOB196861 GXX196854:GXX196861 HHT196854:HHT196861 HRP196854:HRP196861 IBL196854:IBL196861 ILH196854:ILH196861 IVD196854:IVD196861 JEZ196854:JEZ196861 JOV196854:JOV196861 JYR196854:JYR196861 KIN196854:KIN196861 KSJ196854:KSJ196861 LCF196854:LCF196861 LMB196854:LMB196861 LVX196854:LVX196861 MFT196854:MFT196861 MPP196854:MPP196861 MZL196854:MZL196861 NJH196854:NJH196861 NTD196854:NTD196861 OCZ196854:OCZ196861 OMV196854:OMV196861 OWR196854:OWR196861 PGN196854:PGN196861 PQJ196854:PQJ196861 QAF196854:QAF196861 QKB196854:QKB196861 QTX196854:QTX196861 RDT196854:RDT196861 RNP196854:RNP196861 RXL196854:RXL196861 SHH196854:SHH196861 SRD196854:SRD196861 TAZ196854:TAZ196861 TKV196854:TKV196861 TUR196854:TUR196861 UEN196854:UEN196861 UOJ196854:UOJ196861 UYF196854:UYF196861 VIB196854:VIB196861 VRX196854:VRX196861 WBT196854:WBT196861 WLP196854:WLP196861 WVL196854:WVL196861 D262390:D262397 IZ262390:IZ262397 SV262390:SV262397 ACR262390:ACR262397 AMN262390:AMN262397 AWJ262390:AWJ262397 BGF262390:BGF262397 BQB262390:BQB262397 BZX262390:BZX262397 CJT262390:CJT262397 CTP262390:CTP262397 DDL262390:DDL262397 DNH262390:DNH262397 DXD262390:DXD262397 EGZ262390:EGZ262397 EQV262390:EQV262397 FAR262390:FAR262397 FKN262390:FKN262397 FUJ262390:FUJ262397 GEF262390:GEF262397 GOB262390:GOB262397 GXX262390:GXX262397 HHT262390:HHT262397 HRP262390:HRP262397 IBL262390:IBL262397 ILH262390:ILH262397 IVD262390:IVD262397 JEZ262390:JEZ262397 JOV262390:JOV262397 JYR262390:JYR262397 KIN262390:KIN262397 KSJ262390:KSJ262397 LCF262390:LCF262397 LMB262390:LMB262397 LVX262390:LVX262397 MFT262390:MFT262397 MPP262390:MPP262397 MZL262390:MZL262397 NJH262390:NJH262397 NTD262390:NTD262397 OCZ262390:OCZ262397 OMV262390:OMV262397 OWR262390:OWR262397 PGN262390:PGN262397 PQJ262390:PQJ262397 QAF262390:QAF262397 QKB262390:QKB262397 QTX262390:QTX262397 RDT262390:RDT262397 RNP262390:RNP262397 RXL262390:RXL262397 SHH262390:SHH262397 SRD262390:SRD262397 TAZ262390:TAZ262397 TKV262390:TKV262397 TUR262390:TUR262397 UEN262390:UEN262397 UOJ262390:UOJ262397 UYF262390:UYF262397 VIB262390:VIB262397 VRX262390:VRX262397 WBT262390:WBT262397 WLP262390:WLP262397 WVL262390:WVL262397 D327926:D327933 IZ327926:IZ327933 SV327926:SV327933 ACR327926:ACR327933 AMN327926:AMN327933 AWJ327926:AWJ327933 BGF327926:BGF327933 BQB327926:BQB327933 BZX327926:BZX327933 CJT327926:CJT327933 CTP327926:CTP327933 DDL327926:DDL327933 DNH327926:DNH327933 DXD327926:DXD327933 EGZ327926:EGZ327933 EQV327926:EQV327933 FAR327926:FAR327933 FKN327926:FKN327933 FUJ327926:FUJ327933 GEF327926:GEF327933 GOB327926:GOB327933 GXX327926:GXX327933 HHT327926:HHT327933 HRP327926:HRP327933 IBL327926:IBL327933 ILH327926:ILH327933 IVD327926:IVD327933 JEZ327926:JEZ327933 JOV327926:JOV327933 JYR327926:JYR327933 KIN327926:KIN327933 KSJ327926:KSJ327933 LCF327926:LCF327933 LMB327926:LMB327933 LVX327926:LVX327933 MFT327926:MFT327933 MPP327926:MPP327933 MZL327926:MZL327933 NJH327926:NJH327933 NTD327926:NTD327933 OCZ327926:OCZ327933 OMV327926:OMV327933 OWR327926:OWR327933 PGN327926:PGN327933 PQJ327926:PQJ327933 QAF327926:QAF327933 QKB327926:QKB327933 QTX327926:QTX327933 RDT327926:RDT327933 RNP327926:RNP327933 RXL327926:RXL327933 SHH327926:SHH327933 SRD327926:SRD327933 TAZ327926:TAZ327933 TKV327926:TKV327933 TUR327926:TUR327933 UEN327926:UEN327933 UOJ327926:UOJ327933 UYF327926:UYF327933 VIB327926:VIB327933 VRX327926:VRX327933 WBT327926:WBT327933 WLP327926:WLP327933 WVL327926:WVL327933 D393462:D393469 IZ393462:IZ393469 SV393462:SV393469 ACR393462:ACR393469 AMN393462:AMN393469 AWJ393462:AWJ393469 BGF393462:BGF393469 BQB393462:BQB393469 BZX393462:BZX393469 CJT393462:CJT393469 CTP393462:CTP393469 DDL393462:DDL393469 DNH393462:DNH393469 DXD393462:DXD393469 EGZ393462:EGZ393469 EQV393462:EQV393469 FAR393462:FAR393469 FKN393462:FKN393469 FUJ393462:FUJ393469 GEF393462:GEF393469 GOB393462:GOB393469 GXX393462:GXX393469 HHT393462:HHT393469 HRP393462:HRP393469 IBL393462:IBL393469 ILH393462:ILH393469 IVD393462:IVD393469 JEZ393462:JEZ393469 JOV393462:JOV393469 JYR393462:JYR393469 KIN393462:KIN393469 KSJ393462:KSJ393469 LCF393462:LCF393469 LMB393462:LMB393469 LVX393462:LVX393469 MFT393462:MFT393469 MPP393462:MPP393469 MZL393462:MZL393469 NJH393462:NJH393469 NTD393462:NTD393469 OCZ393462:OCZ393469 OMV393462:OMV393469 OWR393462:OWR393469 PGN393462:PGN393469 PQJ393462:PQJ393469 QAF393462:QAF393469 QKB393462:QKB393469 QTX393462:QTX393469 RDT393462:RDT393469 RNP393462:RNP393469 RXL393462:RXL393469 SHH393462:SHH393469 SRD393462:SRD393469 TAZ393462:TAZ393469 TKV393462:TKV393469 TUR393462:TUR393469 UEN393462:UEN393469 UOJ393462:UOJ393469 UYF393462:UYF393469 VIB393462:VIB393469 VRX393462:VRX393469 WBT393462:WBT393469 WLP393462:WLP393469 WVL393462:WVL393469 D458998:D459005 IZ458998:IZ459005 SV458998:SV459005 ACR458998:ACR459005 AMN458998:AMN459005 AWJ458998:AWJ459005 BGF458998:BGF459005 BQB458998:BQB459005 BZX458998:BZX459005 CJT458998:CJT459005 CTP458998:CTP459005 DDL458998:DDL459005 DNH458998:DNH459005 DXD458998:DXD459005 EGZ458998:EGZ459005 EQV458998:EQV459005 FAR458998:FAR459005 FKN458998:FKN459005 FUJ458998:FUJ459005 GEF458998:GEF459005 GOB458998:GOB459005 GXX458998:GXX459005 HHT458998:HHT459005 HRP458998:HRP459005 IBL458998:IBL459005 ILH458998:ILH459005 IVD458998:IVD459005 JEZ458998:JEZ459005 JOV458998:JOV459005 JYR458998:JYR459005 KIN458998:KIN459005 KSJ458998:KSJ459005 LCF458998:LCF459005 LMB458998:LMB459005 LVX458998:LVX459005 MFT458998:MFT459005 MPP458998:MPP459005 MZL458998:MZL459005 NJH458998:NJH459005 NTD458998:NTD459005 OCZ458998:OCZ459005 OMV458998:OMV459005 OWR458998:OWR459005 PGN458998:PGN459005 PQJ458998:PQJ459005 QAF458998:QAF459005 QKB458998:QKB459005 QTX458998:QTX459005 RDT458998:RDT459005 RNP458998:RNP459005 RXL458998:RXL459005 SHH458998:SHH459005 SRD458998:SRD459005 TAZ458998:TAZ459005 TKV458998:TKV459005 TUR458998:TUR459005 UEN458998:UEN459005 UOJ458998:UOJ459005 UYF458998:UYF459005 VIB458998:VIB459005 VRX458998:VRX459005 WBT458998:WBT459005 WLP458998:WLP459005 WVL458998:WVL459005 D524534:D524541 IZ524534:IZ524541 SV524534:SV524541 ACR524534:ACR524541 AMN524534:AMN524541 AWJ524534:AWJ524541 BGF524534:BGF524541 BQB524534:BQB524541 BZX524534:BZX524541 CJT524534:CJT524541 CTP524534:CTP524541 DDL524534:DDL524541 DNH524534:DNH524541 DXD524534:DXD524541 EGZ524534:EGZ524541 EQV524534:EQV524541 FAR524534:FAR524541 FKN524534:FKN524541 FUJ524534:FUJ524541 GEF524534:GEF524541 GOB524534:GOB524541 GXX524534:GXX524541 HHT524534:HHT524541 HRP524534:HRP524541 IBL524534:IBL524541 ILH524534:ILH524541 IVD524534:IVD524541 JEZ524534:JEZ524541 JOV524534:JOV524541 JYR524534:JYR524541 KIN524534:KIN524541 KSJ524534:KSJ524541 LCF524534:LCF524541 LMB524534:LMB524541 LVX524534:LVX524541 MFT524534:MFT524541 MPP524534:MPP524541 MZL524534:MZL524541 NJH524534:NJH524541 NTD524534:NTD524541 OCZ524534:OCZ524541 OMV524534:OMV524541 OWR524534:OWR524541 PGN524534:PGN524541 PQJ524534:PQJ524541 QAF524534:QAF524541 QKB524534:QKB524541 QTX524534:QTX524541 RDT524534:RDT524541 RNP524534:RNP524541 RXL524534:RXL524541 SHH524534:SHH524541 SRD524534:SRD524541 TAZ524534:TAZ524541 TKV524534:TKV524541 TUR524534:TUR524541 UEN524534:UEN524541 UOJ524534:UOJ524541 UYF524534:UYF524541 VIB524534:VIB524541 VRX524534:VRX524541 WBT524534:WBT524541 WLP524534:WLP524541 WVL524534:WVL524541 D590070:D590077 IZ590070:IZ590077 SV590070:SV590077 ACR590070:ACR590077 AMN590070:AMN590077 AWJ590070:AWJ590077 BGF590070:BGF590077 BQB590070:BQB590077 BZX590070:BZX590077 CJT590070:CJT590077 CTP590070:CTP590077 DDL590070:DDL590077 DNH590070:DNH590077 DXD590070:DXD590077 EGZ590070:EGZ590077 EQV590070:EQV590077 FAR590070:FAR590077 FKN590070:FKN590077 FUJ590070:FUJ590077 GEF590070:GEF590077 GOB590070:GOB590077 GXX590070:GXX590077 HHT590070:HHT590077 HRP590070:HRP590077 IBL590070:IBL590077 ILH590070:ILH590077 IVD590070:IVD590077 JEZ590070:JEZ590077 JOV590070:JOV590077 JYR590070:JYR590077 KIN590070:KIN590077 KSJ590070:KSJ590077 LCF590070:LCF590077 LMB590070:LMB590077 LVX590070:LVX590077 MFT590070:MFT590077 MPP590070:MPP590077 MZL590070:MZL590077 NJH590070:NJH590077 NTD590070:NTD590077 OCZ590070:OCZ590077 OMV590070:OMV590077 OWR590070:OWR590077 PGN590070:PGN590077 PQJ590070:PQJ590077 QAF590070:QAF590077 QKB590070:QKB590077 QTX590070:QTX590077 RDT590070:RDT590077 RNP590070:RNP590077 RXL590070:RXL590077 SHH590070:SHH590077 SRD590070:SRD590077 TAZ590070:TAZ590077 TKV590070:TKV590077 TUR590070:TUR590077 UEN590070:UEN590077 UOJ590070:UOJ590077 UYF590070:UYF590077 VIB590070:VIB590077 VRX590070:VRX590077 WBT590070:WBT590077 WLP590070:WLP590077 WVL590070:WVL590077 D655606:D655613 IZ655606:IZ655613 SV655606:SV655613 ACR655606:ACR655613 AMN655606:AMN655613 AWJ655606:AWJ655613 BGF655606:BGF655613 BQB655606:BQB655613 BZX655606:BZX655613 CJT655606:CJT655613 CTP655606:CTP655613 DDL655606:DDL655613 DNH655606:DNH655613 DXD655606:DXD655613 EGZ655606:EGZ655613 EQV655606:EQV655613 FAR655606:FAR655613 FKN655606:FKN655613 FUJ655606:FUJ655613 GEF655606:GEF655613 GOB655606:GOB655613 GXX655606:GXX655613 HHT655606:HHT655613 HRP655606:HRP655613 IBL655606:IBL655613 ILH655606:ILH655613 IVD655606:IVD655613 JEZ655606:JEZ655613 JOV655606:JOV655613 JYR655606:JYR655613 KIN655606:KIN655613 KSJ655606:KSJ655613 LCF655606:LCF655613 LMB655606:LMB655613 LVX655606:LVX655613 MFT655606:MFT655613 MPP655606:MPP655613 MZL655606:MZL655613 NJH655606:NJH655613 NTD655606:NTD655613 OCZ655606:OCZ655613 OMV655606:OMV655613 OWR655606:OWR655613 PGN655606:PGN655613 PQJ655606:PQJ655613 QAF655606:QAF655613 QKB655606:QKB655613 QTX655606:QTX655613 RDT655606:RDT655613 RNP655606:RNP655613 RXL655606:RXL655613 SHH655606:SHH655613 SRD655606:SRD655613 TAZ655606:TAZ655613 TKV655606:TKV655613 TUR655606:TUR655613 UEN655606:UEN655613 UOJ655606:UOJ655613 UYF655606:UYF655613 VIB655606:VIB655613 VRX655606:VRX655613 WBT655606:WBT655613 WLP655606:WLP655613 WVL655606:WVL655613 D721142:D721149 IZ721142:IZ721149 SV721142:SV721149 ACR721142:ACR721149 AMN721142:AMN721149 AWJ721142:AWJ721149 BGF721142:BGF721149 BQB721142:BQB721149 BZX721142:BZX721149 CJT721142:CJT721149 CTP721142:CTP721149 DDL721142:DDL721149 DNH721142:DNH721149 DXD721142:DXD721149 EGZ721142:EGZ721149 EQV721142:EQV721149 FAR721142:FAR721149 FKN721142:FKN721149 FUJ721142:FUJ721149 GEF721142:GEF721149 GOB721142:GOB721149 GXX721142:GXX721149 HHT721142:HHT721149 HRP721142:HRP721149 IBL721142:IBL721149 ILH721142:ILH721149 IVD721142:IVD721149 JEZ721142:JEZ721149 JOV721142:JOV721149 JYR721142:JYR721149 KIN721142:KIN721149 KSJ721142:KSJ721149 LCF721142:LCF721149 LMB721142:LMB721149 LVX721142:LVX721149 MFT721142:MFT721149 MPP721142:MPP721149 MZL721142:MZL721149 NJH721142:NJH721149 NTD721142:NTD721149 OCZ721142:OCZ721149 OMV721142:OMV721149 OWR721142:OWR721149 PGN721142:PGN721149 PQJ721142:PQJ721149 QAF721142:QAF721149 QKB721142:QKB721149 QTX721142:QTX721149 RDT721142:RDT721149 RNP721142:RNP721149 RXL721142:RXL721149 SHH721142:SHH721149 SRD721142:SRD721149 TAZ721142:TAZ721149 TKV721142:TKV721149 TUR721142:TUR721149 UEN721142:UEN721149 UOJ721142:UOJ721149 UYF721142:UYF721149 VIB721142:VIB721149 VRX721142:VRX721149 WBT721142:WBT721149 WLP721142:WLP721149 WVL721142:WVL721149 D786678:D786685 IZ786678:IZ786685 SV786678:SV786685 ACR786678:ACR786685 AMN786678:AMN786685 AWJ786678:AWJ786685 BGF786678:BGF786685 BQB786678:BQB786685 BZX786678:BZX786685 CJT786678:CJT786685 CTP786678:CTP786685 DDL786678:DDL786685 DNH786678:DNH786685 DXD786678:DXD786685 EGZ786678:EGZ786685 EQV786678:EQV786685 FAR786678:FAR786685 FKN786678:FKN786685 FUJ786678:FUJ786685 GEF786678:GEF786685 GOB786678:GOB786685 GXX786678:GXX786685 HHT786678:HHT786685 HRP786678:HRP786685 IBL786678:IBL786685 ILH786678:ILH786685 IVD786678:IVD786685 JEZ786678:JEZ786685 JOV786678:JOV786685 JYR786678:JYR786685 KIN786678:KIN786685 KSJ786678:KSJ786685 LCF786678:LCF786685 LMB786678:LMB786685 LVX786678:LVX786685 MFT786678:MFT786685 MPP786678:MPP786685 MZL786678:MZL786685 NJH786678:NJH786685 NTD786678:NTD786685 OCZ786678:OCZ786685 OMV786678:OMV786685 OWR786678:OWR786685 PGN786678:PGN786685 PQJ786678:PQJ786685 QAF786678:QAF786685 QKB786678:QKB786685 QTX786678:QTX786685 RDT786678:RDT786685 RNP786678:RNP786685 RXL786678:RXL786685 SHH786678:SHH786685 SRD786678:SRD786685 TAZ786678:TAZ786685 TKV786678:TKV786685 TUR786678:TUR786685 UEN786678:UEN786685 UOJ786678:UOJ786685 UYF786678:UYF786685 VIB786678:VIB786685 VRX786678:VRX786685 WBT786678:WBT786685 WLP786678:WLP786685 WVL786678:WVL786685 D852214:D852221 IZ852214:IZ852221 SV852214:SV852221 ACR852214:ACR852221 AMN852214:AMN852221 AWJ852214:AWJ852221 BGF852214:BGF852221 BQB852214:BQB852221 BZX852214:BZX852221 CJT852214:CJT852221 CTP852214:CTP852221 DDL852214:DDL852221 DNH852214:DNH852221 DXD852214:DXD852221 EGZ852214:EGZ852221 EQV852214:EQV852221 FAR852214:FAR852221 FKN852214:FKN852221 FUJ852214:FUJ852221 GEF852214:GEF852221 GOB852214:GOB852221 GXX852214:GXX852221 HHT852214:HHT852221 HRP852214:HRP852221 IBL852214:IBL852221 ILH852214:ILH852221 IVD852214:IVD852221 JEZ852214:JEZ852221 JOV852214:JOV852221 JYR852214:JYR852221 KIN852214:KIN852221 KSJ852214:KSJ852221 LCF852214:LCF852221 LMB852214:LMB852221 LVX852214:LVX852221 MFT852214:MFT852221 MPP852214:MPP852221 MZL852214:MZL852221 NJH852214:NJH852221 NTD852214:NTD852221 OCZ852214:OCZ852221 OMV852214:OMV852221 OWR852214:OWR852221 PGN852214:PGN852221 PQJ852214:PQJ852221 QAF852214:QAF852221 QKB852214:QKB852221 QTX852214:QTX852221 RDT852214:RDT852221 RNP852214:RNP852221 RXL852214:RXL852221 SHH852214:SHH852221 SRD852214:SRD852221 TAZ852214:TAZ852221 TKV852214:TKV852221 TUR852214:TUR852221 UEN852214:UEN852221 UOJ852214:UOJ852221 UYF852214:UYF852221 VIB852214:VIB852221 VRX852214:VRX852221 WBT852214:WBT852221 WLP852214:WLP852221 WVL852214:WVL852221 D917750:D917757 IZ917750:IZ917757 SV917750:SV917757 ACR917750:ACR917757 AMN917750:AMN917757 AWJ917750:AWJ917757 BGF917750:BGF917757 BQB917750:BQB917757 BZX917750:BZX917757 CJT917750:CJT917757 CTP917750:CTP917757 DDL917750:DDL917757 DNH917750:DNH917757 DXD917750:DXD917757 EGZ917750:EGZ917757 EQV917750:EQV917757 FAR917750:FAR917757 FKN917750:FKN917757 FUJ917750:FUJ917757 GEF917750:GEF917757 GOB917750:GOB917757 GXX917750:GXX917757 HHT917750:HHT917757 HRP917750:HRP917757 IBL917750:IBL917757 ILH917750:ILH917757 IVD917750:IVD917757 JEZ917750:JEZ917757 JOV917750:JOV917757 JYR917750:JYR917757 KIN917750:KIN917757 KSJ917750:KSJ917757 LCF917750:LCF917757 LMB917750:LMB917757 LVX917750:LVX917757 MFT917750:MFT917757 MPP917750:MPP917757 MZL917750:MZL917757 NJH917750:NJH917757 NTD917750:NTD917757 OCZ917750:OCZ917757 OMV917750:OMV917757 OWR917750:OWR917757 PGN917750:PGN917757 PQJ917750:PQJ917757 QAF917750:QAF917757 QKB917750:QKB917757 QTX917750:QTX917757 RDT917750:RDT917757 RNP917750:RNP917757 RXL917750:RXL917757 SHH917750:SHH917757 SRD917750:SRD917757 TAZ917750:TAZ917757 TKV917750:TKV917757 TUR917750:TUR917757 UEN917750:UEN917757 UOJ917750:UOJ917757 UYF917750:UYF917757 VIB917750:VIB917757 VRX917750:VRX917757 WBT917750:WBT917757 WLP917750:WLP917757 WVL917750:WVL917757 D983286:D983293 IZ983286:IZ983293 SV983286:SV983293 ACR983286:ACR983293 AMN983286:AMN983293 AWJ983286:AWJ983293 BGF983286:BGF983293 BQB983286:BQB983293 BZX983286:BZX983293 CJT983286:CJT983293 CTP983286:CTP983293 DDL983286:DDL983293 DNH983286:DNH983293 DXD983286:DXD983293 EGZ983286:EGZ983293 EQV983286:EQV983293 FAR983286:FAR983293 FKN983286:FKN983293 FUJ983286:FUJ983293 GEF983286:GEF983293 GOB983286:GOB983293 GXX983286:GXX983293 HHT983286:HHT983293 HRP983286:HRP983293 IBL983286:IBL983293 ILH983286:ILH983293 IVD983286:IVD983293 JEZ983286:JEZ983293 JOV983286:JOV983293 JYR983286:JYR983293 KIN983286:KIN983293 KSJ983286:KSJ983293 LCF983286:LCF983293 LMB983286:LMB983293 LVX983286:LVX983293 MFT983286:MFT983293 MPP983286:MPP983293 MZL983286:MZL983293 NJH983286:NJH983293 NTD983286:NTD983293 OCZ983286:OCZ983293 OMV983286:OMV983293 OWR983286:OWR983293 PGN983286:PGN983293 PQJ983286:PQJ983293 QAF983286:QAF983293 QKB983286:QKB983293 QTX983286:QTX983293 RDT983286:RDT983293 RNP983286:RNP983293 RXL983286:RXL983293 SHH983286:SHH983293 SRD983286:SRD983293 TAZ983286:TAZ983293 TKV983286:TKV983293 TUR983286:TUR983293 UEN983286:UEN983293 UOJ983286:UOJ983293 UYF983286:UYF983293 VIB983286:VIB983293 VRX983286:VRX983293 WBT983286:WBT983293 WLP983286:WLP983293 WVL983286:WVL983293 D154:D164 IZ154:IZ164 SV154:SV164 ACR154:ACR164 AMN154:AMN164 AWJ154:AWJ164 BGF154:BGF164 BQB154:BQB164 BZX154:BZX164 CJT154:CJT164 CTP154:CTP164 DDL154:DDL164 DNH154:DNH164 DXD154:DXD164 EGZ154:EGZ164 EQV154:EQV164 FAR154:FAR164 FKN154:FKN164 FUJ154:FUJ164 GEF154:GEF164 GOB154:GOB164 GXX154:GXX164 HHT154:HHT164 HRP154:HRP164 IBL154:IBL164 ILH154:ILH164 IVD154:IVD164 JEZ154:JEZ164 JOV154:JOV164 JYR154:JYR164 KIN154:KIN164 KSJ154:KSJ164 LCF154:LCF164 LMB154:LMB164 LVX154:LVX164 MFT154:MFT164 MPP154:MPP164 MZL154:MZL164 NJH154:NJH164 NTD154:NTD164 OCZ154:OCZ164 OMV154:OMV164 OWR154:OWR164 PGN154:PGN164 PQJ154:PQJ164 QAF154:QAF164 QKB154:QKB164 QTX154:QTX164 RDT154:RDT164 RNP154:RNP164 RXL154:RXL164 SHH154:SHH164 SRD154:SRD164 TAZ154:TAZ164 TKV154:TKV164 TUR154:TUR164 UEN154:UEN164 UOJ154:UOJ164 UYF154:UYF164 VIB154:VIB164 VRX154:VRX164 WBT154:WBT164 WLP154:WLP164 WVL154:WVL164 D65690:D65700 IZ65690:IZ65700 SV65690:SV65700 ACR65690:ACR65700 AMN65690:AMN65700 AWJ65690:AWJ65700 BGF65690:BGF65700 BQB65690:BQB65700 BZX65690:BZX65700 CJT65690:CJT65700 CTP65690:CTP65700 DDL65690:DDL65700 DNH65690:DNH65700 DXD65690:DXD65700 EGZ65690:EGZ65700 EQV65690:EQV65700 FAR65690:FAR65700 FKN65690:FKN65700 FUJ65690:FUJ65700 GEF65690:GEF65700 GOB65690:GOB65700 GXX65690:GXX65700 HHT65690:HHT65700 HRP65690:HRP65700 IBL65690:IBL65700 ILH65690:ILH65700 IVD65690:IVD65700 JEZ65690:JEZ65700 JOV65690:JOV65700 JYR65690:JYR65700 KIN65690:KIN65700 KSJ65690:KSJ65700 LCF65690:LCF65700 LMB65690:LMB65700 LVX65690:LVX65700 MFT65690:MFT65700 MPP65690:MPP65700 MZL65690:MZL65700 NJH65690:NJH65700 NTD65690:NTD65700 OCZ65690:OCZ65700 OMV65690:OMV65700 OWR65690:OWR65700 PGN65690:PGN65700 PQJ65690:PQJ65700 QAF65690:QAF65700 QKB65690:QKB65700 QTX65690:QTX65700 RDT65690:RDT65700 RNP65690:RNP65700 RXL65690:RXL65700 SHH65690:SHH65700 SRD65690:SRD65700 TAZ65690:TAZ65700 TKV65690:TKV65700 TUR65690:TUR65700 UEN65690:UEN65700 UOJ65690:UOJ65700 UYF65690:UYF65700 VIB65690:VIB65700 VRX65690:VRX65700 WBT65690:WBT65700 WLP65690:WLP65700 WVL65690:WVL65700 D131226:D131236 IZ131226:IZ131236 SV131226:SV131236 ACR131226:ACR131236 AMN131226:AMN131236 AWJ131226:AWJ131236 BGF131226:BGF131236 BQB131226:BQB131236 BZX131226:BZX131236 CJT131226:CJT131236 CTP131226:CTP131236 DDL131226:DDL131236 DNH131226:DNH131236 DXD131226:DXD131236 EGZ131226:EGZ131236 EQV131226:EQV131236 FAR131226:FAR131236 FKN131226:FKN131236 FUJ131226:FUJ131236 GEF131226:GEF131236 GOB131226:GOB131236 GXX131226:GXX131236 HHT131226:HHT131236 HRP131226:HRP131236 IBL131226:IBL131236 ILH131226:ILH131236 IVD131226:IVD131236 JEZ131226:JEZ131236 JOV131226:JOV131236 JYR131226:JYR131236 KIN131226:KIN131236 KSJ131226:KSJ131236 LCF131226:LCF131236 LMB131226:LMB131236 LVX131226:LVX131236 MFT131226:MFT131236 MPP131226:MPP131236 MZL131226:MZL131236 NJH131226:NJH131236 NTD131226:NTD131236 OCZ131226:OCZ131236 OMV131226:OMV131236 OWR131226:OWR131236 PGN131226:PGN131236 PQJ131226:PQJ131236 QAF131226:QAF131236 QKB131226:QKB131236 QTX131226:QTX131236 RDT131226:RDT131236 RNP131226:RNP131236 RXL131226:RXL131236 SHH131226:SHH131236 SRD131226:SRD131236 TAZ131226:TAZ131236 TKV131226:TKV131236 TUR131226:TUR131236 UEN131226:UEN131236 UOJ131226:UOJ131236 UYF131226:UYF131236 VIB131226:VIB131236 VRX131226:VRX131236 WBT131226:WBT131236 WLP131226:WLP131236 WVL131226:WVL131236 D196762:D196772 IZ196762:IZ196772 SV196762:SV196772 ACR196762:ACR196772 AMN196762:AMN196772 AWJ196762:AWJ196772 BGF196762:BGF196772 BQB196762:BQB196772 BZX196762:BZX196772 CJT196762:CJT196772 CTP196762:CTP196772 DDL196762:DDL196772 DNH196762:DNH196772 DXD196762:DXD196772 EGZ196762:EGZ196772 EQV196762:EQV196772 FAR196762:FAR196772 FKN196762:FKN196772 FUJ196762:FUJ196772 GEF196762:GEF196772 GOB196762:GOB196772 GXX196762:GXX196772 HHT196762:HHT196772 HRP196762:HRP196772 IBL196762:IBL196772 ILH196762:ILH196772 IVD196762:IVD196772 JEZ196762:JEZ196772 JOV196762:JOV196772 JYR196762:JYR196772 KIN196762:KIN196772 KSJ196762:KSJ196772 LCF196762:LCF196772 LMB196762:LMB196772 LVX196762:LVX196772 MFT196762:MFT196772 MPP196762:MPP196772 MZL196762:MZL196772 NJH196762:NJH196772 NTD196762:NTD196772 OCZ196762:OCZ196772 OMV196762:OMV196772 OWR196762:OWR196772 PGN196762:PGN196772 PQJ196762:PQJ196772 QAF196762:QAF196772 QKB196762:QKB196772 QTX196762:QTX196772 RDT196762:RDT196772 RNP196762:RNP196772 RXL196762:RXL196772 SHH196762:SHH196772 SRD196762:SRD196772 TAZ196762:TAZ196772 TKV196762:TKV196772 TUR196762:TUR196772 UEN196762:UEN196772 UOJ196762:UOJ196772 UYF196762:UYF196772 VIB196762:VIB196772 VRX196762:VRX196772 WBT196762:WBT196772 WLP196762:WLP196772 WVL196762:WVL196772 D262298:D262308 IZ262298:IZ262308 SV262298:SV262308 ACR262298:ACR262308 AMN262298:AMN262308 AWJ262298:AWJ262308 BGF262298:BGF262308 BQB262298:BQB262308 BZX262298:BZX262308 CJT262298:CJT262308 CTP262298:CTP262308 DDL262298:DDL262308 DNH262298:DNH262308 DXD262298:DXD262308 EGZ262298:EGZ262308 EQV262298:EQV262308 FAR262298:FAR262308 FKN262298:FKN262308 FUJ262298:FUJ262308 GEF262298:GEF262308 GOB262298:GOB262308 GXX262298:GXX262308 HHT262298:HHT262308 HRP262298:HRP262308 IBL262298:IBL262308 ILH262298:ILH262308 IVD262298:IVD262308 JEZ262298:JEZ262308 JOV262298:JOV262308 JYR262298:JYR262308 KIN262298:KIN262308 KSJ262298:KSJ262308 LCF262298:LCF262308 LMB262298:LMB262308 LVX262298:LVX262308 MFT262298:MFT262308 MPP262298:MPP262308 MZL262298:MZL262308 NJH262298:NJH262308 NTD262298:NTD262308 OCZ262298:OCZ262308 OMV262298:OMV262308 OWR262298:OWR262308 PGN262298:PGN262308 PQJ262298:PQJ262308 QAF262298:QAF262308 QKB262298:QKB262308 QTX262298:QTX262308 RDT262298:RDT262308 RNP262298:RNP262308 RXL262298:RXL262308 SHH262298:SHH262308 SRD262298:SRD262308 TAZ262298:TAZ262308 TKV262298:TKV262308 TUR262298:TUR262308 UEN262298:UEN262308 UOJ262298:UOJ262308 UYF262298:UYF262308 VIB262298:VIB262308 VRX262298:VRX262308 WBT262298:WBT262308 WLP262298:WLP262308 WVL262298:WVL262308 D327834:D327844 IZ327834:IZ327844 SV327834:SV327844 ACR327834:ACR327844 AMN327834:AMN327844 AWJ327834:AWJ327844 BGF327834:BGF327844 BQB327834:BQB327844 BZX327834:BZX327844 CJT327834:CJT327844 CTP327834:CTP327844 DDL327834:DDL327844 DNH327834:DNH327844 DXD327834:DXD327844 EGZ327834:EGZ327844 EQV327834:EQV327844 FAR327834:FAR327844 FKN327834:FKN327844 FUJ327834:FUJ327844 GEF327834:GEF327844 GOB327834:GOB327844 GXX327834:GXX327844 HHT327834:HHT327844 HRP327834:HRP327844 IBL327834:IBL327844 ILH327834:ILH327844 IVD327834:IVD327844 JEZ327834:JEZ327844 JOV327834:JOV327844 JYR327834:JYR327844 KIN327834:KIN327844 KSJ327834:KSJ327844 LCF327834:LCF327844 LMB327834:LMB327844 LVX327834:LVX327844 MFT327834:MFT327844 MPP327834:MPP327844 MZL327834:MZL327844 NJH327834:NJH327844 NTD327834:NTD327844 OCZ327834:OCZ327844 OMV327834:OMV327844 OWR327834:OWR327844 PGN327834:PGN327844 PQJ327834:PQJ327844 QAF327834:QAF327844 QKB327834:QKB327844 QTX327834:QTX327844 RDT327834:RDT327844 RNP327834:RNP327844 RXL327834:RXL327844 SHH327834:SHH327844 SRD327834:SRD327844 TAZ327834:TAZ327844 TKV327834:TKV327844 TUR327834:TUR327844 UEN327834:UEN327844 UOJ327834:UOJ327844 UYF327834:UYF327844 VIB327834:VIB327844 VRX327834:VRX327844 WBT327834:WBT327844 WLP327834:WLP327844 WVL327834:WVL327844 D393370:D393380 IZ393370:IZ393380 SV393370:SV393380 ACR393370:ACR393380 AMN393370:AMN393380 AWJ393370:AWJ393380 BGF393370:BGF393380 BQB393370:BQB393380 BZX393370:BZX393380 CJT393370:CJT393380 CTP393370:CTP393380 DDL393370:DDL393380 DNH393370:DNH393380 DXD393370:DXD393380 EGZ393370:EGZ393380 EQV393370:EQV393380 FAR393370:FAR393380 FKN393370:FKN393380 FUJ393370:FUJ393380 GEF393370:GEF393380 GOB393370:GOB393380 GXX393370:GXX393380 HHT393370:HHT393380 HRP393370:HRP393380 IBL393370:IBL393380 ILH393370:ILH393380 IVD393370:IVD393380 JEZ393370:JEZ393380 JOV393370:JOV393380 JYR393370:JYR393380 KIN393370:KIN393380 KSJ393370:KSJ393380 LCF393370:LCF393380 LMB393370:LMB393380 LVX393370:LVX393380 MFT393370:MFT393380 MPP393370:MPP393380 MZL393370:MZL393380 NJH393370:NJH393380 NTD393370:NTD393380 OCZ393370:OCZ393380 OMV393370:OMV393380 OWR393370:OWR393380 PGN393370:PGN393380 PQJ393370:PQJ393380 QAF393370:QAF393380 QKB393370:QKB393380 QTX393370:QTX393380 RDT393370:RDT393380 RNP393370:RNP393380 RXL393370:RXL393380 SHH393370:SHH393380 SRD393370:SRD393380 TAZ393370:TAZ393380 TKV393370:TKV393380 TUR393370:TUR393380 UEN393370:UEN393380 UOJ393370:UOJ393380 UYF393370:UYF393380 VIB393370:VIB393380 VRX393370:VRX393380 WBT393370:WBT393380 WLP393370:WLP393380 WVL393370:WVL393380 D458906:D458916 IZ458906:IZ458916 SV458906:SV458916 ACR458906:ACR458916 AMN458906:AMN458916 AWJ458906:AWJ458916 BGF458906:BGF458916 BQB458906:BQB458916 BZX458906:BZX458916 CJT458906:CJT458916 CTP458906:CTP458916 DDL458906:DDL458916 DNH458906:DNH458916 DXD458906:DXD458916 EGZ458906:EGZ458916 EQV458906:EQV458916 FAR458906:FAR458916 FKN458906:FKN458916 FUJ458906:FUJ458916 GEF458906:GEF458916 GOB458906:GOB458916 GXX458906:GXX458916 HHT458906:HHT458916 HRP458906:HRP458916 IBL458906:IBL458916 ILH458906:ILH458916 IVD458906:IVD458916 JEZ458906:JEZ458916 JOV458906:JOV458916 JYR458906:JYR458916 KIN458906:KIN458916 KSJ458906:KSJ458916 LCF458906:LCF458916 LMB458906:LMB458916 LVX458906:LVX458916 MFT458906:MFT458916 MPP458906:MPP458916 MZL458906:MZL458916 NJH458906:NJH458916 NTD458906:NTD458916 OCZ458906:OCZ458916 OMV458906:OMV458916 OWR458906:OWR458916 PGN458906:PGN458916 PQJ458906:PQJ458916 QAF458906:QAF458916 QKB458906:QKB458916 QTX458906:QTX458916 RDT458906:RDT458916 RNP458906:RNP458916 RXL458906:RXL458916 SHH458906:SHH458916 SRD458906:SRD458916 TAZ458906:TAZ458916 TKV458906:TKV458916 TUR458906:TUR458916 UEN458906:UEN458916 UOJ458906:UOJ458916 UYF458906:UYF458916 VIB458906:VIB458916 VRX458906:VRX458916 WBT458906:WBT458916 WLP458906:WLP458916 WVL458906:WVL458916 D524442:D524452 IZ524442:IZ524452 SV524442:SV524452 ACR524442:ACR524452 AMN524442:AMN524452 AWJ524442:AWJ524452 BGF524442:BGF524452 BQB524442:BQB524452 BZX524442:BZX524452 CJT524442:CJT524452 CTP524442:CTP524452 DDL524442:DDL524452 DNH524442:DNH524452 DXD524442:DXD524452 EGZ524442:EGZ524452 EQV524442:EQV524452 FAR524442:FAR524452 FKN524442:FKN524452 FUJ524442:FUJ524452 GEF524442:GEF524452 GOB524442:GOB524452 GXX524442:GXX524452 HHT524442:HHT524452 HRP524442:HRP524452 IBL524442:IBL524452 ILH524442:ILH524452 IVD524442:IVD524452 JEZ524442:JEZ524452 JOV524442:JOV524452 JYR524442:JYR524452 KIN524442:KIN524452 KSJ524442:KSJ524452 LCF524442:LCF524452 LMB524442:LMB524452 LVX524442:LVX524452 MFT524442:MFT524452 MPP524442:MPP524452 MZL524442:MZL524452 NJH524442:NJH524452 NTD524442:NTD524452 OCZ524442:OCZ524452 OMV524442:OMV524452 OWR524442:OWR524452 PGN524442:PGN524452 PQJ524442:PQJ524452 QAF524442:QAF524452 QKB524442:QKB524452 QTX524442:QTX524452 RDT524442:RDT524452 RNP524442:RNP524452 RXL524442:RXL524452 SHH524442:SHH524452 SRD524442:SRD524452 TAZ524442:TAZ524452 TKV524442:TKV524452 TUR524442:TUR524452 UEN524442:UEN524452 UOJ524442:UOJ524452 UYF524442:UYF524452 VIB524442:VIB524452 VRX524442:VRX524452 WBT524442:WBT524452 WLP524442:WLP524452 WVL524442:WVL524452 D589978:D589988 IZ589978:IZ589988 SV589978:SV589988 ACR589978:ACR589988 AMN589978:AMN589988 AWJ589978:AWJ589988 BGF589978:BGF589988 BQB589978:BQB589988 BZX589978:BZX589988 CJT589978:CJT589988 CTP589978:CTP589988 DDL589978:DDL589988 DNH589978:DNH589988 DXD589978:DXD589988 EGZ589978:EGZ589988 EQV589978:EQV589988 FAR589978:FAR589988 FKN589978:FKN589988 FUJ589978:FUJ589988 GEF589978:GEF589988 GOB589978:GOB589988 GXX589978:GXX589988 HHT589978:HHT589988 HRP589978:HRP589988 IBL589978:IBL589988 ILH589978:ILH589988 IVD589978:IVD589988 JEZ589978:JEZ589988 JOV589978:JOV589988 JYR589978:JYR589988 KIN589978:KIN589988 KSJ589978:KSJ589988 LCF589978:LCF589988 LMB589978:LMB589988 LVX589978:LVX589988 MFT589978:MFT589988 MPP589978:MPP589988 MZL589978:MZL589988 NJH589978:NJH589988 NTD589978:NTD589988 OCZ589978:OCZ589988 OMV589978:OMV589988 OWR589978:OWR589988 PGN589978:PGN589988 PQJ589978:PQJ589988 QAF589978:QAF589988 QKB589978:QKB589988 QTX589978:QTX589988 RDT589978:RDT589988 RNP589978:RNP589988 RXL589978:RXL589988 SHH589978:SHH589988 SRD589978:SRD589988 TAZ589978:TAZ589988 TKV589978:TKV589988 TUR589978:TUR589988 UEN589978:UEN589988 UOJ589978:UOJ589988 UYF589978:UYF589988 VIB589978:VIB589988 VRX589978:VRX589988 WBT589978:WBT589988 WLP589978:WLP589988 WVL589978:WVL589988 D655514:D655524 IZ655514:IZ655524 SV655514:SV655524 ACR655514:ACR655524 AMN655514:AMN655524 AWJ655514:AWJ655524 BGF655514:BGF655524 BQB655514:BQB655524 BZX655514:BZX655524 CJT655514:CJT655524 CTP655514:CTP655524 DDL655514:DDL655524 DNH655514:DNH655524 DXD655514:DXD655524 EGZ655514:EGZ655524 EQV655514:EQV655524 FAR655514:FAR655524 FKN655514:FKN655524 FUJ655514:FUJ655524 GEF655514:GEF655524 GOB655514:GOB655524 GXX655514:GXX655524 HHT655514:HHT655524 HRP655514:HRP655524 IBL655514:IBL655524 ILH655514:ILH655524 IVD655514:IVD655524 JEZ655514:JEZ655524 JOV655514:JOV655524 JYR655514:JYR655524 KIN655514:KIN655524 KSJ655514:KSJ655524 LCF655514:LCF655524 LMB655514:LMB655524 LVX655514:LVX655524 MFT655514:MFT655524 MPP655514:MPP655524 MZL655514:MZL655524 NJH655514:NJH655524 NTD655514:NTD655524 OCZ655514:OCZ655524 OMV655514:OMV655524 OWR655514:OWR655524 PGN655514:PGN655524 PQJ655514:PQJ655524 QAF655514:QAF655524 QKB655514:QKB655524 QTX655514:QTX655524 RDT655514:RDT655524 RNP655514:RNP655524 RXL655514:RXL655524 SHH655514:SHH655524 SRD655514:SRD655524 TAZ655514:TAZ655524 TKV655514:TKV655524 TUR655514:TUR655524 UEN655514:UEN655524 UOJ655514:UOJ655524 UYF655514:UYF655524 VIB655514:VIB655524 VRX655514:VRX655524 WBT655514:WBT655524 WLP655514:WLP655524 WVL655514:WVL655524 D721050:D721060 IZ721050:IZ721060 SV721050:SV721060 ACR721050:ACR721060 AMN721050:AMN721060 AWJ721050:AWJ721060 BGF721050:BGF721060 BQB721050:BQB721060 BZX721050:BZX721060 CJT721050:CJT721060 CTP721050:CTP721060 DDL721050:DDL721060 DNH721050:DNH721060 DXD721050:DXD721060 EGZ721050:EGZ721060 EQV721050:EQV721060 FAR721050:FAR721060 FKN721050:FKN721060 FUJ721050:FUJ721060 GEF721050:GEF721060 GOB721050:GOB721060 GXX721050:GXX721060 HHT721050:HHT721060 HRP721050:HRP721060 IBL721050:IBL721060 ILH721050:ILH721060 IVD721050:IVD721060 JEZ721050:JEZ721060 JOV721050:JOV721060 JYR721050:JYR721060 KIN721050:KIN721060 KSJ721050:KSJ721060 LCF721050:LCF721060 LMB721050:LMB721060 LVX721050:LVX721060 MFT721050:MFT721060 MPP721050:MPP721060 MZL721050:MZL721060 NJH721050:NJH721060 NTD721050:NTD721060 OCZ721050:OCZ721060 OMV721050:OMV721060 OWR721050:OWR721060 PGN721050:PGN721060 PQJ721050:PQJ721060 QAF721050:QAF721060 QKB721050:QKB721060 QTX721050:QTX721060 RDT721050:RDT721060 RNP721050:RNP721060 RXL721050:RXL721060 SHH721050:SHH721060 SRD721050:SRD721060 TAZ721050:TAZ721060 TKV721050:TKV721060 TUR721050:TUR721060 UEN721050:UEN721060 UOJ721050:UOJ721060 UYF721050:UYF721060 VIB721050:VIB721060 VRX721050:VRX721060 WBT721050:WBT721060 WLP721050:WLP721060 WVL721050:WVL721060 D786586:D786596 IZ786586:IZ786596 SV786586:SV786596 ACR786586:ACR786596 AMN786586:AMN786596 AWJ786586:AWJ786596 BGF786586:BGF786596 BQB786586:BQB786596 BZX786586:BZX786596 CJT786586:CJT786596 CTP786586:CTP786596 DDL786586:DDL786596 DNH786586:DNH786596 DXD786586:DXD786596 EGZ786586:EGZ786596 EQV786586:EQV786596 FAR786586:FAR786596 FKN786586:FKN786596 FUJ786586:FUJ786596 GEF786586:GEF786596 GOB786586:GOB786596 GXX786586:GXX786596 HHT786586:HHT786596 HRP786586:HRP786596 IBL786586:IBL786596 ILH786586:ILH786596 IVD786586:IVD786596 JEZ786586:JEZ786596 JOV786586:JOV786596 JYR786586:JYR786596 KIN786586:KIN786596 KSJ786586:KSJ786596 LCF786586:LCF786596 LMB786586:LMB786596 LVX786586:LVX786596 MFT786586:MFT786596 MPP786586:MPP786596 MZL786586:MZL786596 NJH786586:NJH786596 NTD786586:NTD786596 OCZ786586:OCZ786596 OMV786586:OMV786596 OWR786586:OWR786596 PGN786586:PGN786596 PQJ786586:PQJ786596 QAF786586:QAF786596 QKB786586:QKB786596 QTX786586:QTX786596 RDT786586:RDT786596 RNP786586:RNP786596 RXL786586:RXL786596 SHH786586:SHH786596 SRD786586:SRD786596 TAZ786586:TAZ786596 TKV786586:TKV786596 TUR786586:TUR786596 UEN786586:UEN786596 UOJ786586:UOJ786596 UYF786586:UYF786596 VIB786586:VIB786596 VRX786586:VRX786596 WBT786586:WBT786596 WLP786586:WLP786596 WVL786586:WVL786596 D852122:D852132 IZ852122:IZ852132 SV852122:SV852132 ACR852122:ACR852132 AMN852122:AMN852132 AWJ852122:AWJ852132 BGF852122:BGF852132 BQB852122:BQB852132 BZX852122:BZX852132 CJT852122:CJT852132 CTP852122:CTP852132 DDL852122:DDL852132 DNH852122:DNH852132 DXD852122:DXD852132 EGZ852122:EGZ852132 EQV852122:EQV852132 FAR852122:FAR852132 FKN852122:FKN852132 FUJ852122:FUJ852132 GEF852122:GEF852132 GOB852122:GOB852132 GXX852122:GXX852132 HHT852122:HHT852132 HRP852122:HRP852132 IBL852122:IBL852132 ILH852122:ILH852132 IVD852122:IVD852132 JEZ852122:JEZ852132 JOV852122:JOV852132 JYR852122:JYR852132 KIN852122:KIN852132 KSJ852122:KSJ852132 LCF852122:LCF852132 LMB852122:LMB852132 LVX852122:LVX852132 MFT852122:MFT852132 MPP852122:MPP852132 MZL852122:MZL852132 NJH852122:NJH852132 NTD852122:NTD852132 OCZ852122:OCZ852132 OMV852122:OMV852132 OWR852122:OWR852132 PGN852122:PGN852132 PQJ852122:PQJ852132 QAF852122:QAF852132 QKB852122:QKB852132 QTX852122:QTX852132 RDT852122:RDT852132 RNP852122:RNP852132 RXL852122:RXL852132 SHH852122:SHH852132 SRD852122:SRD852132 TAZ852122:TAZ852132 TKV852122:TKV852132 TUR852122:TUR852132 UEN852122:UEN852132 UOJ852122:UOJ852132 UYF852122:UYF852132 VIB852122:VIB852132 VRX852122:VRX852132 WBT852122:WBT852132 WLP852122:WLP852132 WVL852122:WVL852132 D917658:D917668 IZ917658:IZ917668 SV917658:SV917668 ACR917658:ACR917668 AMN917658:AMN917668 AWJ917658:AWJ917668 BGF917658:BGF917668 BQB917658:BQB917668 BZX917658:BZX917668 CJT917658:CJT917668 CTP917658:CTP917668 DDL917658:DDL917668 DNH917658:DNH917668 DXD917658:DXD917668 EGZ917658:EGZ917668 EQV917658:EQV917668 FAR917658:FAR917668 FKN917658:FKN917668 FUJ917658:FUJ917668 GEF917658:GEF917668 GOB917658:GOB917668 GXX917658:GXX917668 HHT917658:HHT917668 HRP917658:HRP917668 IBL917658:IBL917668 ILH917658:ILH917668 IVD917658:IVD917668 JEZ917658:JEZ917668 JOV917658:JOV917668 JYR917658:JYR917668 KIN917658:KIN917668 KSJ917658:KSJ917668 LCF917658:LCF917668 LMB917658:LMB917668 LVX917658:LVX917668 MFT917658:MFT917668 MPP917658:MPP917668 MZL917658:MZL917668 NJH917658:NJH917668 NTD917658:NTD917668 OCZ917658:OCZ917668 OMV917658:OMV917668 OWR917658:OWR917668 PGN917658:PGN917668 PQJ917658:PQJ917668 QAF917658:QAF917668 QKB917658:QKB917668 QTX917658:QTX917668 RDT917658:RDT917668 RNP917658:RNP917668 RXL917658:RXL917668 SHH917658:SHH917668 SRD917658:SRD917668 TAZ917658:TAZ917668 TKV917658:TKV917668 TUR917658:TUR917668 UEN917658:UEN917668 UOJ917658:UOJ917668 UYF917658:UYF917668 VIB917658:VIB917668 VRX917658:VRX917668 WBT917658:WBT917668 WLP917658:WLP917668 WVL917658:WVL917668 D983194:D983204 IZ983194:IZ983204 SV983194:SV983204 ACR983194:ACR983204 AMN983194:AMN983204 AWJ983194:AWJ983204 BGF983194:BGF983204 BQB983194:BQB983204 BZX983194:BZX983204 CJT983194:CJT983204 CTP983194:CTP983204 DDL983194:DDL983204 DNH983194:DNH983204 DXD983194:DXD983204 EGZ983194:EGZ983204 EQV983194:EQV983204 FAR983194:FAR983204 FKN983194:FKN983204 FUJ983194:FUJ983204 GEF983194:GEF983204 GOB983194:GOB983204 GXX983194:GXX983204 HHT983194:HHT983204 HRP983194:HRP983204 IBL983194:IBL983204 ILH983194:ILH983204 IVD983194:IVD983204 JEZ983194:JEZ983204 JOV983194:JOV983204 JYR983194:JYR983204 KIN983194:KIN983204 KSJ983194:KSJ983204 LCF983194:LCF983204 LMB983194:LMB983204 LVX983194:LVX983204 MFT983194:MFT983204 MPP983194:MPP983204 MZL983194:MZL983204 NJH983194:NJH983204 NTD983194:NTD983204 OCZ983194:OCZ983204 OMV983194:OMV983204 OWR983194:OWR983204 PGN983194:PGN983204 PQJ983194:PQJ983204 QAF983194:QAF983204 QKB983194:QKB983204 QTX983194:QTX983204 RDT983194:RDT983204 RNP983194:RNP983204 RXL983194:RXL983204 SHH983194:SHH983204 SRD983194:SRD983204 TAZ983194:TAZ983204 TKV983194:TKV983204 TUR983194:TUR983204 UEN983194:UEN983204 UOJ983194:UOJ983204 UYF983194:UYF983204 VIB983194:VIB983204 VRX983194:VRX983204 WBT983194:WBT983204 WLP983194:WLP983204 WVL983194:WVL983204 D220 IZ220 SV220 ACR220 AMN220 AWJ220 BGF220 BQB220 BZX220 CJT220 CTP220 DDL220 DNH220 DXD220 EGZ220 EQV220 FAR220 FKN220 FUJ220 GEF220 GOB220 GXX220 HHT220 HRP220 IBL220 ILH220 IVD220 JEZ220 JOV220 JYR220 KIN220 KSJ220 LCF220 LMB220 LVX220 MFT220 MPP220 MZL220 NJH220 NTD220 OCZ220 OMV220 OWR220 PGN220 PQJ220 QAF220 QKB220 QTX220 RDT220 RNP220 RXL220 SHH220 SRD220 TAZ220 TKV220 TUR220 UEN220 UOJ220 UYF220 VIB220 VRX220 WBT220 WLP220 WVL220 D65756 IZ65756 SV65756 ACR65756 AMN65756 AWJ65756 BGF65756 BQB65756 BZX65756 CJT65756 CTP65756 DDL65756 DNH65756 DXD65756 EGZ65756 EQV65756 FAR65756 FKN65756 FUJ65756 GEF65756 GOB65756 GXX65756 HHT65756 HRP65756 IBL65756 ILH65756 IVD65756 JEZ65756 JOV65756 JYR65756 KIN65756 KSJ65756 LCF65756 LMB65756 LVX65756 MFT65756 MPP65756 MZL65756 NJH65756 NTD65756 OCZ65756 OMV65756 OWR65756 PGN65756 PQJ65756 QAF65756 QKB65756 QTX65756 RDT65756 RNP65756 RXL65756 SHH65756 SRD65756 TAZ65756 TKV65756 TUR65756 UEN65756 UOJ65756 UYF65756 VIB65756 VRX65756 WBT65756 WLP65756 WVL65756 D131292 IZ131292 SV131292 ACR131292 AMN131292 AWJ131292 BGF131292 BQB131292 BZX131292 CJT131292 CTP131292 DDL131292 DNH131292 DXD131292 EGZ131292 EQV131292 FAR131292 FKN131292 FUJ131292 GEF131292 GOB131292 GXX131292 HHT131292 HRP131292 IBL131292 ILH131292 IVD131292 JEZ131292 JOV131292 JYR131292 KIN131292 KSJ131292 LCF131292 LMB131292 LVX131292 MFT131292 MPP131292 MZL131292 NJH131292 NTD131292 OCZ131292 OMV131292 OWR131292 PGN131292 PQJ131292 QAF131292 QKB131292 QTX131292 RDT131292 RNP131292 RXL131292 SHH131292 SRD131292 TAZ131292 TKV131292 TUR131292 UEN131292 UOJ131292 UYF131292 VIB131292 VRX131292 WBT131292 WLP131292 WVL131292 D196828 IZ196828 SV196828 ACR196828 AMN196828 AWJ196828 BGF196828 BQB196828 BZX196828 CJT196828 CTP196828 DDL196828 DNH196828 DXD196828 EGZ196828 EQV196828 FAR196828 FKN196828 FUJ196828 GEF196828 GOB196828 GXX196828 HHT196828 HRP196828 IBL196828 ILH196828 IVD196828 JEZ196828 JOV196828 JYR196828 KIN196828 KSJ196828 LCF196828 LMB196828 LVX196828 MFT196828 MPP196828 MZL196828 NJH196828 NTD196828 OCZ196828 OMV196828 OWR196828 PGN196828 PQJ196828 QAF196828 QKB196828 QTX196828 RDT196828 RNP196828 RXL196828 SHH196828 SRD196828 TAZ196828 TKV196828 TUR196828 UEN196828 UOJ196828 UYF196828 VIB196828 VRX196828 WBT196828 WLP196828 WVL196828 D262364 IZ262364 SV262364 ACR262364 AMN262364 AWJ262364 BGF262364 BQB262364 BZX262364 CJT262364 CTP262364 DDL262364 DNH262364 DXD262364 EGZ262364 EQV262364 FAR262364 FKN262364 FUJ262364 GEF262364 GOB262364 GXX262364 HHT262364 HRP262364 IBL262364 ILH262364 IVD262364 JEZ262364 JOV262364 JYR262364 KIN262364 KSJ262364 LCF262364 LMB262364 LVX262364 MFT262364 MPP262364 MZL262364 NJH262364 NTD262364 OCZ262364 OMV262364 OWR262364 PGN262364 PQJ262364 QAF262364 QKB262364 QTX262364 RDT262364 RNP262364 RXL262364 SHH262364 SRD262364 TAZ262364 TKV262364 TUR262364 UEN262364 UOJ262364 UYF262364 VIB262364 VRX262364 WBT262364 WLP262364 WVL262364 D327900 IZ327900 SV327900 ACR327900 AMN327900 AWJ327900 BGF327900 BQB327900 BZX327900 CJT327900 CTP327900 DDL327900 DNH327900 DXD327900 EGZ327900 EQV327900 FAR327900 FKN327900 FUJ327900 GEF327900 GOB327900 GXX327900 HHT327900 HRP327900 IBL327900 ILH327900 IVD327900 JEZ327900 JOV327900 JYR327900 KIN327900 KSJ327900 LCF327900 LMB327900 LVX327900 MFT327900 MPP327900 MZL327900 NJH327900 NTD327900 OCZ327900 OMV327900 OWR327900 PGN327900 PQJ327900 QAF327900 QKB327900 QTX327900 RDT327900 RNP327900 RXL327900 SHH327900 SRD327900 TAZ327900 TKV327900 TUR327900 UEN327900 UOJ327900 UYF327900 VIB327900 VRX327900 WBT327900 WLP327900 WVL327900 D393436 IZ393436 SV393436 ACR393436 AMN393436 AWJ393436 BGF393436 BQB393436 BZX393436 CJT393436 CTP393436 DDL393436 DNH393436 DXD393436 EGZ393436 EQV393436 FAR393436 FKN393436 FUJ393436 GEF393436 GOB393436 GXX393436 HHT393436 HRP393436 IBL393436 ILH393436 IVD393436 JEZ393436 JOV393436 JYR393436 KIN393436 KSJ393436 LCF393436 LMB393436 LVX393436 MFT393436 MPP393436 MZL393436 NJH393436 NTD393436 OCZ393436 OMV393436 OWR393436 PGN393436 PQJ393436 QAF393436 QKB393436 QTX393436 RDT393436 RNP393436 RXL393436 SHH393436 SRD393436 TAZ393436 TKV393436 TUR393436 UEN393436 UOJ393436 UYF393436 VIB393436 VRX393436 WBT393436 WLP393436 WVL393436 D458972 IZ458972 SV458972 ACR458972 AMN458972 AWJ458972 BGF458972 BQB458972 BZX458972 CJT458972 CTP458972 DDL458972 DNH458972 DXD458972 EGZ458972 EQV458972 FAR458972 FKN458972 FUJ458972 GEF458972 GOB458972 GXX458972 HHT458972 HRP458972 IBL458972 ILH458972 IVD458972 JEZ458972 JOV458972 JYR458972 KIN458972 KSJ458972 LCF458972 LMB458972 LVX458972 MFT458972 MPP458972 MZL458972 NJH458972 NTD458972 OCZ458972 OMV458972 OWR458972 PGN458972 PQJ458972 QAF458972 QKB458972 QTX458972 RDT458972 RNP458972 RXL458972 SHH458972 SRD458972 TAZ458972 TKV458972 TUR458972 UEN458972 UOJ458972 UYF458972 VIB458972 VRX458972 WBT458972 WLP458972 WVL458972 D524508 IZ524508 SV524508 ACR524508 AMN524508 AWJ524508 BGF524508 BQB524508 BZX524508 CJT524508 CTP524508 DDL524508 DNH524508 DXD524508 EGZ524508 EQV524508 FAR524508 FKN524508 FUJ524508 GEF524508 GOB524508 GXX524508 HHT524508 HRP524508 IBL524508 ILH524508 IVD524508 JEZ524508 JOV524508 JYR524508 KIN524508 KSJ524508 LCF524508 LMB524508 LVX524508 MFT524508 MPP524508 MZL524508 NJH524508 NTD524508 OCZ524508 OMV524508 OWR524508 PGN524508 PQJ524508 QAF524508 QKB524508 QTX524508 RDT524508 RNP524508 RXL524508 SHH524508 SRD524508 TAZ524508 TKV524508 TUR524508 UEN524508 UOJ524508 UYF524508 VIB524508 VRX524508 WBT524508 WLP524508 WVL524508 D590044 IZ590044 SV590044 ACR590044 AMN590044 AWJ590044 BGF590044 BQB590044 BZX590044 CJT590044 CTP590044 DDL590044 DNH590044 DXD590044 EGZ590044 EQV590044 FAR590044 FKN590044 FUJ590044 GEF590044 GOB590044 GXX590044 HHT590044 HRP590044 IBL590044 ILH590044 IVD590044 JEZ590044 JOV590044 JYR590044 KIN590044 KSJ590044 LCF590044 LMB590044 LVX590044 MFT590044 MPP590044 MZL590044 NJH590044 NTD590044 OCZ590044 OMV590044 OWR590044 PGN590044 PQJ590044 QAF590044 QKB590044 QTX590044 RDT590044 RNP590044 RXL590044 SHH590044 SRD590044 TAZ590044 TKV590044 TUR590044 UEN590044 UOJ590044 UYF590044 VIB590044 VRX590044 WBT590044 WLP590044 WVL590044 D655580 IZ655580 SV655580 ACR655580 AMN655580 AWJ655580 BGF655580 BQB655580 BZX655580 CJT655580 CTP655580 DDL655580 DNH655580 DXD655580 EGZ655580 EQV655580 FAR655580 FKN655580 FUJ655580 GEF655580 GOB655580 GXX655580 HHT655580 HRP655580 IBL655580 ILH655580 IVD655580 JEZ655580 JOV655580 JYR655580 KIN655580 KSJ655580 LCF655580 LMB655580 LVX655580 MFT655580 MPP655580 MZL655580 NJH655580 NTD655580 OCZ655580 OMV655580 OWR655580 PGN655580 PQJ655580 QAF655580 QKB655580 QTX655580 RDT655580 RNP655580 RXL655580 SHH655580 SRD655580 TAZ655580 TKV655580 TUR655580 UEN655580 UOJ655580 UYF655580 VIB655580 VRX655580 WBT655580 WLP655580 WVL655580 D721116 IZ721116 SV721116 ACR721116 AMN721116 AWJ721116 BGF721116 BQB721116 BZX721116 CJT721116 CTP721116 DDL721116 DNH721116 DXD721116 EGZ721116 EQV721116 FAR721116 FKN721116 FUJ721116 GEF721116 GOB721116 GXX721116 HHT721116 HRP721116 IBL721116 ILH721116 IVD721116 JEZ721116 JOV721116 JYR721116 KIN721116 KSJ721116 LCF721116 LMB721116 LVX721116 MFT721116 MPP721116 MZL721116 NJH721116 NTD721116 OCZ721116 OMV721116 OWR721116 PGN721116 PQJ721116 QAF721116 QKB721116 QTX721116 RDT721116 RNP721116 RXL721116 SHH721116 SRD721116 TAZ721116 TKV721116 TUR721116 UEN721116 UOJ721116 UYF721116 VIB721116 VRX721116 WBT721116 WLP721116 WVL721116 D786652 IZ786652 SV786652 ACR786652 AMN786652 AWJ786652 BGF786652 BQB786652 BZX786652 CJT786652 CTP786652 DDL786652 DNH786652 DXD786652 EGZ786652 EQV786652 FAR786652 FKN786652 FUJ786652 GEF786652 GOB786652 GXX786652 HHT786652 HRP786652 IBL786652 ILH786652 IVD786652 JEZ786652 JOV786652 JYR786652 KIN786652 KSJ786652 LCF786652 LMB786652 LVX786652 MFT786652 MPP786652 MZL786652 NJH786652 NTD786652 OCZ786652 OMV786652 OWR786652 PGN786652 PQJ786652 QAF786652 QKB786652 QTX786652 RDT786652 RNP786652 RXL786652 SHH786652 SRD786652 TAZ786652 TKV786652 TUR786652 UEN786652 UOJ786652 UYF786652 VIB786652 VRX786652 WBT786652 WLP786652 WVL786652 D852188 IZ852188 SV852188 ACR852188 AMN852188 AWJ852188 BGF852188 BQB852188 BZX852188 CJT852188 CTP852188 DDL852188 DNH852188 DXD852188 EGZ852188 EQV852188 FAR852188 FKN852188 FUJ852188 GEF852188 GOB852188 GXX852188 HHT852188 HRP852188 IBL852188 ILH852188 IVD852188 JEZ852188 JOV852188 JYR852188 KIN852188 KSJ852188 LCF852188 LMB852188 LVX852188 MFT852188 MPP852188 MZL852188 NJH852188 NTD852188 OCZ852188 OMV852188 OWR852188 PGN852188 PQJ852188 QAF852188 QKB852188 QTX852188 RDT852188 RNP852188 RXL852188 SHH852188 SRD852188 TAZ852188 TKV852188 TUR852188 UEN852188 UOJ852188 UYF852188 VIB852188 VRX852188 WBT852188 WLP852188 WVL852188 D917724 IZ917724 SV917724 ACR917724 AMN917724 AWJ917724 BGF917724 BQB917724 BZX917724 CJT917724 CTP917724 DDL917724 DNH917724 DXD917724 EGZ917724 EQV917724 FAR917724 FKN917724 FUJ917724 GEF917724 GOB917724 GXX917724 HHT917724 HRP917724 IBL917724 ILH917724 IVD917724 JEZ917724 JOV917724 JYR917724 KIN917724 KSJ917724 LCF917724 LMB917724 LVX917724 MFT917724 MPP917724 MZL917724 NJH917724 NTD917724 OCZ917724 OMV917724 OWR917724 PGN917724 PQJ917724 QAF917724 QKB917724 QTX917724 RDT917724 RNP917724 RXL917724 SHH917724 SRD917724 TAZ917724 TKV917724 TUR917724 UEN917724 UOJ917724 UYF917724 VIB917724 VRX917724 WBT917724 WLP917724 WVL917724 D983260 IZ983260 SV983260 ACR983260 AMN983260 AWJ983260 BGF983260 BQB983260 BZX983260 CJT983260 CTP983260 DDL983260 DNH983260 DXD983260 EGZ983260 EQV983260 FAR983260 FKN983260 FUJ983260 GEF983260 GOB983260 GXX983260 HHT983260 HRP983260 IBL983260 ILH983260 IVD983260 JEZ983260 JOV983260 JYR983260 KIN983260 KSJ983260 LCF983260 LMB983260 LVX983260 MFT983260 MPP983260 MZL983260 NJH983260 NTD983260 OCZ983260 OMV983260 OWR983260 PGN983260 PQJ983260 QAF983260 QKB983260 QTX983260 RDT983260 RNP983260 RXL983260 SHH983260 SRD983260 TAZ983260 TKV983260 TUR983260 UEN983260 UOJ983260 UYF983260 VIB983260 VRX983260 WBT983260 WLP983260 WVL983260 D425:D427 IZ425:IZ427 SV425:SV427 ACR425:ACR427 AMN425:AMN427 AWJ425:AWJ427 BGF425:BGF427 BQB425:BQB427 BZX425:BZX427 CJT425:CJT427 CTP425:CTP427 DDL425:DDL427 DNH425:DNH427 DXD425:DXD427 EGZ425:EGZ427 EQV425:EQV427 FAR425:FAR427 FKN425:FKN427 FUJ425:FUJ427 GEF425:GEF427 GOB425:GOB427 GXX425:GXX427 HHT425:HHT427 HRP425:HRP427 IBL425:IBL427 ILH425:ILH427 IVD425:IVD427 JEZ425:JEZ427 JOV425:JOV427 JYR425:JYR427 KIN425:KIN427 KSJ425:KSJ427 LCF425:LCF427 LMB425:LMB427 LVX425:LVX427 MFT425:MFT427 MPP425:MPP427 MZL425:MZL427 NJH425:NJH427 NTD425:NTD427 OCZ425:OCZ427 OMV425:OMV427 OWR425:OWR427 PGN425:PGN427 PQJ425:PQJ427 QAF425:QAF427 QKB425:QKB427 QTX425:QTX427 RDT425:RDT427 RNP425:RNP427 RXL425:RXL427 SHH425:SHH427 SRD425:SRD427 TAZ425:TAZ427 TKV425:TKV427 TUR425:TUR427 UEN425:UEN427 UOJ425:UOJ427 UYF425:UYF427 VIB425:VIB427 VRX425:VRX427 WBT425:WBT427 WLP425:WLP427 WVL425:WVL427 D65961:D65963 IZ65961:IZ65963 SV65961:SV65963 ACR65961:ACR65963 AMN65961:AMN65963 AWJ65961:AWJ65963 BGF65961:BGF65963 BQB65961:BQB65963 BZX65961:BZX65963 CJT65961:CJT65963 CTP65961:CTP65963 DDL65961:DDL65963 DNH65961:DNH65963 DXD65961:DXD65963 EGZ65961:EGZ65963 EQV65961:EQV65963 FAR65961:FAR65963 FKN65961:FKN65963 FUJ65961:FUJ65963 GEF65961:GEF65963 GOB65961:GOB65963 GXX65961:GXX65963 HHT65961:HHT65963 HRP65961:HRP65963 IBL65961:IBL65963 ILH65961:ILH65963 IVD65961:IVD65963 JEZ65961:JEZ65963 JOV65961:JOV65963 JYR65961:JYR65963 KIN65961:KIN65963 KSJ65961:KSJ65963 LCF65961:LCF65963 LMB65961:LMB65963 LVX65961:LVX65963 MFT65961:MFT65963 MPP65961:MPP65963 MZL65961:MZL65963 NJH65961:NJH65963 NTD65961:NTD65963 OCZ65961:OCZ65963 OMV65961:OMV65963 OWR65961:OWR65963 PGN65961:PGN65963 PQJ65961:PQJ65963 QAF65961:QAF65963 QKB65961:QKB65963 QTX65961:QTX65963 RDT65961:RDT65963 RNP65961:RNP65963 RXL65961:RXL65963 SHH65961:SHH65963 SRD65961:SRD65963 TAZ65961:TAZ65963 TKV65961:TKV65963 TUR65961:TUR65963 UEN65961:UEN65963 UOJ65961:UOJ65963 UYF65961:UYF65963 VIB65961:VIB65963 VRX65961:VRX65963 WBT65961:WBT65963 WLP65961:WLP65963 WVL65961:WVL65963 D131497:D131499 IZ131497:IZ131499 SV131497:SV131499 ACR131497:ACR131499 AMN131497:AMN131499 AWJ131497:AWJ131499 BGF131497:BGF131499 BQB131497:BQB131499 BZX131497:BZX131499 CJT131497:CJT131499 CTP131497:CTP131499 DDL131497:DDL131499 DNH131497:DNH131499 DXD131497:DXD131499 EGZ131497:EGZ131499 EQV131497:EQV131499 FAR131497:FAR131499 FKN131497:FKN131499 FUJ131497:FUJ131499 GEF131497:GEF131499 GOB131497:GOB131499 GXX131497:GXX131499 HHT131497:HHT131499 HRP131497:HRP131499 IBL131497:IBL131499 ILH131497:ILH131499 IVD131497:IVD131499 JEZ131497:JEZ131499 JOV131497:JOV131499 JYR131497:JYR131499 KIN131497:KIN131499 KSJ131497:KSJ131499 LCF131497:LCF131499 LMB131497:LMB131499 LVX131497:LVX131499 MFT131497:MFT131499 MPP131497:MPP131499 MZL131497:MZL131499 NJH131497:NJH131499 NTD131497:NTD131499 OCZ131497:OCZ131499 OMV131497:OMV131499 OWR131497:OWR131499 PGN131497:PGN131499 PQJ131497:PQJ131499 QAF131497:QAF131499 QKB131497:QKB131499 QTX131497:QTX131499 RDT131497:RDT131499 RNP131497:RNP131499 RXL131497:RXL131499 SHH131497:SHH131499 SRD131497:SRD131499 TAZ131497:TAZ131499 TKV131497:TKV131499 TUR131497:TUR131499 UEN131497:UEN131499 UOJ131497:UOJ131499 UYF131497:UYF131499 VIB131497:VIB131499 VRX131497:VRX131499 WBT131497:WBT131499 WLP131497:WLP131499 WVL131497:WVL131499 D197033:D197035 IZ197033:IZ197035 SV197033:SV197035 ACR197033:ACR197035 AMN197033:AMN197035 AWJ197033:AWJ197035 BGF197033:BGF197035 BQB197033:BQB197035 BZX197033:BZX197035 CJT197033:CJT197035 CTP197033:CTP197035 DDL197033:DDL197035 DNH197033:DNH197035 DXD197033:DXD197035 EGZ197033:EGZ197035 EQV197033:EQV197035 FAR197033:FAR197035 FKN197033:FKN197035 FUJ197033:FUJ197035 GEF197033:GEF197035 GOB197033:GOB197035 GXX197033:GXX197035 HHT197033:HHT197035 HRP197033:HRP197035 IBL197033:IBL197035 ILH197033:ILH197035 IVD197033:IVD197035 JEZ197033:JEZ197035 JOV197033:JOV197035 JYR197033:JYR197035 KIN197033:KIN197035 KSJ197033:KSJ197035 LCF197033:LCF197035 LMB197033:LMB197035 LVX197033:LVX197035 MFT197033:MFT197035 MPP197033:MPP197035 MZL197033:MZL197035 NJH197033:NJH197035 NTD197033:NTD197035 OCZ197033:OCZ197035 OMV197033:OMV197035 OWR197033:OWR197035 PGN197033:PGN197035 PQJ197033:PQJ197035 QAF197033:QAF197035 QKB197033:QKB197035 QTX197033:QTX197035 RDT197033:RDT197035 RNP197033:RNP197035 RXL197033:RXL197035 SHH197033:SHH197035 SRD197033:SRD197035 TAZ197033:TAZ197035 TKV197033:TKV197035 TUR197033:TUR197035 UEN197033:UEN197035 UOJ197033:UOJ197035 UYF197033:UYF197035 VIB197033:VIB197035 VRX197033:VRX197035 WBT197033:WBT197035 WLP197033:WLP197035 WVL197033:WVL197035 D262569:D262571 IZ262569:IZ262571 SV262569:SV262571 ACR262569:ACR262571 AMN262569:AMN262571 AWJ262569:AWJ262571 BGF262569:BGF262571 BQB262569:BQB262571 BZX262569:BZX262571 CJT262569:CJT262571 CTP262569:CTP262571 DDL262569:DDL262571 DNH262569:DNH262571 DXD262569:DXD262571 EGZ262569:EGZ262571 EQV262569:EQV262571 FAR262569:FAR262571 FKN262569:FKN262571 FUJ262569:FUJ262571 GEF262569:GEF262571 GOB262569:GOB262571 GXX262569:GXX262571 HHT262569:HHT262571 HRP262569:HRP262571 IBL262569:IBL262571 ILH262569:ILH262571 IVD262569:IVD262571 JEZ262569:JEZ262571 JOV262569:JOV262571 JYR262569:JYR262571 KIN262569:KIN262571 KSJ262569:KSJ262571 LCF262569:LCF262571 LMB262569:LMB262571 LVX262569:LVX262571 MFT262569:MFT262571 MPP262569:MPP262571 MZL262569:MZL262571 NJH262569:NJH262571 NTD262569:NTD262571 OCZ262569:OCZ262571 OMV262569:OMV262571 OWR262569:OWR262571 PGN262569:PGN262571 PQJ262569:PQJ262571 QAF262569:QAF262571 QKB262569:QKB262571 QTX262569:QTX262571 RDT262569:RDT262571 RNP262569:RNP262571 RXL262569:RXL262571 SHH262569:SHH262571 SRD262569:SRD262571 TAZ262569:TAZ262571 TKV262569:TKV262571 TUR262569:TUR262571 UEN262569:UEN262571 UOJ262569:UOJ262571 UYF262569:UYF262571 VIB262569:VIB262571 VRX262569:VRX262571 WBT262569:WBT262571 WLP262569:WLP262571 WVL262569:WVL262571 D328105:D328107 IZ328105:IZ328107 SV328105:SV328107 ACR328105:ACR328107 AMN328105:AMN328107 AWJ328105:AWJ328107 BGF328105:BGF328107 BQB328105:BQB328107 BZX328105:BZX328107 CJT328105:CJT328107 CTP328105:CTP328107 DDL328105:DDL328107 DNH328105:DNH328107 DXD328105:DXD328107 EGZ328105:EGZ328107 EQV328105:EQV328107 FAR328105:FAR328107 FKN328105:FKN328107 FUJ328105:FUJ328107 GEF328105:GEF328107 GOB328105:GOB328107 GXX328105:GXX328107 HHT328105:HHT328107 HRP328105:HRP328107 IBL328105:IBL328107 ILH328105:ILH328107 IVD328105:IVD328107 JEZ328105:JEZ328107 JOV328105:JOV328107 JYR328105:JYR328107 KIN328105:KIN328107 KSJ328105:KSJ328107 LCF328105:LCF328107 LMB328105:LMB328107 LVX328105:LVX328107 MFT328105:MFT328107 MPP328105:MPP328107 MZL328105:MZL328107 NJH328105:NJH328107 NTD328105:NTD328107 OCZ328105:OCZ328107 OMV328105:OMV328107 OWR328105:OWR328107 PGN328105:PGN328107 PQJ328105:PQJ328107 QAF328105:QAF328107 QKB328105:QKB328107 QTX328105:QTX328107 RDT328105:RDT328107 RNP328105:RNP328107 RXL328105:RXL328107 SHH328105:SHH328107 SRD328105:SRD328107 TAZ328105:TAZ328107 TKV328105:TKV328107 TUR328105:TUR328107 UEN328105:UEN328107 UOJ328105:UOJ328107 UYF328105:UYF328107 VIB328105:VIB328107 VRX328105:VRX328107 WBT328105:WBT328107 WLP328105:WLP328107 WVL328105:WVL328107 D393641:D393643 IZ393641:IZ393643 SV393641:SV393643 ACR393641:ACR393643 AMN393641:AMN393643 AWJ393641:AWJ393643 BGF393641:BGF393643 BQB393641:BQB393643 BZX393641:BZX393643 CJT393641:CJT393643 CTP393641:CTP393643 DDL393641:DDL393643 DNH393641:DNH393643 DXD393641:DXD393643 EGZ393641:EGZ393643 EQV393641:EQV393643 FAR393641:FAR393643 FKN393641:FKN393643 FUJ393641:FUJ393643 GEF393641:GEF393643 GOB393641:GOB393643 GXX393641:GXX393643 HHT393641:HHT393643 HRP393641:HRP393643 IBL393641:IBL393643 ILH393641:ILH393643 IVD393641:IVD393643 JEZ393641:JEZ393643 JOV393641:JOV393643 JYR393641:JYR393643 KIN393641:KIN393643 KSJ393641:KSJ393643 LCF393641:LCF393643 LMB393641:LMB393643 LVX393641:LVX393643 MFT393641:MFT393643 MPP393641:MPP393643 MZL393641:MZL393643 NJH393641:NJH393643 NTD393641:NTD393643 OCZ393641:OCZ393643 OMV393641:OMV393643 OWR393641:OWR393643 PGN393641:PGN393643 PQJ393641:PQJ393643 QAF393641:QAF393643 QKB393641:QKB393643 QTX393641:QTX393643 RDT393641:RDT393643 RNP393641:RNP393643 RXL393641:RXL393643 SHH393641:SHH393643 SRD393641:SRD393643 TAZ393641:TAZ393643 TKV393641:TKV393643 TUR393641:TUR393643 UEN393641:UEN393643 UOJ393641:UOJ393643 UYF393641:UYF393643 VIB393641:VIB393643 VRX393641:VRX393643 WBT393641:WBT393643 WLP393641:WLP393643 WVL393641:WVL393643 D459177:D459179 IZ459177:IZ459179 SV459177:SV459179 ACR459177:ACR459179 AMN459177:AMN459179 AWJ459177:AWJ459179 BGF459177:BGF459179 BQB459177:BQB459179 BZX459177:BZX459179 CJT459177:CJT459179 CTP459177:CTP459179 DDL459177:DDL459179 DNH459177:DNH459179 DXD459177:DXD459179 EGZ459177:EGZ459179 EQV459177:EQV459179 FAR459177:FAR459179 FKN459177:FKN459179 FUJ459177:FUJ459179 GEF459177:GEF459179 GOB459177:GOB459179 GXX459177:GXX459179 HHT459177:HHT459179 HRP459177:HRP459179 IBL459177:IBL459179 ILH459177:ILH459179 IVD459177:IVD459179 JEZ459177:JEZ459179 JOV459177:JOV459179 JYR459177:JYR459179 KIN459177:KIN459179 KSJ459177:KSJ459179 LCF459177:LCF459179 LMB459177:LMB459179 LVX459177:LVX459179 MFT459177:MFT459179 MPP459177:MPP459179 MZL459177:MZL459179 NJH459177:NJH459179 NTD459177:NTD459179 OCZ459177:OCZ459179 OMV459177:OMV459179 OWR459177:OWR459179 PGN459177:PGN459179 PQJ459177:PQJ459179 QAF459177:QAF459179 QKB459177:QKB459179 QTX459177:QTX459179 RDT459177:RDT459179 RNP459177:RNP459179 RXL459177:RXL459179 SHH459177:SHH459179 SRD459177:SRD459179 TAZ459177:TAZ459179 TKV459177:TKV459179 TUR459177:TUR459179 UEN459177:UEN459179 UOJ459177:UOJ459179 UYF459177:UYF459179 VIB459177:VIB459179 VRX459177:VRX459179 WBT459177:WBT459179 WLP459177:WLP459179 WVL459177:WVL459179 D524713:D524715 IZ524713:IZ524715 SV524713:SV524715 ACR524713:ACR524715 AMN524713:AMN524715 AWJ524713:AWJ524715 BGF524713:BGF524715 BQB524713:BQB524715 BZX524713:BZX524715 CJT524713:CJT524715 CTP524713:CTP524715 DDL524713:DDL524715 DNH524713:DNH524715 DXD524713:DXD524715 EGZ524713:EGZ524715 EQV524713:EQV524715 FAR524713:FAR524715 FKN524713:FKN524715 FUJ524713:FUJ524715 GEF524713:GEF524715 GOB524713:GOB524715 GXX524713:GXX524715 HHT524713:HHT524715 HRP524713:HRP524715 IBL524713:IBL524715 ILH524713:ILH524715 IVD524713:IVD524715 JEZ524713:JEZ524715 JOV524713:JOV524715 JYR524713:JYR524715 KIN524713:KIN524715 KSJ524713:KSJ524715 LCF524713:LCF524715 LMB524713:LMB524715 LVX524713:LVX524715 MFT524713:MFT524715 MPP524713:MPP524715 MZL524713:MZL524715 NJH524713:NJH524715 NTD524713:NTD524715 OCZ524713:OCZ524715 OMV524713:OMV524715 OWR524713:OWR524715 PGN524713:PGN524715 PQJ524713:PQJ524715 QAF524713:QAF524715 QKB524713:QKB524715 QTX524713:QTX524715 RDT524713:RDT524715 RNP524713:RNP524715 RXL524713:RXL524715 SHH524713:SHH524715 SRD524713:SRD524715 TAZ524713:TAZ524715 TKV524713:TKV524715 TUR524713:TUR524715 UEN524713:UEN524715 UOJ524713:UOJ524715 UYF524713:UYF524715 VIB524713:VIB524715 VRX524713:VRX524715 WBT524713:WBT524715 WLP524713:WLP524715 WVL524713:WVL524715 D590249:D590251 IZ590249:IZ590251 SV590249:SV590251 ACR590249:ACR590251 AMN590249:AMN590251 AWJ590249:AWJ590251 BGF590249:BGF590251 BQB590249:BQB590251 BZX590249:BZX590251 CJT590249:CJT590251 CTP590249:CTP590251 DDL590249:DDL590251 DNH590249:DNH590251 DXD590249:DXD590251 EGZ590249:EGZ590251 EQV590249:EQV590251 FAR590249:FAR590251 FKN590249:FKN590251 FUJ590249:FUJ590251 GEF590249:GEF590251 GOB590249:GOB590251 GXX590249:GXX590251 HHT590249:HHT590251 HRP590249:HRP590251 IBL590249:IBL590251 ILH590249:ILH590251 IVD590249:IVD590251 JEZ590249:JEZ590251 JOV590249:JOV590251 JYR590249:JYR590251 KIN590249:KIN590251 KSJ590249:KSJ590251 LCF590249:LCF590251 LMB590249:LMB590251 LVX590249:LVX590251 MFT590249:MFT590251 MPP590249:MPP590251 MZL590249:MZL590251 NJH590249:NJH590251 NTD590249:NTD590251 OCZ590249:OCZ590251 OMV590249:OMV590251 OWR590249:OWR590251 PGN590249:PGN590251 PQJ590249:PQJ590251 QAF590249:QAF590251 QKB590249:QKB590251 QTX590249:QTX590251 RDT590249:RDT590251 RNP590249:RNP590251 RXL590249:RXL590251 SHH590249:SHH590251 SRD590249:SRD590251 TAZ590249:TAZ590251 TKV590249:TKV590251 TUR590249:TUR590251 UEN590249:UEN590251 UOJ590249:UOJ590251 UYF590249:UYF590251 VIB590249:VIB590251 VRX590249:VRX590251 WBT590249:WBT590251 WLP590249:WLP590251 WVL590249:WVL590251 D655785:D655787 IZ655785:IZ655787 SV655785:SV655787 ACR655785:ACR655787 AMN655785:AMN655787 AWJ655785:AWJ655787 BGF655785:BGF655787 BQB655785:BQB655787 BZX655785:BZX655787 CJT655785:CJT655787 CTP655785:CTP655787 DDL655785:DDL655787 DNH655785:DNH655787 DXD655785:DXD655787 EGZ655785:EGZ655787 EQV655785:EQV655787 FAR655785:FAR655787 FKN655785:FKN655787 FUJ655785:FUJ655787 GEF655785:GEF655787 GOB655785:GOB655787 GXX655785:GXX655787 HHT655785:HHT655787 HRP655785:HRP655787 IBL655785:IBL655787 ILH655785:ILH655787 IVD655785:IVD655787 JEZ655785:JEZ655787 JOV655785:JOV655787 JYR655785:JYR655787 KIN655785:KIN655787 KSJ655785:KSJ655787 LCF655785:LCF655787 LMB655785:LMB655787 LVX655785:LVX655787 MFT655785:MFT655787 MPP655785:MPP655787 MZL655785:MZL655787 NJH655785:NJH655787 NTD655785:NTD655787 OCZ655785:OCZ655787 OMV655785:OMV655787 OWR655785:OWR655787 PGN655785:PGN655787 PQJ655785:PQJ655787 QAF655785:QAF655787 QKB655785:QKB655787 QTX655785:QTX655787 RDT655785:RDT655787 RNP655785:RNP655787 RXL655785:RXL655787 SHH655785:SHH655787 SRD655785:SRD655787 TAZ655785:TAZ655787 TKV655785:TKV655787 TUR655785:TUR655787 UEN655785:UEN655787 UOJ655785:UOJ655787 UYF655785:UYF655787 VIB655785:VIB655787 VRX655785:VRX655787 WBT655785:WBT655787 WLP655785:WLP655787 WVL655785:WVL655787 D721321:D721323 IZ721321:IZ721323 SV721321:SV721323 ACR721321:ACR721323 AMN721321:AMN721323 AWJ721321:AWJ721323 BGF721321:BGF721323 BQB721321:BQB721323 BZX721321:BZX721323 CJT721321:CJT721323 CTP721321:CTP721323 DDL721321:DDL721323 DNH721321:DNH721323 DXD721321:DXD721323 EGZ721321:EGZ721323 EQV721321:EQV721323 FAR721321:FAR721323 FKN721321:FKN721323 FUJ721321:FUJ721323 GEF721321:GEF721323 GOB721321:GOB721323 GXX721321:GXX721323 HHT721321:HHT721323 HRP721321:HRP721323 IBL721321:IBL721323 ILH721321:ILH721323 IVD721321:IVD721323 JEZ721321:JEZ721323 JOV721321:JOV721323 JYR721321:JYR721323 KIN721321:KIN721323 KSJ721321:KSJ721323 LCF721321:LCF721323 LMB721321:LMB721323 LVX721321:LVX721323 MFT721321:MFT721323 MPP721321:MPP721323 MZL721321:MZL721323 NJH721321:NJH721323 NTD721321:NTD721323 OCZ721321:OCZ721323 OMV721321:OMV721323 OWR721321:OWR721323 PGN721321:PGN721323 PQJ721321:PQJ721323 QAF721321:QAF721323 QKB721321:QKB721323 QTX721321:QTX721323 RDT721321:RDT721323 RNP721321:RNP721323 RXL721321:RXL721323 SHH721321:SHH721323 SRD721321:SRD721323 TAZ721321:TAZ721323 TKV721321:TKV721323 TUR721321:TUR721323 UEN721321:UEN721323 UOJ721321:UOJ721323 UYF721321:UYF721323 VIB721321:VIB721323 VRX721321:VRX721323 WBT721321:WBT721323 WLP721321:WLP721323 WVL721321:WVL721323 D786857:D786859 IZ786857:IZ786859 SV786857:SV786859 ACR786857:ACR786859 AMN786857:AMN786859 AWJ786857:AWJ786859 BGF786857:BGF786859 BQB786857:BQB786859 BZX786857:BZX786859 CJT786857:CJT786859 CTP786857:CTP786859 DDL786857:DDL786859 DNH786857:DNH786859 DXD786857:DXD786859 EGZ786857:EGZ786859 EQV786857:EQV786859 FAR786857:FAR786859 FKN786857:FKN786859 FUJ786857:FUJ786859 GEF786857:GEF786859 GOB786857:GOB786859 GXX786857:GXX786859 HHT786857:HHT786859 HRP786857:HRP786859 IBL786857:IBL786859 ILH786857:ILH786859 IVD786857:IVD786859 JEZ786857:JEZ786859 JOV786857:JOV786859 JYR786857:JYR786859 KIN786857:KIN786859 KSJ786857:KSJ786859 LCF786857:LCF786859 LMB786857:LMB786859 LVX786857:LVX786859 MFT786857:MFT786859 MPP786857:MPP786859 MZL786857:MZL786859 NJH786857:NJH786859 NTD786857:NTD786859 OCZ786857:OCZ786859 OMV786857:OMV786859 OWR786857:OWR786859 PGN786857:PGN786859 PQJ786857:PQJ786859 QAF786857:QAF786859 QKB786857:QKB786859 QTX786857:QTX786859 RDT786857:RDT786859 RNP786857:RNP786859 RXL786857:RXL786859 SHH786857:SHH786859 SRD786857:SRD786859 TAZ786857:TAZ786859 TKV786857:TKV786859 TUR786857:TUR786859 UEN786857:UEN786859 UOJ786857:UOJ786859 UYF786857:UYF786859 VIB786857:VIB786859 VRX786857:VRX786859 WBT786857:WBT786859 WLP786857:WLP786859 WVL786857:WVL786859 D852393:D852395 IZ852393:IZ852395 SV852393:SV852395 ACR852393:ACR852395 AMN852393:AMN852395 AWJ852393:AWJ852395 BGF852393:BGF852395 BQB852393:BQB852395 BZX852393:BZX852395 CJT852393:CJT852395 CTP852393:CTP852395 DDL852393:DDL852395 DNH852393:DNH852395 DXD852393:DXD852395 EGZ852393:EGZ852395 EQV852393:EQV852395 FAR852393:FAR852395 FKN852393:FKN852395 FUJ852393:FUJ852395 GEF852393:GEF852395 GOB852393:GOB852395 GXX852393:GXX852395 HHT852393:HHT852395 HRP852393:HRP852395 IBL852393:IBL852395 ILH852393:ILH852395 IVD852393:IVD852395 JEZ852393:JEZ852395 JOV852393:JOV852395 JYR852393:JYR852395 KIN852393:KIN852395 KSJ852393:KSJ852395 LCF852393:LCF852395 LMB852393:LMB852395 LVX852393:LVX852395 MFT852393:MFT852395 MPP852393:MPP852395 MZL852393:MZL852395 NJH852393:NJH852395 NTD852393:NTD852395 OCZ852393:OCZ852395 OMV852393:OMV852395 OWR852393:OWR852395 PGN852393:PGN852395 PQJ852393:PQJ852395 QAF852393:QAF852395 QKB852393:QKB852395 QTX852393:QTX852395 RDT852393:RDT852395 RNP852393:RNP852395 RXL852393:RXL852395 SHH852393:SHH852395 SRD852393:SRD852395 TAZ852393:TAZ852395 TKV852393:TKV852395 TUR852393:TUR852395 UEN852393:UEN852395 UOJ852393:UOJ852395 UYF852393:UYF852395 VIB852393:VIB852395 VRX852393:VRX852395 WBT852393:WBT852395 WLP852393:WLP852395 WVL852393:WVL852395 D917929:D917931 IZ917929:IZ917931 SV917929:SV917931 ACR917929:ACR917931 AMN917929:AMN917931 AWJ917929:AWJ917931 BGF917929:BGF917931 BQB917929:BQB917931 BZX917929:BZX917931 CJT917929:CJT917931 CTP917929:CTP917931 DDL917929:DDL917931 DNH917929:DNH917931 DXD917929:DXD917931 EGZ917929:EGZ917931 EQV917929:EQV917931 FAR917929:FAR917931 FKN917929:FKN917931 FUJ917929:FUJ917931 GEF917929:GEF917931 GOB917929:GOB917931 GXX917929:GXX917931 HHT917929:HHT917931 HRP917929:HRP917931 IBL917929:IBL917931 ILH917929:ILH917931 IVD917929:IVD917931 JEZ917929:JEZ917931 JOV917929:JOV917931 JYR917929:JYR917931 KIN917929:KIN917931 KSJ917929:KSJ917931 LCF917929:LCF917931 LMB917929:LMB917931 LVX917929:LVX917931 MFT917929:MFT917931 MPP917929:MPP917931 MZL917929:MZL917931 NJH917929:NJH917931 NTD917929:NTD917931 OCZ917929:OCZ917931 OMV917929:OMV917931 OWR917929:OWR917931 PGN917929:PGN917931 PQJ917929:PQJ917931 QAF917929:QAF917931 QKB917929:QKB917931 QTX917929:QTX917931 RDT917929:RDT917931 RNP917929:RNP917931 RXL917929:RXL917931 SHH917929:SHH917931 SRD917929:SRD917931 TAZ917929:TAZ917931 TKV917929:TKV917931 TUR917929:TUR917931 UEN917929:UEN917931 UOJ917929:UOJ917931 UYF917929:UYF917931 VIB917929:VIB917931 VRX917929:VRX917931 WBT917929:WBT917931 WLP917929:WLP917931 WVL917929:WVL917931 D983465:D983467 IZ983465:IZ983467 SV983465:SV983467 ACR983465:ACR983467 AMN983465:AMN983467 AWJ983465:AWJ983467 BGF983465:BGF983467 BQB983465:BQB983467 BZX983465:BZX983467 CJT983465:CJT983467 CTP983465:CTP983467 DDL983465:DDL983467 DNH983465:DNH983467 DXD983465:DXD983467 EGZ983465:EGZ983467 EQV983465:EQV983467 FAR983465:FAR983467 FKN983465:FKN983467 FUJ983465:FUJ983467 GEF983465:GEF983467 GOB983465:GOB983467 GXX983465:GXX983467 HHT983465:HHT983467 HRP983465:HRP983467 IBL983465:IBL983467 ILH983465:ILH983467 IVD983465:IVD983467 JEZ983465:JEZ983467 JOV983465:JOV983467 JYR983465:JYR983467 KIN983465:KIN983467 KSJ983465:KSJ983467 LCF983465:LCF983467 LMB983465:LMB983467 LVX983465:LVX983467 MFT983465:MFT983467 MPP983465:MPP983467 MZL983465:MZL983467 NJH983465:NJH983467 NTD983465:NTD983467 OCZ983465:OCZ983467 OMV983465:OMV983467 OWR983465:OWR983467 PGN983465:PGN983467 PQJ983465:PQJ983467 QAF983465:QAF983467 QKB983465:QKB983467 QTX983465:QTX983467 RDT983465:RDT983467 RNP983465:RNP983467 RXL983465:RXL983467 SHH983465:SHH983467 SRD983465:SRD983467 TAZ983465:TAZ983467 TKV983465:TKV983467 TUR983465:TUR983467 UEN983465:UEN983467 UOJ983465:UOJ983467 UYF983465:UYF983467 VIB983465:VIB983467 VRX983465:VRX983467 WBT983465:WBT983467 WLP983465:WLP983467 WVL983465:WVL983467 D378 IZ378 SV378 ACR378 AMN378 AWJ378 BGF378 BQB378 BZX378 CJT378 CTP378 DDL378 DNH378 DXD378 EGZ378 EQV378 FAR378 FKN378 FUJ378 GEF378 GOB378 GXX378 HHT378 HRP378 IBL378 ILH378 IVD378 JEZ378 JOV378 JYR378 KIN378 KSJ378 LCF378 LMB378 LVX378 MFT378 MPP378 MZL378 NJH378 NTD378 OCZ378 OMV378 OWR378 PGN378 PQJ378 QAF378 QKB378 QTX378 RDT378 RNP378 RXL378 SHH378 SRD378 TAZ378 TKV378 TUR378 UEN378 UOJ378 UYF378 VIB378 VRX378 WBT378 WLP378 WVL378 D65914 IZ65914 SV65914 ACR65914 AMN65914 AWJ65914 BGF65914 BQB65914 BZX65914 CJT65914 CTP65914 DDL65914 DNH65914 DXD65914 EGZ65914 EQV65914 FAR65914 FKN65914 FUJ65914 GEF65914 GOB65914 GXX65914 HHT65914 HRP65914 IBL65914 ILH65914 IVD65914 JEZ65914 JOV65914 JYR65914 KIN65914 KSJ65914 LCF65914 LMB65914 LVX65914 MFT65914 MPP65914 MZL65914 NJH65914 NTD65914 OCZ65914 OMV65914 OWR65914 PGN65914 PQJ65914 QAF65914 QKB65914 QTX65914 RDT65914 RNP65914 RXL65914 SHH65914 SRD65914 TAZ65914 TKV65914 TUR65914 UEN65914 UOJ65914 UYF65914 VIB65914 VRX65914 WBT65914 WLP65914 WVL65914 D131450 IZ131450 SV131450 ACR131450 AMN131450 AWJ131450 BGF131450 BQB131450 BZX131450 CJT131450 CTP131450 DDL131450 DNH131450 DXD131450 EGZ131450 EQV131450 FAR131450 FKN131450 FUJ131450 GEF131450 GOB131450 GXX131450 HHT131450 HRP131450 IBL131450 ILH131450 IVD131450 JEZ131450 JOV131450 JYR131450 KIN131450 KSJ131450 LCF131450 LMB131450 LVX131450 MFT131450 MPP131450 MZL131450 NJH131450 NTD131450 OCZ131450 OMV131450 OWR131450 PGN131450 PQJ131450 QAF131450 QKB131450 QTX131450 RDT131450 RNP131450 RXL131450 SHH131450 SRD131450 TAZ131450 TKV131450 TUR131450 UEN131450 UOJ131450 UYF131450 VIB131450 VRX131450 WBT131450 WLP131450 WVL131450 D196986 IZ196986 SV196986 ACR196986 AMN196986 AWJ196986 BGF196986 BQB196986 BZX196986 CJT196986 CTP196986 DDL196986 DNH196986 DXD196986 EGZ196986 EQV196986 FAR196986 FKN196986 FUJ196986 GEF196986 GOB196986 GXX196986 HHT196986 HRP196986 IBL196986 ILH196986 IVD196986 JEZ196986 JOV196986 JYR196986 KIN196986 KSJ196986 LCF196986 LMB196986 LVX196986 MFT196986 MPP196986 MZL196986 NJH196986 NTD196986 OCZ196986 OMV196986 OWR196986 PGN196986 PQJ196986 QAF196986 QKB196986 QTX196986 RDT196986 RNP196986 RXL196986 SHH196986 SRD196986 TAZ196986 TKV196986 TUR196986 UEN196986 UOJ196986 UYF196986 VIB196986 VRX196986 WBT196986 WLP196986 WVL196986 D262522 IZ262522 SV262522 ACR262522 AMN262522 AWJ262522 BGF262522 BQB262522 BZX262522 CJT262522 CTP262522 DDL262522 DNH262522 DXD262522 EGZ262522 EQV262522 FAR262522 FKN262522 FUJ262522 GEF262522 GOB262522 GXX262522 HHT262522 HRP262522 IBL262522 ILH262522 IVD262522 JEZ262522 JOV262522 JYR262522 KIN262522 KSJ262522 LCF262522 LMB262522 LVX262522 MFT262522 MPP262522 MZL262522 NJH262522 NTD262522 OCZ262522 OMV262522 OWR262522 PGN262522 PQJ262522 QAF262522 QKB262522 QTX262522 RDT262522 RNP262522 RXL262522 SHH262522 SRD262522 TAZ262522 TKV262522 TUR262522 UEN262522 UOJ262522 UYF262522 VIB262522 VRX262522 WBT262522 WLP262522 WVL262522 D328058 IZ328058 SV328058 ACR328058 AMN328058 AWJ328058 BGF328058 BQB328058 BZX328058 CJT328058 CTP328058 DDL328058 DNH328058 DXD328058 EGZ328058 EQV328058 FAR328058 FKN328058 FUJ328058 GEF328058 GOB328058 GXX328058 HHT328058 HRP328058 IBL328058 ILH328058 IVD328058 JEZ328058 JOV328058 JYR328058 KIN328058 KSJ328058 LCF328058 LMB328058 LVX328058 MFT328058 MPP328058 MZL328058 NJH328058 NTD328058 OCZ328058 OMV328058 OWR328058 PGN328058 PQJ328058 QAF328058 QKB328058 QTX328058 RDT328058 RNP328058 RXL328058 SHH328058 SRD328058 TAZ328058 TKV328058 TUR328058 UEN328058 UOJ328058 UYF328058 VIB328058 VRX328058 WBT328058 WLP328058 WVL328058 D393594 IZ393594 SV393594 ACR393594 AMN393594 AWJ393594 BGF393594 BQB393594 BZX393594 CJT393594 CTP393594 DDL393594 DNH393594 DXD393594 EGZ393594 EQV393594 FAR393594 FKN393594 FUJ393594 GEF393594 GOB393594 GXX393594 HHT393594 HRP393594 IBL393594 ILH393594 IVD393594 JEZ393594 JOV393594 JYR393594 KIN393594 KSJ393594 LCF393594 LMB393594 LVX393594 MFT393594 MPP393594 MZL393594 NJH393594 NTD393594 OCZ393594 OMV393594 OWR393594 PGN393594 PQJ393594 QAF393594 QKB393594 QTX393594 RDT393594 RNP393594 RXL393594 SHH393594 SRD393594 TAZ393594 TKV393594 TUR393594 UEN393594 UOJ393594 UYF393594 VIB393594 VRX393594 WBT393594 WLP393594 WVL393594 D459130 IZ459130 SV459130 ACR459130 AMN459130 AWJ459130 BGF459130 BQB459130 BZX459130 CJT459130 CTP459130 DDL459130 DNH459130 DXD459130 EGZ459130 EQV459130 FAR459130 FKN459130 FUJ459130 GEF459130 GOB459130 GXX459130 HHT459130 HRP459130 IBL459130 ILH459130 IVD459130 JEZ459130 JOV459130 JYR459130 KIN459130 KSJ459130 LCF459130 LMB459130 LVX459130 MFT459130 MPP459130 MZL459130 NJH459130 NTD459130 OCZ459130 OMV459130 OWR459130 PGN459130 PQJ459130 QAF459130 QKB459130 QTX459130 RDT459130 RNP459130 RXL459130 SHH459130 SRD459130 TAZ459130 TKV459130 TUR459130 UEN459130 UOJ459130 UYF459130 VIB459130 VRX459130 WBT459130 WLP459130 WVL459130 D524666 IZ524666 SV524666 ACR524666 AMN524666 AWJ524666 BGF524666 BQB524666 BZX524666 CJT524666 CTP524666 DDL524666 DNH524666 DXD524666 EGZ524666 EQV524666 FAR524666 FKN524666 FUJ524666 GEF524666 GOB524666 GXX524666 HHT524666 HRP524666 IBL524666 ILH524666 IVD524666 JEZ524666 JOV524666 JYR524666 KIN524666 KSJ524666 LCF524666 LMB524666 LVX524666 MFT524666 MPP524666 MZL524666 NJH524666 NTD524666 OCZ524666 OMV524666 OWR524666 PGN524666 PQJ524666 QAF524666 QKB524666 QTX524666 RDT524666 RNP524666 RXL524666 SHH524666 SRD524666 TAZ524666 TKV524666 TUR524666 UEN524666 UOJ524666 UYF524666 VIB524666 VRX524666 WBT524666 WLP524666 WVL524666 D590202 IZ590202 SV590202 ACR590202 AMN590202 AWJ590202 BGF590202 BQB590202 BZX590202 CJT590202 CTP590202 DDL590202 DNH590202 DXD590202 EGZ590202 EQV590202 FAR590202 FKN590202 FUJ590202 GEF590202 GOB590202 GXX590202 HHT590202 HRP590202 IBL590202 ILH590202 IVD590202 JEZ590202 JOV590202 JYR590202 KIN590202 KSJ590202 LCF590202 LMB590202 LVX590202 MFT590202 MPP590202 MZL590202 NJH590202 NTD590202 OCZ590202 OMV590202 OWR590202 PGN590202 PQJ590202 QAF590202 QKB590202 QTX590202 RDT590202 RNP590202 RXL590202 SHH590202 SRD590202 TAZ590202 TKV590202 TUR590202 UEN590202 UOJ590202 UYF590202 VIB590202 VRX590202 WBT590202 WLP590202 WVL590202 D655738 IZ655738 SV655738 ACR655738 AMN655738 AWJ655738 BGF655738 BQB655738 BZX655738 CJT655738 CTP655738 DDL655738 DNH655738 DXD655738 EGZ655738 EQV655738 FAR655738 FKN655738 FUJ655738 GEF655738 GOB655738 GXX655738 HHT655738 HRP655738 IBL655738 ILH655738 IVD655738 JEZ655738 JOV655738 JYR655738 KIN655738 KSJ655738 LCF655738 LMB655738 LVX655738 MFT655738 MPP655738 MZL655738 NJH655738 NTD655738 OCZ655738 OMV655738 OWR655738 PGN655738 PQJ655738 QAF655738 QKB655738 QTX655738 RDT655738 RNP655738 RXL655738 SHH655738 SRD655738 TAZ655738 TKV655738 TUR655738 UEN655738 UOJ655738 UYF655738 VIB655738 VRX655738 WBT655738 WLP655738 WVL655738 D721274 IZ721274 SV721274 ACR721274 AMN721274 AWJ721274 BGF721274 BQB721274 BZX721274 CJT721274 CTP721274 DDL721274 DNH721274 DXD721274 EGZ721274 EQV721274 FAR721274 FKN721274 FUJ721274 GEF721274 GOB721274 GXX721274 HHT721274 HRP721274 IBL721274 ILH721274 IVD721274 JEZ721274 JOV721274 JYR721274 KIN721274 KSJ721274 LCF721274 LMB721274 LVX721274 MFT721274 MPP721274 MZL721274 NJH721274 NTD721274 OCZ721274 OMV721274 OWR721274 PGN721274 PQJ721274 QAF721274 QKB721274 QTX721274 RDT721274 RNP721274 RXL721274 SHH721274 SRD721274 TAZ721274 TKV721274 TUR721274 UEN721274 UOJ721274 UYF721274 VIB721274 VRX721274 WBT721274 WLP721274 WVL721274 D786810 IZ786810 SV786810 ACR786810 AMN786810 AWJ786810 BGF786810 BQB786810 BZX786810 CJT786810 CTP786810 DDL786810 DNH786810 DXD786810 EGZ786810 EQV786810 FAR786810 FKN786810 FUJ786810 GEF786810 GOB786810 GXX786810 HHT786810 HRP786810 IBL786810 ILH786810 IVD786810 JEZ786810 JOV786810 JYR786810 KIN786810 KSJ786810 LCF786810 LMB786810 LVX786810 MFT786810 MPP786810 MZL786810 NJH786810 NTD786810 OCZ786810 OMV786810 OWR786810 PGN786810 PQJ786810 QAF786810 QKB786810 QTX786810 RDT786810 RNP786810 RXL786810 SHH786810 SRD786810 TAZ786810 TKV786810 TUR786810 UEN786810 UOJ786810 UYF786810 VIB786810 VRX786810 WBT786810 WLP786810 WVL786810 D852346 IZ852346 SV852346 ACR852346 AMN852346 AWJ852346 BGF852346 BQB852346 BZX852346 CJT852346 CTP852346 DDL852346 DNH852346 DXD852346 EGZ852346 EQV852346 FAR852346 FKN852346 FUJ852346 GEF852346 GOB852346 GXX852346 HHT852346 HRP852346 IBL852346 ILH852346 IVD852346 JEZ852346 JOV852346 JYR852346 KIN852346 KSJ852346 LCF852346 LMB852346 LVX852346 MFT852346 MPP852346 MZL852346 NJH852346 NTD852346 OCZ852346 OMV852346 OWR852346 PGN852346 PQJ852346 QAF852346 QKB852346 QTX852346 RDT852346 RNP852346 RXL852346 SHH852346 SRD852346 TAZ852346 TKV852346 TUR852346 UEN852346 UOJ852346 UYF852346 VIB852346 VRX852346 WBT852346 WLP852346 WVL852346 D917882 IZ917882 SV917882 ACR917882 AMN917882 AWJ917882 BGF917882 BQB917882 BZX917882 CJT917882 CTP917882 DDL917882 DNH917882 DXD917882 EGZ917882 EQV917882 FAR917882 FKN917882 FUJ917882 GEF917882 GOB917882 GXX917882 HHT917882 HRP917882 IBL917882 ILH917882 IVD917882 JEZ917882 JOV917882 JYR917882 KIN917882 KSJ917882 LCF917882 LMB917882 LVX917882 MFT917882 MPP917882 MZL917882 NJH917882 NTD917882 OCZ917882 OMV917882 OWR917882 PGN917882 PQJ917882 QAF917882 QKB917882 QTX917882 RDT917882 RNP917882 RXL917882 SHH917882 SRD917882 TAZ917882 TKV917882 TUR917882 UEN917882 UOJ917882 UYF917882 VIB917882 VRX917882 WBT917882 WLP917882 WVL917882 D983418 IZ983418 SV983418 ACR983418 AMN983418 AWJ983418 BGF983418 BQB983418 BZX983418 CJT983418 CTP983418 DDL983418 DNH983418 DXD983418 EGZ983418 EQV983418 FAR983418 FKN983418 FUJ983418 GEF983418 GOB983418 GXX983418 HHT983418 HRP983418 IBL983418 ILH983418 IVD983418 JEZ983418 JOV983418 JYR983418 KIN983418 KSJ983418 LCF983418 LMB983418 LVX983418 MFT983418 MPP983418 MZL983418 NJH983418 NTD983418 OCZ983418 OMV983418 OWR983418 PGN983418 PQJ983418 QAF983418 QKB983418 QTX983418 RDT983418 RNP983418 RXL983418 SHH983418 SRD983418 TAZ983418 TKV983418 TUR983418 UEN983418 UOJ983418 UYF983418 VIB983418 VRX983418 WBT983418 WLP983418 WVL983418 D66:D69 IZ66:IZ69 SV66:SV69 ACR66:ACR69 AMN66:AMN69 AWJ66:AWJ69 BGF66:BGF69 BQB66:BQB69 BZX66:BZX69 CJT66:CJT69 CTP66:CTP69 DDL66:DDL69 DNH66:DNH69 DXD66:DXD69 EGZ66:EGZ69 EQV66:EQV69 FAR66:FAR69 FKN66:FKN69 FUJ66:FUJ69 GEF66:GEF69 GOB66:GOB69 GXX66:GXX69 HHT66:HHT69 HRP66:HRP69 IBL66:IBL69 ILH66:ILH69 IVD66:IVD69 JEZ66:JEZ69 JOV66:JOV69 JYR66:JYR69 KIN66:KIN69 KSJ66:KSJ69 LCF66:LCF69 LMB66:LMB69 LVX66:LVX69 MFT66:MFT69 MPP66:MPP69 MZL66:MZL69 NJH66:NJH69 NTD66:NTD69 OCZ66:OCZ69 OMV66:OMV69 OWR66:OWR69 PGN66:PGN69 PQJ66:PQJ69 QAF66:QAF69 QKB66:QKB69 QTX66:QTX69 RDT66:RDT69 RNP66:RNP69 RXL66:RXL69 SHH66:SHH69 SRD66:SRD69 TAZ66:TAZ69 TKV66:TKV69 TUR66:TUR69 UEN66:UEN69 UOJ66:UOJ69 UYF66:UYF69 VIB66:VIB69 VRX66:VRX69 WBT66:WBT69 WLP66:WLP69 WVL66:WVL69 D65602:D65605 IZ65602:IZ65605 SV65602:SV65605 ACR65602:ACR65605 AMN65602:AMN65605 AWJ65602:AWJ65605 BGF65602:BGF65605 BQB65602:BQB65605 BZX65602:BZX65605 CJT65602:CJT65605 CTP65602:CTP65605 DDL65602:DDL65605 DNH65602:DNH65605 DXD65602:DXD65605 EGZ65602:EGZ65605 EQV65602:EQV65605 FAR65602:FAR65605 FKN65602:FKN65605 FUJ65602:FUJ65605 GEF65602:GEF65605 GOB65602:GOB65605 GXX65602:GXX65605 HHT65602:HHT65605 HRP65602:HRP65605 IBL65602:IBL65605 ILH65602:ILH65605 IVD65602:IVD65605 JEZ65602:JEZ65605 JOV65602:JOV65605 JYR65602:JYR65605 KIN65602:KIN65605 KSJ65602:KSJ65605 LCF65602:LCF65605 LMB65602:LMB65605 LVX65602:LVX65605 MFT65602:MFT65605 MPP65602:MPP65605 MZL65602:MZL65605 NJH65602:NJH65605 NTD65602:NTD65605 OCZ65602:OCZ65605 OMV65602:OMV65605 OWR65602:OWR65605 PGN65602:PGN65605 PQJ65602:PQJ65605 QAF65602:QAF65605 QKB65602:QKB65605 QTX65602:QTX65605 RDT65602:RDT65605 RNP65602:RNP65605 RXL65602:RXL65605 SHH65602:SHH65605 SRD65602:SRD65605 TAZ65602:TAZ65605 TKV65602:TKV65605 TUR65602:TUR65605 UEN65602:UEN65605 UOJ65602:UOJ65605 UYF65602:UYF65605 VIB65602:VIB65605 VRX65602:VRX65605 WBT65602:WBT65605 WLP65602:WLP65605 WVL65602:WVL65605 D131138:D131141 IZ131138:IZ131141 SV131138:SV131141 ACR131138:ACR131141 AMN131138:AMN131141 AWJ131138:AWJ131141 BGF131138:BGF131141 BQB131138:BQB131141 BZX131138:BZX131141 CJT131138:CJT131141 CTP131138:CTP131141 DDL131138:DDL131141 DNH131138:DNH131141 DXD131138:DXD131141 EGZ131138:EGZ131141 EQV131138:EQV131141 FAR131138:FAR131141 FKN131138:FKN131141 FUJ131138:FUJ131141 GEF131138:GEF131141 GOB131138:GOB131141 GXX131138:GXX131141 HHT131138:HHT131141 HRP131138:HRP131141 IBL131138:IBL131141 ILH131138:ILH131141 IVD131138:IVD131141 JEZ131138:JEZ131141 JOV131138:JOV131141 JYR131138:JYR131141 KIN131138:KIN131141 KSJ131138:KSJ131141 LCF131138:LCF131141 LMB131138:LMB131141 LVX131138:LVX131141 MFT131138:MFT131141 MPP131138:MPP131141 MZL131138:MZL131141 NJH131138:NJH131141 NTD131138:NTD131141 OCZ131138:OCZ131141 OMV131138:OMV131141 OWR131138:OWR131141 PGN131138:PGN131141 PQJ131138:PQJ131141 QAF131138:QAF131141 QKB131138:QKB131141 QTX131138:QTX131141 RDT131138:RDT131141 RNP131138:RNP131141 RXL131138:RXL131141 SHH131138:SHH131141 SRD131138:SRD131141 TAZ131138:TAZ131141 TKV131138:TKV131141 TUR131138:TUR131141 UEN131138:UEN131141 UOJ131138:UOJ131141 UYF131138:UYF131141 VIB131138:VIB131141 VRX131138:VRX131141 WBT131138:WBT131141 WLP131138:WLP131141 WVL131138:WVL131141 D196674:D196677 IZ196674:IZ196677 SV196674:SV196677 ACR196674:ACR196677 AMN196674:AMN196677 AWJ196674:AWJ196677 BGF196674:BGF196677 BQB196674:BQB196677 BZX196674:BZX196677 CJT196674:CJT196677 CTP196674:CTP196677 DDL196674:DDL196677 DNH196674:DNH196677 DXD196674:DXD196677 EGZ196674:EGZ196677 EQV196674:EQV196677 FAR196674:FAR196677 FKN196674:FKN196677 FUJ196674:FUJ196677 GEF196674:GEF196677 GOB196674:GOB196677 GXX196674:GXX196677 HHT196674:HHT196677 HRP196674:HRP196677 IBL196674:IBL196677 ILH196674:ILH196677 IVD196674:IVD196677 JEZ196674:JEZ196677 JOV196674:JOV196677 JYR196674:JYR196677 KIN196674:KIN196677 KSJ196674:KSJ196677 LCF196674:LCF196677 LMB196674:LMB196677 LVX196674:LVX196677 MFT196674:MFT196677 MPP196674:MPP196677 MZL196674:MZL196677 NJH196674:NJH196677 NTD196674:NTD196677 OCZ196674:OCZ196677 OMV196674:OMV196677 OWR196674:OWR196677 PGN196674:PGN196677 PQJ196674:PQJ196677 QAF196674:QAF196677 QKB196674:QKB196677 QTX196674:QTX196677 RDT196674:RDT196677 RNP196674:RNP196677 RXL196674:RXL196677 SHH196674:SHH196677 SRD196674:SRD196677 TAZ196674:TAZ196677 TKV196674:TKV196677 TUR196674:TUR196677 UEN196674:UEN196677 UOJ196674:UOJ196677 UYF196674:UYF196677 VIB196674:VIB196677 VRX196674:VRX196677 WBT196674:WBT196677 WLP196674:WLP196677 WVL196674:WVL196677 D262210:D262213 IZ262210:IZ262213 SV262210:SV262213 ACR262210:ACR262213 AMN262210:AMN262213 AWJ262210:AWJ262213 BGF262210:BGF262213 BQB262210:BQB262213 BZX262210:BZX262213 CJT262210:CJT262213 CTP262210:CTP262213 DDL262210:DDL262213 DNH262210:DNH262213 DXD262210:DXD262213 EGZ262210:EGZ262213 EQV262210:EQV262213 FAR262210:FAR262213 FKN262210:FKN262213 FUJ262210:FUJ262213 GEF262210:GEF262213 GOB262210:GOB262213 GXX262210:GXX262213 HHT262210:HHT262213 HRP262210:HRP262213 IBL262210:IBL262213 ILH262210:ILH262213 IVD262210:IVD262213 JEZ262210:JEZ262213 JOV262210:JOV262213 JYR262210:JYR262213 KIN262210:KIN262213 KSJ262210:KSJ262213 LCF262210:LCF262213 LMB262210:LMB262213 LVX262210:LVX262213 MFT262210:MFT262213 MPP262210:MPP262213 MZL262210:MZL262213 NJH262210:NJH262213 NTD262210:NTD262213 OCZ262210:OCZ262213 OMV262210:OMV262213 OWR262210:OWR262213 PGN262210:PGN262213 PQJ262210:PQJ262213 QAF262210:QAF262213 QKB262210:QKB262213 QTX262210:QTX262213 RDT262210:RDT262213 RNP262210:RNP262213 RXL262210:RXL262213 SHH262210:SHH262213 SRD262210:SRD262213 TAZ262210:TAZ262213 TKV262210:TKV262213 TUR262210:TUR262213 UEN262210:UEN262213 UOJ262210:UOJ262213 UYF262210:UYF262213 VIB262210:VIB262213 VRX262210:VRX262213 WBT262210:WBT262213 WLP262210:WLP262213 WVL262210:WVL262213 D327746:D327749 IZ327746:IZ327749 SV327746:SV327749 ACR327746:ACR327749 AMN327746:AMN327749 AWJ327746:AWJ327749 BGF327746:BGF327749 BQB327746:BQB327749 BZX327746:BZX327749 CJT327746:CJT327749 CTP327746:CTP327749 DDL327746:DDL327749 DNH327746:DNH327749 DXD327746:DXD327749 EGZ327746:EGZ327749 EQV327746:EQV327749 FAR327746:FAR327749 FKN327746:FKN327749 FUJ327746:FUJ327749 GEF327746:GEF327749 GOB327746:GOB327749 GXX327746:GXX327749 HHT327746:HHT327749 HRP327746:HRP327749 IBL327746:IBL327749 ILH327746:ILH327749 IVD327746:IVD327749 JEZ327746:JEZ327749 JOV327746:JOV327749 JYR327746:JYR327749 KIN327746:KIN327749 KSJ327746:KSJ327749 LCF327746:LCF327749 LMB327746:LMB327749 LVX327746:LVX327749 MFT327746:MFT327749 MPP327746:MPP327749 MZL327746:MZL327749 NJH327746:NJH327749 NTD327746:NTD327749 OCZ327746:OCZ327749 OMV327746:OMV327749 OWR327746:OWR327749 PGN327746:PGN327749 PQJ327746:PQJ327749 QAF327746:QAF327749 QKB327746:QKB327749 QTX327746:QTX327749 RDT327746:RDT327749 RNP327746:RNP327749 RXL327746:RXL327749 SHH327746:SHH327749 SRD327746:SRD327749 TAZ327746:TAZ327749 TKV327746:TKV327749 TUR327746:TUR327749 UEN327746:UEN327749 UOJ327746:UOJ327749 UYF327746:UYF327749 VIB327746:VIB327749 VRX327746:VRX327749 WBT327746:WBT327749 WLP327746:WLP327749 WVL327746:WVL327749 D393282:D393285 IZ393282:IZ393285 SV393282:SV393285 ACR393282:ACR393285 AMN393282:AMN393285 AWJ393282:AWJ393285 BGF393282:BGF393285 BQB393282:BQB393285 BZX393282:BZX393285 CJT393282:CJT393285 CTP393282:CTP393285 DDL393282:DDL393285 DNH393282:DNH393285 DXD393282:DXD393285 EGZ393282:EGZ393285 EQV393282:EQV393285 FAR393282:FAR393285 FKN393282:FKN393285 FUJ393282:FUJ393285 GEF393282:GEF393285 GOB393282:GOB393285 GXX393282:GXX393285 HHT393282:HHT393285 HRP393282:HRP393285 IBL393282:IBL393285 ILH393282:ILH393285 IVD393282:IVD393285 JEZ393282:JEZ393285 JOV393282:JOV393285 JYR393282:JYR393285 KIN393282:KIN393285 KSJ393282:KSJ393285 LCF393282:LCF393285 LMB393282:LMB393285 LVX393282:LVX393285 MFT393282:MFT393285 MPP393282:MPP393285 MZL393282:MZL393285 NJH393282:NJH393285 NTD393282:NTD393285 OCZ393282:OCZ393285 OMV393282:OMV393285 OWR393282:OWR393285 PGN393282:PGN393285 PQJ393282:PQJ393285 QAF393282:QAF393285 QKB393282:QKB393285 QTX393282:QTX393285 RDT393282:RDT393285 RNP393282:RNP393285 RXL393282:RXL393285 SHH393282:SHH393285 SRD393282:SRD393285 TAZ393282:TAZ393285 TKV393282:TKV393285 TUR393282:TUR393285 UEN393282:UEN393285 UOJ393282:UOJ393285 UYF393282:UYF393285 VIB393282:VIB393285 VRX393282:VRX393285 WBT393282:WBT393285 WLP393282:WLP393285 WVL393282:WVL393285 D458818:D458821 IZ458818:IZ458821 SV458818:SV458821 ACR458818:ACR458821 AMN458818:AMN458821 AWJ458818:AWJ458821 BGF458818:BGF458821 BQB458818:BQB458821 BZX458818:BZX458821 CJT458818:CJT458821 CTP458818:CTP458821 DDL458818:DDL458821 DNH458818:DNH458821 DXD458818:DXD458821 EGZ458818:EGZ458821 EQV458818:EQV458821 FAR458818:FAR458821 FKN458818:FKN458821 FUJ458818:FUJ458821 GEF458818:GEF458821 GOB458818:GOB458821 GXX458818:GXX458821 HHT458818:HHT458821 HRP458818:HRP458821 IBL458818:IBL458821 ILH458818:ILH458821 IVD458818:IVD458821 JEZ458818:JEZ458821 JOV458818:JOV458821 JYR458818:JYR458821 KIN458818:KIN458821 KSJ458818:KSJ458821 LCF458818:LCF458821 LMB458818:LMB458821 LVX458818:LVX458821 MFT458818:MFT458821 MPP458818:MPP458821 MZL458818:MZL458821 NJH458818:NJH458821 NTD458818:NTD458821 OCZ458818:OCZ458821 OMV458818:OMV458821 OWR458818:OWR458821 PGN458818:PGN458821 PQJ458818:PQJ458821 QAF458818:QAF458821 QKB458818:QKB458821 QTX458818:QTX458821 RDT458818:RDT458821 RNP458818:RNP458821 RXL458818:RXL458821 SHH458818:SHH458821 SRD458818:SRD458821 TAZ458818:TAZ458821 TKV458818:TKV458821 TUR458818:TUR458821 UEN458818:UEN458821 UOJ458818:UOJ458821 UYF458818:UYF458821 VIB458818:VIB458821 VRX458818:VRX458821 WBT458818:WBT458821 WLP458818:WLP458821 WVL458818:WVL458821 D524354:D524357 IZ524354:IZ524357 SV524354:SV524357 ACR524354:ACR524357 AMN524354:AMN524357 AWJ524354:AWJ524357 BGF524354:BGF524357 BQB524354:BQB524357 BZX524354:BZX524357 CJT524354:CJT524357 CTP524354:CTP524357 DDL524354:DDL524357 DNH524354:DNH524357 DXD524354:DXD524357 EGZ524354:EGZ524357 EQV524354:EQV524357 FAR524354:FAR524357 FKN524354:FKN524357 FUJ524354:FUJ524357 GEF524354:GEF524357 GOB524354:GOB524357 GXX524354:GXX524357 HHT524354:HHT524357 HRP524354:HRP524357 IBL524354:IBL524357 ILH524354:ILH524357 IVD524354:IVD524357 JEZ524354:JEZ524357 JOV524354:JOV524357 JYR524354:JYR524357 KIN524354:KIN524357 KSJ524354:KSJ524357 LCF524354:LCF524357 LMB524354:LMB524357 LVX524354:LVX524357 MFT524354:MFT524357 MPP524354:MPP524357 MZL524354:MZL524357 NJH524354:NJH524357 NTD524354:NTD524357 OCZ524354:OCZ524357 OMV524354:OMV524357 OWR524354:OWR524357 PGN524354:PGN524357 PQJ524354:PQJ524357 QAF524354:QAF524357 QKB524354:QKB524357 QTX524354:QTX524357 RDT524354:RDT524357 RNP524354:RNP524357 RXL524354:RXL524357 SHH524354:SHH524357 SRD524354:SRD524357 TAZ524354:TAZ524357 TKV524354:TKV524357 TUR524354:TUR524357 UEN524354:UEN524357 UOJ524354:UOJ524357 UYF524354:UYF524357 VIB524354:VIB524357 VRX524354:VRX524357 WBT524354:WBT524357 WLP524354:WLP524357 WVL524354:WVL524357 D589890:D589893 IZ589890:IZ589893 SV589890:SV589893 ACR589890:ACR589893 AMN589890:AMN589893 AWJ589890:AWJ589893 BGF589890:BGF589893 BQB589890:BQB589893 BZX589890:BZX589893 CJT589890:CJT589893 CTP589890:CTP589893 DDL589890:DDL589893 DNH589890:DNH589893 DXD589890:DXD589893 EGZ589890:EGZ589893 EQV589890:EQV589893 FAR589890:FAR589893 FKN589890:FKN589893 FUJ589890:FUJ589893 GEF589890:GEF589893 GOB589890:GOB589893 GXX589890:GXX589893 HHT589890:HHT589893 HRP589890:HRP589893 IBL589890:IBL589893 ILH589890:ILH589893 IVD589890:IVD589893 JEZ589890:JEZ589893 JOV589890:JOV589893 JYR589890:JYR589893 KIN589890:KIN589893 KSJ589890:KSJ589893 LCF589890:LCF589893 LMB589890:LMB589893 LVX589890:LVX589893 MFT589890:MFT589893 MPP589890:MPP589893 MZL589890:MZL589893 NJH589890:NJH589893 NTD589890:NTD589893 OCZ589890:OCZ589893 OMV589890:OMV589893 OWR589890:OWR589893 PGN589890:PGN589893 PQJ589890:PQJ589893 QAF589890:QAF589893 QKB589890:QKB589893 QTX589890:QTX589893 RDT589890:RDT589893 RNP589890:RNP589893 RXL589890:RXL589893 SHH589890:SHH589893 SRD589890:SRD589893 TAZ589890:TAZ589893 TKV589890:TKV589893 TUR589890:TUR589893 UEN589890:UEN589893 UOJ589890:UOJ589893 UYF589890:UYF589893 VIB589890:VIB589893 VRX589890:VRX589893 WBT589890:WBT589893 WLP589890:WLP589893 WVL589890:WVL589893 D655426:D655429 IZ655426:IZ655429 SV655426:SV655429 ACR655426:ACR655429 AMN655426:AMN655429 AWJ655426:AWJ655429 BGF655426:BGF655429 BQB655426:BQB655429 BZX655426:BZX655429 CJT655426:CJT655429 CTP655426:CTP655429 DDL655426:DDL655429 DNH655426:DNH655429 DXD655426:DXD655429 EGZ655426:EGZ655429 EQV655426:EQV655429 FAR655426:FAR655429 FKN655426:FKN655429 FUJ655426:FUJ655429 GEF655426:GEF655429 GOB655426:GOB655429 GXX655426:GXX655429 HHT655426:HHT655429 HRP655426:HRP655429 IBL655426:IBL655429 ILH655426:ILH655429 IVD655426:IVD655429 JEZ655426:JEZ655429 JOV655426:JOV655429 JYR655426:JYR655429 KIN655426:KIN655429 KSJ655426:KSJ655429 LCF655426:LCF655429 LMB655426:LMB655429 LVX655426:LVX655429 MFT655426:MFT655429 MPP655426:MPP655429 MZL655426:MZL655429 NJH655426:NJH655429 NTD655426:NTD655429 OCZ655426:OCZ655429 OMV655426:OMV655429 OWR655426:OWR655429 PGN655426:PGN655429 PQJ655426:PQJ655429 QAF655426:QAF655429 QKB655426:QKB655429 QTX655426:QTX655429 RDT655426:RDT655429 RNP655426:RNP655429 RXL655426:RXL655429 SHH655426:SHH655429 SRD655426:SRD655429 TAZ655426:TAZ655429 TKV655426:TKV655429 TUR655426:TUR655429 UEN655426:UEN655429 UOJ655426:UOJ655429 UYF655426:UYF655429 VIB655426:VIB655429 VRX655426:VRX655429 WBT655426:WBT655429 WLP655426:WLP655429 WVL655426:WVL655429 D720962:D720965 IZ720962:IZ720965 SV720962:SV720965 ACR720962:ACR720965 AMN720962:AMN720965 AWJ720962:AWJ720965 BGF720962:BGF720965 BQB720962:BQB720965 BZX720962:BZX720965 CJT720962:CJT720965 CTP720962:CTP720965 DDL720962:DDL720965 DNH720962:DNH720965 DXD720962:DXD720965 EGZ720962:EGZ720965 EQV720962:EQV720965 FAR720962:FAR720965 FKN720962:FKN720965 FUJ720962:FUJ720965 GEF720962:GEF720965 GOB720962:GOB720965 GXX720962:GXX720965 HHT720962:HHT720965 HRP720962:HRP720965 IBL720962:IBL720965 ILH720962:ILH720965 IVD720962:IVD720965 JEZ720962:JEZ720965 JOV720962:JOV720965 JYR720962:JYR720965 KIN720962:KIN720965 KSJ720962:KSJ720965 LCF720962:LCF720965 LMB720962:LMB720965 LVX720962:LVX720965 MFT720962:MFT720965 MPP720962:MPP720965 MZL720962:MZL720965 NJH720962:NJH720965 NTD720962:NTD720965 OCZ720962:OCZ720965 OMV720962:OMV720965 OWR720962:OWR720965 PGN720962:PGN720965 PQJ720962:PQJ720965 QAF720962:QAF720965 QKB720962:QKB720965 QTX720962:QTX720965 RDT720962:RDT720965 RNP720962:RNP720965 RXL720962:RXL720965 SHH720962:SHH720965 SRD720962:SRD720965 TAZ720962:TAZ720965 TKV720962:TKV720965 TUR720962:TUR720965 UEN720962:UEN720965 UOJ720962:UOJ720965 UYF720962:UYF720965 VIB720962:VIB720965 VRX720962:VRX720965 WBT720962:WBT720965 WLP720962:WLP720965 WVL720962:WVL720965 D786498:D786501 IZ786498:IZ786501 SV786498:SV786501 ACR786498:ACR786501 AMN786498:AMN786501 AWJ786498:AWJ786501 BGF786498:BGF786501 BQB786498:BQB786501 BZX786498:BZX786501 CJT786498:CJT786501 CTP786498:CTP786501 DDL786498:DDL786501 DNH786498:DNH786501 DXD786498:DXD786501 EGZ786498:EGZ786501 EQV786498:EQV786501 FAR786498:FAR786501 FKN786498:FKN786501 FUJ786498:FUJ786501 GEF786498:GEF786501 GOB786498:GOB786501 GXX786498:GXX786501 HHT786498:HHT786501 HRP786498:HRP786501 IBL786498:IBL786501 ILH786498:ILH786501 IVD786498:IVD786501 JEZ786498:JEZ786501 JOV786498:JOV786501 JYR786498:JYR786501 KIN786498:KIN786501 KSJ786498:KSJ786501 LCF786498:LCF786501 LMB786498:LMB786501 LVX786498:LVX786501 MFT786498:MFT786501 MPP786498:MPP786501 MZL786498:MZL786501 NJH786498:NJH786501 NTD786498:NTD786501 OCZ786498:OCZ786501 OMV786498:OMV786501 OWR786498:OWR786501 PGN786498:PGN786501 PQJ786498:PQJ786501 QAF786498:QAF786501 QKB786498:QKB786501 QTX786498:QTX786501 RDT786498:RDT786501 RNP786498:RNP786501 RXL786498:RXL786501 SHH786498:SHH786501 SRD786498:SRD786501 TAZ786498:TAZ786501 TKV786498:TKV786501 TUR786498:TUR786501 UEN786498:UEN786501 UOJ786498:UOJ786501 UYF786498:UYF786501 VIB786498:VIB786501 VRX786498:VRX786501 WBT786498:WBT786501 WLP786498:WLP786501 WVL786498:WVL786501 D852034:D852037 IZ852034:IZ852037 SV852034:SV852037 ACR852034:ACR852037 AMN852034:AMN852037 AWJ852034:AWJ852037 BGF852034:BGF852037 BQB852034:BQB852037 BZX852034:BZX852037 CJT852034:CJT852037 CTP852034:CTP852037 DDL852034:DDL852037 DNH852034:DNH852037 DXD852034:DXD852037 EGZ852034:EGZ852037 EQV852034:EQV852037 FAR852034:FAR852037 FKN852034:FKN852037 FUJ852034:FUJ852037 GEF852034:GEF852037 GOB852034:GOB852037 GXX852034:GXX852037 HHT852034:HHT852037 HRP852034:HRP852037 IBL852034:IBL852037 ILH852034:ILH852037 IVD852034:IVD852037 JEZ852034:JEZ852037 JOV852034:JOV852037 JYR852034:JYR852037 KIN852034:KIN852037 KSJ852034:KSJ852037 LCF852034:LCF852037 LMB852034:LMB852037 LVX852034:LVX852037 MFT852034:MFT852037 MPP852034:MPP852037 MZL852034:MZL852037 NJH852034:NJH852037 NTD852034:NTD852037 OCZ852034:OCZ852037 OMV852034:OMV852037 OWR852034:OWR852037 PGN852034:PGN852037 PQJ852034:PQJ852037 QAF852034:QAF852037 QKB852034:QKB852037 QTX852034:QTX852037 RDT852034:RDT852037 RNP852034:RNP852037 RXL852034:RXL852037 SHH852034:SHH852037 SRD852034:SRD852037 TAZ852034:TAZ852037 TKV852034:TKV852037 TUR852034:TUR852037 UEN852034:UEN852037 UOJ852034:UOJ852037 UYF852034:UYF852037 VIB852034:VIB852037 VRX852034:VRX852037 WBT852034:WBT852037 WLP852034:WLP852037 WVL852034:WVL852037 D917570:D917573 IZ917570:IZ917573 SV917570:SV917573 ACR917570:ACR917573 AMN917570:AMN917573 AWJ917570:AWJ917573 BGF917570:BGF917573 BQB917570:BQB917573 BZX917570:BZX917573 CJT917570:CJT917573 CTP917570:CTP917573 DDL917570:DDL917573 DNH917570:DNH917573 DXD917570:DXD917573 EGZ917570:EGZ917573 EQV917570:EQV917573 FAR917570:FAR917573 FKN917570:FKN917573 FUJ917570:FUJ917573 GEF917570:GEF917573 GOB917570:GOB917573 GXX917570:GXX917573 HHT917570:HHT917573 HRP917570:HRP917573 IBL917570:IBL917573 ILH917570:ILH917573 IVD917570:IVD917573 JEZ917570:JEZ917573 JOV917570:JOV917573 JYR917570:JYR917573 KIN917570:KIN917573 KSJ917570:KSJ917573 LCF917570:LCF917573 LMB917570:LMB917573 LVX917570:LVX917573 MFT917570:MFT917573 MPP917570:MPP917573 MZL917570:MZL917573 NJH917570:NJH917573 NTD917570:NTD917573 OCZ917570:OCZ917573 OMV917570:OMV917573 OWR917570:OWR917573 PGN917570:PGN917573 PQJ917570:PQJ917573 QAF917570:QAF917573 QKB917570:QKB917573 QTX917570:QTX917573 RDT917570:RDT917573 RNP917570:RNP917573 RXL917570:RXL917573 SHH917570:SHH917573 SRD917570:SRD917573 TAZ917570:TAZ917573 TKV917570:TKV917573 TUR917570:TUR917573 UEN917570:UEN917573 UOJ917570:UOJ917573 UYF917570:UYF917573 VIB917570:VIB917573 VRX917570:VRX917573 WBT917570:WBT917573 WLP917570:WLP917573 WVL917570:WVL917573 D983106:D983109 IZ983106:IZ983109 SV983106:SV983109 ACR983106:ACR983109 AMN983106:AMN983109 AWJ983106:AWJ983109 BGF983106:BGF983109 BQB983106:BQB983109 BZX983106:BZX983109 CJT983106:CJT983109 CTP983106:CTP983109 DDL983106:DDL983109 DNH983106:DNH983109 DXD983106:DXD983109 EGZ983106:EGZ983109 EQV983106:EQV983109 FAR983106:FAR983109 FKN983106:FKN983109 FUJ983106:FUJ983109 GEF983106:GEF983109 GOB983106:GOB983109 GXX983106:GXX983109 HHT983106:HHT983109 HRP983106:HRP983109 IBL983106:IBL983109 ILH983106:ILH983109 IVD983106:IVD983109 JEZ983106:JEZ983109 JOV983106:JOV983109 JYR983106:JYR983109 KIN983106:KIN983109 KSJ983106:KSJ983109 LCF983106:LCF983109 LMB983106:LMB983109 LVX983106:LVX983109 MFT983106:MFT983109 MPP983106:MPP983109 MZL983106:MZL983109 NJH983106:NJH983109 NTD983106:NTD983109 OCZ983106:OCZ983109 OMV983106:OMV983109 OWR983106:OWR983109 PGN983106:PGN983109 PQJ983106:PQJ983109 QAF983106:QAF983109 QKB983106:QKB983109 QTX983106:QTX983109 RDT983106:RDT983109 RNP983106:RNP983109 RXL983106:RXL983109 SHH983106:SHH983109 SRD983106:SRD983109 TAZ983106:TAZ983109 TKV983106:TKV983109 TUR983106:TUR983109 UEN983106:UEN983109 UOJ983106:UOJ983109 UYF983106:UYF983109 VIB983106:VIB983109 VRX983106:VRX983109 WBT983106:WBT983109 WLP983106:WLP983109 WVL983106:WVL983109 D388:D408 IZ388:IZ408 SV388:SV408 ACR388:ACR408 AMN388:AMN408 AWJ388:AWJ408 BGF388:BGF408 BQB388:BQB408 BZX388:BZX408 CJT388:CJT408 CTP388:CTP408 DDL388:DDL408 DNH388:DNH408 DXD388:DXD408 EGZ388:EGZ408 EQV388:EQV408 FAR388:FAR408 FKN388:FKN408 FUJ388:FUJ408 GEF388:GEF408 GOB388:GOB408 GXX388:GXX408 HHT388:HHT408 HRP388:HRP408 IBL388:IBL408 ILH388:ILH408 IVD388:IVD408 JEZ388:JEZ408 JOV388:JOV408 JYR388:JYR408 KIN388:KIN408 KSJ388:KSJ408 LCF388:LCF408 LMB388:LMB408 LVX388:LVX408 MFT388:MFT408 MPP388:MPP408 MZL388:MZL408 NJH388:NJH408 NTD388:NTD408 OCZ388:OCZ408 OMV388:OMV408 OWR388:OWR408 PGN388:PGN408 PQJ388:PQJ408 QAF388:QAF408 QKB388:QKB408 QTX388:QTX408 RDT388:RDT408 RNP388:RNP408 RXL388:RXL408 SHH388:SHH408 SRD388:SRD408 TAZ388:TAZ408 TKV388:TKV408 TUR388:TUR408 UEN388:UEN408 UOJ388:UOJ408 UYF388:UYF408 VIB388:VIB408 VRX388:VRX408 WBT388:WBT408 WLP388:WLP408 WVL388:WVL408 D65924:D65944 IZ65924:IZ65944 SV65924:SV65944 ACR65924:ACR65944 AMN65924:AMN65944 AWJ65924:AWJ65944 BGF65924:BGF65944 BQB65924:BQB65944 BZX65924:BZX65944 CJT65924:CJT65944 CTP65924:CTP65944 DDL65924:DDL65944 DNH65924:DNH65944 DXD65924:DXD65944 EGZ65924:EGZ65944 EQV65924:EQV65944 FAR65924:FAR65944 FKN65924:FKN65944 FUJ65924:FUJ65944 GEF65924:GEF65944 GOB65924:GOB65944 GXX65924:GXX65944 HHT65924:HHT65944 HRP65924:HRP65944 IBL65924:IBL65944 ILH65924:ILH65944 IVD65924:IVD65944 JEZ65924:JEZ65944 JOV65924:JOV65944 JYR65924:JYR65944 KIN65924:KIN65944 KSJ65924:KSJ65944 LCF65924:LCF65944 LMB65924:LMB65944 LVX65924:LVX65944 MFT65924:MFT65944 MPP65924:MPP65944 MZL65924:MZL65944 NJH65924:NJH65944 NTD65924:NTD65944 OCZ65924:OCZ65944 OMV65924:OMV65944 OWR65924:OWR65944 PGN65924:PGN65944 PQJ65924:PQJ65944 QAF65924:QAF65944 QKB65924:QKB65944 QTX65924:QTX65944 RDT65924:RDT65944 RNP65924:RNP65944 RXL65924:RXL65944 SHH65924:SHH65944 SRD65924:SRD65944 TAZ65924:TAZ65944 TKV65924:TKV65944 TUR65924:TUR65944 UEN65924:UEN65944 UOJ65924:UOJ65944 UYF65924:UYF65944 VIB65924:VIB65944 VRX65924:VRX65944 WBT65924:WBT65944 WLP65924:WLP65944 WVL65924:WVL65944 D131460:D131480 IZ131460:IZ131480 SV131460:SV131480 ACR131460:ACR131480 AMN131460:AMN131480 AWJ131460:AWJ131480 BGF131460:BGF131480 BQB131460:BQB131480 BZX131460:BZX131480 CJT131460:CJT131480 CTP131460:CTP131480 DDL131460:DDL131480 DNH131460:DNH131480 DXD131460:DXD131480 EGZ131460:EGZ131480 EQV131460:EQV131480 FAR131460:FAR131480 FKN131460:FKN131480 FUJ131460:FUJ131480 GEF131460:GEF131480 GOB131460:GOB131480 GXX131460:GXX131480 HHT131460:HHT131480 HRP131460:HRP131480 IBL131460:IBL131480 ILH131460:ILH131480 IVD131460:IVD131480 JEZ131460:JEZ131480 JOV131460:JOV131480 JYR131460:JYR131480 KIN131460:KIN131480 KSJ131460:KSJ131480 LCF131460:LCF131480 LMB131460:LMB131480 LVX131460:LVX131480 MFT131460:MFT131480 MPP131460:MPP131480 MZL131460:MZL131480 NJH131460:NJH131480 NTD131460:NTD131480 OCZ131460:OCZ131480 OMV131460:OMV131480 OWR131460:OWR131480 PGN131460:PGN131480 PQJ131460:PQJ131480 QAF131460:QAF131480 QKB131460:QKB131480 QTX131460:QTX131480 RDT131460:RDT131480 RNP131460:RNP131480 RXL131460:RXL131480 SHH131460:SHH131480 SRD131460:SRD131480 TAZ131460:TAZ131480 TKV131460:TKV131480 TUR131460:TUR131480 UEN131460:UEN131480 UOJ131460:UOJ131480 UYF131460:UYF131480 VIB131460:VIB131480 VRX131460:VRX131480 WBT131460:WBT131480 WLP131460:WLP131480 WVL131460:WVL131480 D196996:D197016 IZ196996:IZ197016 SV196996:SV197016 ACR196996:ACR197016 AMN196996:AMN197016 AWJ196996:AWJ197016 BGF196996:BGF197016 BQB196996:BQB197016 BZX196996:BZX197016 CJT196996:CJT197016 CTP196996:CTP197016 DDL196996:DDL197016 DNH196996:DNH197016 DXD196996:DXD197016 EGZ196996:EGZ197016 EQV196996:EQV197016 FAR196996:FAR197016 FKN196996:FKN197016 FUJ196996:FUJ197016 GEF196996:GEF197016 GOB196996:GOB197016 GXX196996:GXX197016 HHT196996:HHT197016 HRP196996:HRP197016 IBL196996:IBL197016 ILH196996:ILH197016 IVD196996:IVD197016 JEZ196996:JEZ197016 JOV196996:JOV197016 JYR196996:JYR197016 KIN196996:KIN197016 KSJ196996:KSJ197016 LCF196996:LCF197016 LMB196996:LMB197016 LVX196996:LVX197016 MFT196996:MFT197016 MPP196996:MPP197016 MZL196996:MZL197016 NJH196996:NJH197016 NTD196996:NTD197016 OCZ196996:OCZ197016 OMV196996:OMV197016 OWR196996:OWR197016 PGN196996:PGN197016 PQJ196996:PQJ197016 QAF196996:QAF197016 QKB196996:QKB197016 QTX196996:QTX197016 RDT196996:RDT197016 RNP196996:RNP197016 RXL196996:RXL197016 SHH196996:SHH197016 SRD196996:SRD197016 TAZ196996:TAZ197016 TKV196996:TKV197016 TUR196996:TUR197016 UEN196996:UEN197016 UOJ196996:UOJ197016 UYF196996:UYF197016 VIB196996:VIB197016 VRX196996:VRX197016 WBT196996:WBT197016 WLP196996:WLP197016 WVL196996:WVL197016 D262532:D262552 IZ262532:IZ262552 SV262532:SV262552 ACR262532:ACR262552 AMN262532:AMN262552 AWJ262532:AWJ262552 BGF262532:BGF262552 BQB262532:BQB262552 BZX262532:BZX262552 CJT262532:CJT262552 CTP262532:CTP262552 DDL262532:DDL262552 DNH262532:DNH262552 DXD262532:DXD262552 EGZ262532:EGZ262552 EQV262532:EQV262552 FAR262532:FAR262552 FKN262532:FKN262552 FUJ262532:FUJ262552 GEF262532:GEF262552 GOB262532:GOB262552 GXX262532:GXX262552 HHT262532:HHT262552 HRP262532:HRP262552 IBL262532:IBL262552 ILH262532:ILH262552 IVD262532:IVD262552 JEZ262532:JEZ262552 JOV262532:JOV262552 JYR262532:JYR262552 KIN262532:KIN262552 KSJ262532:KSJ262552 LCF262532:LCF262552 LMB262532:LMB262552 LVX262532:LVX262552 MFT262532:MFT262552 MPP262532:MPP262552 MZL262532:MZL262552 NJH262532:NJH262552 NTD262532:NTD262552 OCZ262532:OCZ262552 OMV262532:OMV262552 OWR262532:OWR262552 PGN262532:PGN262552 PQJ262532:PQJ262552 QAF262532:QAF262552 QKB262532:QKB262552 QTX262532:QTX262552 RDT262532:RDT262552 RNP262532:RNP262552 RXL262532:RXL262552 SHH262532:SHH262552 SRD262532:SRD262552 TAZ262532:TAZ262552 TKV262532:TKV262552 TUR262532:TUR262552 UEN262532:UEN262552 UOJ262532:UOJ262552 UYF262532:UYF262552 VIB262532:VIB262552 VRX262532:VRX262552 WBT262532:WBT262552 WLP262532:WLP262552 WVL262532:WVL262552 D328068:D328088 IZ328068:IZ328088 SV328068:SV328088 ACR328068:ACR328088 AMN328068:AMN328088 AWJ328068:AWJ328088 BGF328068:BGF328088 BQB328068:BQB328088 BZX328068:BZX328088 CJT328068:CJT328088 CTP328068:CTP328088 DDL328068:DDL328088 DNH328068:DNH328088 DXD328068:DXD328088 EGZ328068:EGZ328088 EQV328068:EQV328088 FAR328068:FAR328088 FKN328068:FKN328088 FUJ328068:FUJ328088 GEF328068:GEF328088 GOB328068:GOB328088 GXX328068:GXX328088 HHT328068:HHT328088 HRP328068:HRP328088 IBL328068:IBL328088 ILH328068:ILH328088 IVD328068:IVD328088 JEZ328068:JEZ328088 JOV328068:JOV328088 JYR328068:JYR328088 KIN328068:KIN328088 KSJ328068:KSJ328088 LCF328068:LCF328088 LMB328068:LMB328088 LVX328068:LVX328088 MFT328068:MFT328088 MPP328068:MPP328088 MZL328068:MZL328088 NJH328068:NJH328088 NTD328068:NTD328088 OCZ328068:OCZ328088 OMV328068:OMV328088 OWR328068:OWR328088 PGN328068:PGN328088 PQJ328068:PQJ328088 QAF328068:QAF328088 QKB328068:QKB328088 QTX328068:QTX328088 RDT328068:RDT328088 RNP328068:RNP328088 RXL328068:RXL328088 SHH328068:SHH328088 SRD328068:SRD328088 TAZ328068:TAZ328088 TKV328068:TKV328088 TUR328068:TUR328088 UEN328068:UEN328088 UOJ328068:UOJ328088 UYF328068:UYF328088 VIB328068:VIB328088 VRX328068:VRX328088 WBT328068:WBT328088 WLP328068:WLP328088 WVL328068:WVL328088 D393604:D393624 IZ393604:IZ393624 SV393604:SV393624 ACR393604:ACR393624 AMN393604:AMN393624 AWJ393604:AWJ393624 BGF393604:BGF393624 BQB393604:BQB393624 BZX393604:BZX393624 CJT393604:CJT393624 CTP393604:CTP393624 DDL393604:DDL393624 DNH393604:DNH393624 DXD393604:DXD393624 EGZ393604:EGZ393624 EQV393604:EQV393624 FAR393604:FAR393624 FKN393604:FKN393624 FUJ393604:FUJ393624 GEF393604:GEF393624 GOB393604:GOB393624 GXX393604:GXX393624 HHT393604:HHT393624 HRP393604:HRP393624 IBL393604:IBL393624 ILH393604:ILH393624 IVD393604:IVD393624 JEZ393604:JEZ393624 JOV393604:JOV393624 JYR393604:JYR393624 KIN393604:KIN393624 KSJ393604:KSJ393624 LCF393604:LCF393624 LMB393604:LMB393624 LVX393604:LVX393624 MFT393604:MFT393624 MPP393604:MPP393624 MZL393604:MZL393624 NJH393604:NJH393624 NTD393604:NTD393624 OCZ393604:OCZ393624 OMV393604:OMV393624 OWR393604:OWR393624 PGN393604:PGN393624 PQJ393604:PQJ393624 QAF393604:QAF393624 QKB393604:QKB393624 QTX393604:QTX393624 RDT393604:RDT393624 RNP393604:RNP393624 RXL393604:RXL393624 SHH393604:SHH393624 SRD393604:SRD393624 TAZ393604:TAZ393624 TKV393604:TKV393624 TUR393604:TUR393624 UEN393604:UEN393624 UOJ393604:UOJ393624 UYF393604:UYF393624 VIB393604:VIB393624 VRX393604:VRX393624 WBT393604:WBT393624 WLP393604:WLP393624 WVL393604:WVL393624 D459140:D459160 IZ459140:IZ459160 SV459140:SV459160 ACR459140:ACR459160 AMN459140:AMN459160 AWJ459140:AWJ459160 BGF459140:BGF459160 BQB459140:BQB459160 BZX459140:BZX459160 CJT459140:CJT459160 CTP459140:CTP459160 DDL459140:DDL459160 DNH459140:DNH459160 DXD459140:DXD459160 EGZ459140:EGZ459160 EQV459140:EQV459160 FAR459140:FAR459160 FKN459140:FKN459160 FUJ459140:FUJ459160 GEF459140:GEF459160 GOB459140:GOB459160 GXX459140:GXX459160 HHT459140:HHT459160 HRP459140:HRP459160 IBL459140:IBL459160 ILH459140:ILH459160 IVD459140:IVD459160 JEZ459140:JEZ459160 JOV459140:JOV459160 JYR459140:JYR459160 KIN459140:KIN459160 KSJ459140:KSJ459160 LCF459140:LCF459160 LMB459140:LMB459160 LVX459140:LVX459160 MFT459140:MFT459160 MPP459140:MPP459160 MZL459140:MZL459160 NJH459140:NJH459160 NTD459140:NTD459160 OCZ459140:OCZ459160 OMV459140:OMV459160 OWR459140:OWR459160 PGN459140:PGN459160 PQJ459140:PQJ459160 QAF459140:QAF459160 QKB459140:QKB459160 QTX459140:QTX459160 RDT459140:RDT459160 RNP459140:RNP459160 RXL459140:RXL459160 SHH459140:SHH459160 SRD459140:SRD459160 TAZ459140:TAZ459160 TKV459140:TKV459160 TUR459140:TUR459160 UEN459140:UEN459160 UOJ459140:UOJ459160 UYF459140:UYF459160 VIB459140:VIB459160 VRX459140:VRX459160 WBT459140:WBT459160 WLP459140:WLP459160 WVL459140:WVL459160 D524676:D524696 IZ524676:IZ524696 SV524676:SV524696 ACR524676:ACR524696 AMN524676:AMN524696 AWJ524676:AWJ524696 BGF524676:BGF524696 BQB524676:BQB524696 BZX524676:BZX524696 CJT524676:CJT524696 CTP524676:CTP524696 DDL524676:DDL524696 DNH524676:DNH524696 DXD524676:DXD524696 EGZ524676:EGZ524696 EQV524676:EQV524696 FAR524676:FAR524696 FKN524676:FKN524696 FUJ524676:FUJ524696 GEF524676:GEF524696 GOB524676:GOB524696 GXX524676:GXX524696 HHT524676:HHT524696 HRP524676:HRP524696 IBL524676:IBL524696 ILH524676:ILH524696 IVD524676:IVD524696 JEZ524676:JEZ524696 JOV524676:JOV524696 JYR524676:JYR524696 KIN524676:KIN524696 KSJ524676:KSJ524696 LCF524676:LCF524696 LMB524676:LMB524696 LVX524676:LVX524696 MFT524676:MFT524696 MPP524676:MPP524696 MZL524676:MZL524696 NJH524676:NJH524696 NTD524676:NTD524696 OCZ524676:OCZ524696 OMV524676:OMV524696 OWR524676:OWR524696 PGN524676:PGN524696 PQJ524676:PQJ524696 QAF524676:QAF524696 QKB524676:QKB524696 QTX524676:QTX524696 RDT524676:RDT524696 RNP524676:RNP524696 RXL524676:RXL524696 SHH524676:SHH524696 SRD524676:SRD524696 TAZ524676:TAZ524696 TKV524676:TKV524696 TUR524676:TUR524696 UEN524676:UEN524696 UOJ524676:UOJ524696 UYF524676:UYF524696 VIB524676:VIB524696 VRX524676:VRX524696 WBT524676:WBT524696 WLP524676:WLP524696 WVL524676:WVL524696 D590212:D590232 IZ590212:IZ590232 SV590212:SV590232 ACR590212:ACR590232 AMN590212:AMN590232 AWJ590212:AWJ590232 BGF590212:BGF590232 BQB590212:BQB590232 BZX590212:BZX590232 CJT590212:CJT590232 CTP590212:CTP590232 DDL590212:DDL590232 DNH590212:DNH590232 DXD590212:DXD590232 EGZ590212:EGZ590232 EQV590212:EQV590232 FAR590212:FAR590232 FKN590212:FKN590232 FUJ590212:FUJ590232 GEF590212:GEF590232 GOB590212:GOB590232 GXX590212:GXX590232 HHT590212:HHT590232 HRP590212:HRP590232 IBL590212:IBL590232 ILH590212:ILH590232 IVD590212:IVD590232 JEZ590212:JEZ590232 JOV590212:JOV590232 JYR590212:JYR590232 KIN590212:KIN590232 KSJ590212:KSJ590232 LCF590212:LCF590232 LMB590212:LMB590232 LVX590212:LVX590232 MFT590212:MFT590232 MPP590212:MPP590232 MZL590212:MZL590232 NJH590212:NJH590232 NTD590212:NTD590232 OCZ590212:OCZ590232 OMV590212:OMV590232 OWR590212:OWR590232 PGN590212:PGN590232 PQJ590212:PQJ590232 QAF590212:QAF590232 QKB590212:QKB590232 QTX590212:QTX590232 RDT590212:RDT590232 RNP590212:RNP590232 RXL590212:RXL590232 SHH590212:SHH590232 SRD590212:SRD590232 TAZ590212:TAZ590232 TKV590212:TKV590232 TUR590212:TUR590232 UEN590212:UEN590232 UOJ590212:UOJ590232 UYF590212:UYF590232 VIB590212:VIB590232 VRX590212:VRX590232 WBT590212:WBT590232 WLP590212:WLP590232 WVL590212:WVL590232 D655748:D655768 IZ655748:IZ655768 SV655748:SV655768 ACR655748:ACR655768 AMN655748:AMN655768 AWJ655748:AWJ655768 BGF655748:BGF655768 BQB655748:BQB655768 BZX655748:BZX655768 CJT655748:CJT655768 CTP655748:CTP655768 DDL655748:DDL655768 DNH655748:DNH655768 DXD655748:DXD655768 EGZ655748:EGZ655768 EQV655748:EQV655768 FAR655748:FAR655768 FKN655748:FKN655768 FUJ655748:FUJ655768 GEF655748:GEF655768 GOB655748:GOB655768 GXX655748:GXX655768 HHT655748:HHT655768 HRP655748:HRP655768 IBL655748:IBL655768 ILH655748:ILH655768 IVD655748:IVD655768 JEZ655748:JEZ655768 JOV655748:JOV655768 JYR655748:JYR655768 KIN655748:KIN655768 KSJ655748:KSJ655768 LCF655748:LCF655768 LMB655748:LMB655768 LVX655748:LVX655768 MFT655748:MFT655768 MPP655748:MPP655768 MZL655748:MZL655768 NJH655748:NJH655768 NTD655748:NTD655768 OCZ655748:OCZ655768 OMV655748:OMV655768 OWR655748:OWR655768 PGN655748:PGN655768 PQJ655748:PQJ655768 QAF655748:QAF655768 QKB655748:QKB655768 QTX655748:QTX655768 RDT655748:RDT655768 RNP655748:RNP655768 RXL655748:RXL655768 SHH655748:SHH655768 SRD655748:SRD655768 TAZ655748:TAZ655768 TKV655748:TKV655768 TUR655748:TUR655768 UEN655748:UEN655768 UOJ655748:UOJ655768 UYF655748:UYF655768 VIB655748:VIB655768 VRX655748:VRX655768 WBT655748:WBT655768 WLP655748:WLP655768 WVL655748:WVL655768 D721284:D721304 IZ721284:IZ721304 SV721284:SV721304 ACR721284:ACR721304 AMN721284:AMN721304 AWJ721284:AWJ721304 BGF721284:BGF721304 BQB721284:BQB721304 BZX721284:BZX721304 CJT721284:CJT721304 CTP721284:CTP721304 DDL721284:DDL721304 DNH721284:DNH721304 DXD721284:DXD721304 EGZ721284:EGZ721304 EQV721284:EQV721304 FAR721284:FAR721304 FKN721284:FKN721304 FUJ721284:FUJ721304 GEF721284:GEF721304 GOB721284:GOB721304 GXX721284:GXX721304 HHT721284:HHT721304 HRP721284:HRP721304 IBL721284:IBL721304 ILH721284:ILH721304 IVD721284:IVD721304 JEZ721284:JEZ721304 JOV721284:JOV721304 JYR721284:JYR721304 KIN721284:KIN721304 KSJ721284:KSJ721304 LCF721284:LCF721304 LMB721284:LMB721304 LVX721284:LVX721304 MFT721284:MFT721304 MPP721284:MPP721304 MZL721284:MZL721304 NJH721284:NJH721304 NTD721284:NTD721304 OCZ721284:OCZ721304 OMV721284:OMV721304 OWR721284:OWR721304 PGN721284:PGN721304 PQJ721284:PQJ721304 QAF721284:QAF721304 QKB721284:QKB721304 QTX721284:QTX721304 RDT721284:RDT721304 RNP721284:RNP721304 RXL721284:RXL721304 SHH721284:SHH721304 SRD721284:SRD721304 TAZ721284:TAZ721304 TKV721284:TKV721304 TUR721284:TUR721304 UEN721284:UEN721304 UOJ721284:UOJ721304 UYF721284:UYF721304 VIB721284:VIB721304 VRX721284:VRX721304 WBT721284:WBT721304 WLP721284:WLP721304 WVL721284:WVL721304 D786820:D786840 IZ786820:IZ786840 SV786820:SV786840 ACR786820:ACR786840 AMN786820:AMN786840 AWJ786820:AWJ786840 BGF786820:BGF786840 BQB786820:BQB786840 BZX786820:BZX786840 CJT786820:CJT786840 CTP786820:CTP786840 DDL786820:DDL786840 DNH786820:DNH786840 DXD786820:DXD786840 EGZ786820:EGZ786840 EQV786820:EQV786840 FAR786820:FAR786840 FKN786820:FKN786840 FUJ786820:FUJ786840 GEF786820:GEF786840 GOB786820:GOB786840 GXX786820:GXX786840 HHT786820:HHT786840 HRP786820:HRP786840 IBL786820:IBL786840 ILH786820:ILH786840 IVD786820:IVD786840 JEZ786820:JEZ786840 JOV786820:JOV786840 JYR786820:JYR786840 KIN786820:KIN786840 KSJ786820:KSJ786840 LCF786820:LCF786840 LMB786820:LMB786840 LVX786820:LVX786840 MFT786820:MFT786840 MPP786820:MPP786840 MZL786820:MZL786840 NJH786820:NJH786840 NTD786820:NTD786840 OCZ786820:OCZ786840 OMV786820:OMV786840 OWR786820:OWR786840 PGN786820:PGN786840 PQJ786820:PQJ786840 QAF786820:QAF786840 QKB786820:QKB786840 QTX786820:QTX786840 RDT786820:RDT786840 RNP786820:RNP786840 RXL786820:RXL786840 SHH786820:SHH786840 SRD786820:SRD786840 TAZ786820:TAZ786840 TKV786820:TKV786840 TUR786820:TUR786840 UEN786820:UEN786840 UOJ786820:UOJ786840 UYF786820:UYF786840 VIB786820:VIB786840 VRX786820:VRX786840 WBT786820:WBT786840 WLP786820:WLP786840 WVL786820:WVL786840 D852356:D852376 IZ852356:IZ852376 SV852356:SV852376 ACR852356:ACR852376 AMN852356:AMN852376 AWJ852356:AWJ852376 BGF852356:BGF852376 BQB852356:BQB852376 BZX852356:BZX852376 CJT852356:CJT852376 CTP852356:CTP852376 DDL852356:DDL852376 DNH852356:DNH852376 DXD852356:DXD852376 EGZ852356:EGZ852376 EQV852356:EQV852376 FAR852356:FAR852376 FKN852356:FKN852376 FUJ852356:FUJ852376 GEF852356:GEF852376 GOB852356:GOB852376 GXX852356:GXX852376 HHT852356:HHT852376 HRP852356:HRP852376 IBL852356:IBL852376 ILH852356:ILH852376 IVD852356:IVD852376 JEZ852356:JEZ852376 JOV852356:JOV852376 JYR852356:JYR852376 KIN852356:KIN852376 KSJ852356:KSJ852376 LCF852356:LCF852376 LMB852356:LMB852376 LVX852356:LVX852376 MFT852356:MFT852376 MPP852356:MPP852376 MZL852356:MZL852376 NJH852356:NJH852376 NTD852356:NTD852376 OCZ852356:OCZ852376 OMV852356:OMV852376 OWR852356:OWR852376 PGN852356:PGN852376 PQJ852356:PQJ852376 QAF852356:QAF852376 QKB852356:QKB852376 QTX852356:QTX852376 RDT852356:RDT852376 RNP852356:RNP852376 RXL852356:RXL852376 SHH852356:SHH852376 SRD852356:SRD852376 TAZ852356:TAZ852376 TKV852356:TKV852376 TUR852356:TUR852376 UEN852356:UEN852376 UOJ852356:UOJ852376 UYF852356:UYF852376 VIB852356:VIB852376 VRX852356:VRX852376 WBT852356:WBT852376 WLP852356:WLP852376 WVL852356:WVL852376 D917892:D917912 IZ917892:IZ917912 SV917892:SV917912 ACR917892:ACR917912 AMN917892:AMN917912 AWJ917892:AWJ917912 BGF917892:BGF917912 BQB917892:BQB917912 BZX917892:BZX917912 CJT917892:CJT917912 CTP917892:CTP917912 DDL917892:DDL917912 DNH917892:DNH917912 DXD917892:DXD917912 EGZ917892:EGZ917912 EQV917892:EQV917912 FAR917892:FAR917912 FKN917892:FKN917912 FUJ917892:FUJ917912 GEF917892:GEF917912 GOB917892:GOB917912 GXX917892:GXX917912 HHT917892:HHT917912 HRP917892:HRP917912 IBL917892:IBL917912 ILH917892:ILH917912 IVD917892:IVD917912 JEZ917892:JEZ917912 JOV917892:JOV917912 JYR917892:JYR917912 KIN917892:KIN917912 KSJ917892:KSJ917912 LCF917892:LCF917912 LMB917892:LMB917912 LVX917892:LVX917912 MFT917892:MFT917912 MPP917892:MPP917912 MZL917892:MZL917912 NJH917892:NJH917912 NTD917892:NTD917912 OCZ917892:OCZ917912 OMV917892:OMV917912 OWR917892:OWR917912 PGN917892:PGN917912 PQJ917892:PQJ917912 QAF917892:QAF917912 QKB917892:QKB917912 QTX917892:QTX917912 RDT917892:RDT917912 RNP917892:RNP917912 RXL917892:RXL917912 SHH917892:SHH917912 SRD917892:SRD917912 TAZ917892:TAZ917912 TKV917892:TKV917912 TUR917892:TUR917912 UEN917892:UEN917912 UOJ917892:UOJ917912 UYF917892:UYF917912 VIB917892:VIB917912 VRX917892:VRX917912 WBT917892:WBT917912 WLP917892:WLP917912 WVL917892:WVL917912 D983428:D983448 IZ983428:IZ983448 SV983428:SV983448 ACR983428:ACR983448 AMN983428:AMN983448 AWJ983428:AWJ983448 BGF983428:BGF983448 BQB983428:BQB983448 BZX983428:BZX983448 CJT983428:CJT983448 CTP983428:CTP983448 DDL983428:DDL983448 DNH983428:DNH983448 DXD983428:DXD983448 EGZ983428:EGZ983448 EQV983428:EQV983448 FAR983428:FAR983448 FKN983428:FKN983448 FUJ983428:FUJ983448 GEF983428:GEF983448 GOB983428:GOB983448 GXX983428:GXX983448 HHT983428:HHT983448 HRP983428:HRP983448 IBL983428:IBL983448 ILH983428:ILH983448 IVD983428:IVD983448 JEZ983428:JEZ983448 JOV983428:JOV983448 JYR983428:JYR983448 KIN983428:KIN983448 KSJ983428:KSJ983448 LCF983428:LCF983448 LMB983428:LMB983448 LVX983428:LVX983448 MFT983428:MFT983448 MPP983428:MPP983448 MZL983428:MZL983448 NJH983428:NJH983448 NTD983428:NTD983448 OCZ983428:OCZ983448 OMV983428:OMV983448 OWR983428:OWR983448 PGN983428:PGN983448 PQJ983428:PQJ983448 QAF983428:QAF983448 QKB983428:QKB983448 QTX983428:QTX983448 RDT983428:RDT983448 RNP983428:RNP983448 RXL983428:RXL983448 SHH983428:SHH983448 SRD983428:SRD983448 TAZ983428:TAZ983448 TKV983428:TKV983448 TUR983428:TUR983448 UEN983428:UEN983448 UOJ983428:UOJ983448 UYF983428:UYF983448 VIB983428:VIB983448 VRX983428:VRX983448 WBT983428:WBT983448 WLP983428:WLP983448 WVL983428:WVL983448 D198:D208 IZ198:IZ208 SV198:SV208 ACR198:ACR208 AMN198:AMN208 AWJ198:AWJ208 BGF198:BGF208 BQB198:BQB208 BZX198:BZX208 CJT198:CJT208 CTP198:CTP208 DDL198:DDL208 DNH198:DNH208 DXD198:DXD208 EGZ198:EGZ208 EQV198:EQV208 FAR198:FAR208 FKN198:FKN208 FUJ198:FUJ208 GEF198:GEF208 GOB198:GOB208 GXX198:GXX208 HHT198:HHT208 HRP198:HRP208 IBL198:IBL208 ILH198:ILH208 IVD198:IVD208 JEZ198:JEZ208 JOV198:JOV208 JYR198:JYR208 KIN198:KIN208 KSJ198:KSJ208 LCF198:LCF208 LMB198:LMB208 LVX198:LVX208 MFT198:MFT208 MPP198:MPP208 MZL198:MZL208 NJH198:NJH208 NTD198:NTD208 OCZ198:OCZ208 OMV198:OMV208 OWR198:OWR208 PGN198:PGN208 PQJ198:PQJ208 QAF198:QAF208 QKB198:QKB208 QTX198:QTX208 RDT198:RDT208 RNP198:RNP208 RXL198:RXL208 SHH198:SHH208 SRD198:SRD208 TAZ198:TAZ208 TKV198:TKV208 TUR198:TUR208 UEN198:UEN208 UOJ198:UOJ208 UYF198:UYF208 VIB198:VIB208 VRX198:VRX208 WBT198:WBT208 WLP198:WLP208 WVL198:WVL208 D65734:D65744 IZ65734:IZ65744 SV65734:SV65744 ACR65734:ACR65744 AMN65734:AMN65744 AWJ65734:AWJ65744 BGF65734:BGF65744 BQB65734:BQB65744 BZX65734:BZX65744 CJT65734:CJT65744 CTP65734:CTP65744 DDL65734:DDL65744 DNH65734:DNH65744 DXD65734:DXD65744 EGZ65734:EGZ65744 EQV65734:EQV65744 FAR65734:FAR65744 FKN65734:FKN65744 FUJ65734:FUJ65744 GEF65734:GEF65744 GOB65734:GOB65744 GXX65734:GXX65744 HHT65734:HHT65744 HRP65734:HRP65744 IBL65734:IBL65744 ILH65734:ILH65744 IVD65734:IVD65744 JEZ65734:JEZ65744 JOV65734:JOV65744 JYR65734:JYR65744 KIN65734:KIN65744 KSJ65734:KSJ65744 LCF65734:LCF65744 LMB65734:LMB65744 LVX65734:LVX65744 MFT65734:MFT65744 MPP65734:MPP65744 MZL65734:MZL65744 NJH65734:NJH65744 NTD65734:NTD65744 OCZ65734:OCZ65744 OMV65734:OMV65744 OWR65734:OWR65744 PGN65734:PGN65744 PQJ65734:PQJ65744 QAF65734:QAF65744 QKB65734:QKB65744 QTX65734:QTX65744 RDT65734:RDT65744 RNP65734:RNP65744 RXL65734:RXL65744 SHH65734:SHH65744 SRD65734:SRD65744 TAZ65734:TAZ65744 TKV65734:TKV65744 TUR65734:TUR65744 UEN65734:UEN65744 UOJ65734:UOJ65744 UYF65734:UYF65744 VIB65734:VIB65744 VRX65734:VRX65744 WBT65734:WBT65744 WLP65734:WLP65744 WVL65734:WVL65744 D131270:D131280 IZ131270:IZ131280 SV131270:SV131280 ACR131270:ACR131280 AMN131270:AMN131280 AWJ131270:AWJ131280 BGF131270:BGF131280 BQB131270:BQB131280 BZX131270:BZX131280 CJT131270:CJT131280 CTP131270:CTP131280 DDL131270:DDL131280 DNH131270:DNH131280 DXD131270:DXD131280 EGZ131270:EGZ131280 EQV131270:EQV131280 FAR131270:FAR131280 FKN131270:FKN131280 FUJ131270:FUJ131280 GEF131270:GEF131280 GOB131270:GOB131280 GXX131270:GXX131280 HHT131270:HHT131280 HRP131270:HRP131280 IBL131270:IBL131280 ILH131270:ILH131280 IVD131270:IVD131280 JEZ131270:JEZ131280 JOV131270:JOV131280 JYR131270:JYR131280 KIN131270:KIN131280 KSJ131270:KSJ131280 LCF131270:LCF131280 LMB131270:LMB131280 LVX131270:LVX131280 MFT131270:MFT131280 MPP131270:MPP131280 MZL131270:MZL131280 NJH131270:NJH131280 NTD131270:NTD131280 OCZ131270:OCZ131280 OMV131270:OMV131280 OWR131270:OWR131280 PGN131270:PGN131280 PQJ131270:PQJ131280 QAF131270:QAF131280 QKB131270:QKB131280 QTX131270:QTX131280 RDT131270:RDT131280 RNP131270:RNP131280 RXL131270:RXL131280 SHH131270:SHH131280 SRD131270:SRD131280 TAZ131270:TAZ131280 TKV131270:TKV131280 TUR131270:TUR131280 UEN131270:UEN131280 UOJ131270:UOJ131280 UYF131270:UYF131280 VIB131270:VIB131280 VRX131270:VRX131280 WBT131270:WBT131280 WLP131270:WLP131280 WVL131270:WVL131280 D196806:D196816 IZ196806:IZ196816 SV196806:SV196816 ACR196806:ACR196816 AMN196806:AMN196816 AWJ196806:AWJ196816 BGF196806:BGF196816 BQB196806:BQB196816 BZX196806:BZX196816 CJT196806:CJT196816 CTP196806:CTP196816 DDL196806:DDL196816 DNH196806:DNH196816 DXD196806:DXD196816 EGZ196806:EGZ196816 EQV196806:EQV196816 FAR196806:FAR196816 FKN196806:FKN196816 FUJ196806:FUJ196816 GEF196806:GEF196816 GOB196806:GOB196816 GXX196806:GXX196816 HHT196806:HHT196816 HRP196806:HRP196816 IBL196806:IBL196816 ILH196806:ILH196816 IVD196806:IVD196816 JEZ196806:JEZ196816 JOV196806:JOV196816 JYR196806:JYR196816 KIN196806:KIN196816 KSJ196806:KSJ196816 LCF196806:LCF196816 LMB196806:LMB196816 LVX196806:LVX196816 MFT196806:MFT196816 MPP196806:MPP196816 MZL196806:MZL196816 NJH196806:NJH196816 NTD196806:NTD196816 OCZ196806:OCZ196816 OMV196806:OMV196816 OWR196806:OWR196816 PGN196806:PGN196816 PQJ196806:PQJ196816 QAF196806:QAF196816 QKB196806:QKB196816 QTX196806:QTX196816 RDT196806:RDT196816 RNP196806:RNP196816 RXL196806:RXL196816 SHH196806:SHH196816 SRD196806:SRD196816 TAZ196806:TAZ196816 TKV196806:TKV196816 TUR196806:TUR196816 UEN196806:UEN196816 UOJ196806:UOJ196816 UYF196806:UYF196816 VIB196806:VIB196816 VRX196806:VRX196816 WBT196806:WBT196816 WLP196806:WLP196816 WVL196806:WVL196816 D262342:D262352 IZ262342:IZ262352 SV262342:SV262352 ACR262342:ACR262352 AMN262342:AMN262352 AWJ262342:AWJ262352 BGF262342:BGF262352 BQB262342:BQB262352 BZX262342:BZX262352 CJT262342:CJT262352 CTP262342:CTP262352 DDL262342:DDL262352 DNH262342:DNH262352 DXD262342:DXD262352 EGZ262342:EGZ262352 EQV262342:EQV262352 FAR262342:FAR262352 FKN262342:FKN262352 FUJ262342:FUJ262352 GEF262342:GEF262352 GOB262342:GOB262352 GXX262342:GXX262352 HHT262342:HHT262352 HRP262342:HRP262352 IBL262342:IBL262352 ILH262342:ILH262352 IVD262342:IVD262352 JEZ262342:JEZ262352 JOV262342:JOV262352 JYR262342:JYR262352 KIN262342:KIN262352 KSJ262342:KSJ262352 LCF262342:LCF262352 LMB262342:LMB262352 LVX262342:LVX262352 MFT262342:MFT262352 MPP262342:MPP262352 MZL262342:MZL262352 NJH262342:NJH262352 NTD262342:NTD262352 OCZ262342:OCZ262352 OMV262342:OMV262352 OWR262342:OWR262352 PGN262342:PGN262352 PQJ262342:PQJ262352 QAF262342:QAF262352 QKB262342:QKB262352 QTX262342:QTX262352 RDT262342:RDT262352 RNP262342:RNP262352 RXL262342:RXL262352 SHH262342:SHH262352 SRD262342:SRD262352 TAZ262342:TAZ262352 TKV262342:TKV262352 TUR262342:TUR262352 UEN262342:UEN262352 UOJ262342:UOJ262352 UYF262342:UYF262352 VIB262342:VIB262352 VRX262342:VRX262352 WBT262342:WBT262352 WLP262342:WLP262352 WVL262342:WVL262352 D327878:D327888 IZ327878:IZ327888 SV327878:SV327888 ACR327878:ACR327888 AMN327878:AMN327888 AWJ327878:AWJ327888 BGF327878:BGF327888 BQB327878:BQB327888 BZX327878:BZX327888 CJT327878:CJT327888 CTP327878:CTP327888 DDL327878:DDL327888 DNH327878:DNH327888 DXD327878:DXD327888 EGZ327878:EGZ327888 EQV327878:EQV327888 FAR327878:FAR327888 FKN327878:FKN327888 FUJ327878:FUJ327888 GEF327878:GEF327888 GOB327878:GOB327888 GXX327878:GXX327888 HHT327878:HHT327888 HRP327878:HRP327888 IBL327878:IBL327888 ILH327878:ILH327888 IVD327878:IVD327888 JEZ327878:JEZ327888 JOV327878:JOV327888 JYR327878:JYR327888 KIN327878:KIN327888 KSJ327878:KSJ327888 LCF327878:LCF327888 LMB327878:LMB327888 LVX327878:LVX327888 MFT327878:MFT327888 MPP327878:MPP327888 MZL327878:MZL327888 NJH327878:NJH327888 NTD327878:NTD327888 OCZ327878:OCZ327888 OMV327878:OMV327888 OWR327878:OWR327888 PGN327878:PGN327888 PQJ327878:PQJ327888 QAF327878:QAF327888 QKB327878:QKB327888 QTX327878:QTX327888 RDT327878:RDT327888 RNP327878:RNP327888 RXL327878:RXL327888 SHH327878:SHH327888 SRD327878:SRD327888 TAZ327878:TAZ327888 TKV327878:TKV327888 TUR327878:TUR327888 UEN327878:UEN327888 UOJ327878:UOJ327888 UYF327878:UYF327888 VIB327878:VIB327888 VRX327878:VRX327888 WBT327878:WBT327888 WLP327878:WLP327888 WVL327878:WVL327888 D393414:D393424 IZ393414:IZ393424 SV393414:SV393424 ACR393414:ACR393424 AMN393414:AMN393424 AWJ393414:AWJ393424 BGF393414:BGF393424 BQB393414:BQB393424 BZX393414:BZX393424 CJT393414:CJT393424 CTP393414:CTP393424 DDL393414:DDL393424 DNH393414:DNH393424 DXD393414:DXD393424 EGZ393414:EGZ393424 EQV393414:EQV393424 FAR393414:FAR393424 FKN393414:FKN393424 FUJ393414:FUJ393424 GEF393414:GEF393424 GOB393414:GOB393424 GXX393414:GXX393424 HHT393414:HHT393424 HRP393414:HRP393424 IBL393414:IBL393424 ILH393414:ILH393424 IVD393414:IVD393424 JEZ393414:JEZ393424 JOV393414:JOV393424 JYR393414:JYR393424 KIN393414:KIN393424 KSJ393414:KSJ393424 LCF393414:LCF393424 LMB393414:LMB393424 LVX393414:LVX393424 MFT393414:MFT393424 MPP393414:MPP393424 MZL393414:MZL393424 NJH393414:NJH393424 NTD393414:NTD393424 OCZ393414:OCZ393424 OMV393414:OMV393424 OWR393414:OWR393424 PGN393414:PGN393424 PQJ393414:PQJ393424 QAF393414:QAF393424 QKB393414:QKB393424 QTX393414:QTX393424 RDT393414:RDT393424 RNP393414:RNP393424 RXL393414:RXL393424 SHH393414:SHH393424 SRD393414:SRD393424 TAZ393414:TAZ393424 TKV393414:TKV393424 TUR393414:TUR393424 UEN393414:UEN393424 UOJ393414:UOJ393424 UYF393414:UYF393424 VIB393414:VIB393424 VRX393414:VRX393424 WBT393414:WBT393424 WLP393414:WLP393424 WVL393414:WVL393424 D458950:D458960 IZ458950:IZ458960 SV458950:SV458960 ACR458950:ACR458960 AMN458950:AMN458960 AWJ458950:AWJ458960 BGF458950:BGF458960 BQB458950:BQB458960 BZX458950:BZX458960 CJT458950:CJT458960 CTP458950:CTP458960 DDL458950:DDL458960 DNH458950:DNH458960 DXD458950:DXD458960 EGZ458950:EGZ458960 EQV458950:EQV458960 FAR458950:FAR458960 FKN458950:FKN458960 FUJ458950:FUJ458960 GEF458950:GEF458960 GOB458950:GOB458960 GXX458950:GXX458960 HHT458950:HHT458960 HRP458950:HRP458960 IBL458950:IBL458960 ILH458950:ILH458960 IVD458950:IVD458960 JEZ458950:JEZ458960 JOV458950:JOV458960 JYR458950:JYR458960 KIN458950:KIN458960 KSJ458950:KSJ458960 LCF458950:LCF458960 LMB458950:LMB458960 LVX458950:LVX458960 MFT458950:MFT458960 MPP458950:MPP458960 MZL458950:MZL458960 NJH458950:NJH458960 NTD458950:NTD458960 OCZ458950:OCZ458960 OMV458950:OMV458960 OWR458950:OWR458960 PGN458950:PGN458960 PQJ458950:PQJ458960 QAF458950:QAF458960 QKB458950:QKB458960 QTX458950:QTX458960 RDT458950:RDT458960 RNP458950:RNP458960 RXL458950:RXL458960 SHH458950:SHH458960 SRD458950:SRD458960 TAZ458950:TAZ458960 TKV458950:TKV458960 TUR458950:TUR458960 UEN458950:UEN458960 UOJ458950:UOJ458960 UYF458950:UYF458960 VIB458950:VIB458960 VRX458950:VRX458960 WBT458950:WBT458960 WLP458950:WLP458960 WVL458950:WVL458960 D524486:D524496 IZ524486:IZ524496 SV524486:SV524496 ACR524486:ACR524496 AMN524486:AMN524496 AWJ524486:AWJ524496 BGF524486:BGF524496 BQB524486:BQB524496 BZX524486:BZX524496 CJT524486:CJT524496 CTP524486:CTP524496 DDL524486:DDL524496 DNH524486:DNH524496 DXD524486:DXD524496 EGZ524486:EGZ524496 EQV524486:EQV524496 FAR524486:FAR524496 FKN524486:FKN524496 FUJ524486:FUJ524496 GEF524486:GEF524496 GOB524486:GOB524496 GXX524486:GXX524496 HHT524486:HHT524496 HRP524486:HRP524496 IBL524486:IBL524496 ILH524486:ILH524496 IVD524486:IVD524496 JEZ524486:JEZ524496 JOV524486:JOV524496 JYR524486:JYR524496 KIN524486:KIN524496 KSJ524486:KSJ524496 LCF524486:LCF524496 LMB524486:LMB524496 LVX524486:LVX524496 MFT524486:MFT524496 MPP524486:MPP524496 MZL524486:MZL524496 NJH524486:NJH524496 NTD524486:NTD524496 OCZ524486:OCZ524496 OMV524486:OMV524496 OWR524486:OWR524496 PGN524486:PGN524496 PQJ524486:PQJ524496 QAF524486:QAF524496 QKB524486:QKB524496 QTX524486:QTX524496 RDT524486:RDT524496 RNP524486:RNP524496 RXL524486:RXL524496 SHH524486:SHH524496 SRD524486:SRD524496 TAZ524486:TAZ524496 TKV524486:TKV524496 TUR524486:TUR524496 UEN524486:UEN524496 UOJ524486:UOJ524496 UYF524486:UYF524496 VIB524486:VIB524496 VRX524486:VRX524496 WBT524486:WBT524496 WLP524486:WLP524496 WVL524486:WVL524496 D590022:D590032 IZ590022:IZ590032 SV590022:SV590032 ACR590022:ACR590032 AMN590022:AMN590032 AWJ590022:AWJ590032 BGF590022:BGF590032 BQB590022:BQB590032 BZX590022:BZX590032 CJT590022:CJT590032 CTP590022:CTP590032 DDL590022:DDL590032 DNH590022:DNH590032 DXD590022:DXD590032 EGZ590022:EGZ590032 EQV590022:EQV590032 FAR590022:FAR590032 FKN590022:FKN590032 FUJ590022:FUJ590032 GEF590022:GEF590032 GOB590022:GOB590032 GXX590022:GXX590032 HHT590022:HHT590032 HRP590022:HRP590032 IBL590022:IBL590032 ILH590022:ILH590032 IVD590022:IVD590032 JEZ590022:JEZ590032 JOV590022:JOV590032 JYR590022:JYR590032 KIN590022:KIN590032 KSJ590022:KSJ590032 LCF590022:LCF590032 LMB590022:LMB590032 LVX590022:LVX590032 MFT590022:MFT590032 MPP590022:MPP590032 MZL590022:MZL590032 NJH590022:NJH590032 NTD590022:NTD590032 OCZ590022:OCZ590032 OMV590022:OMV590032 OWR590022:OWR590032 PGN590022:PGN590032 PQJ590022:PQJ590032 QAF590022:QAF590032 QKB590022:QKB590032 QTX590022:QTX590032 RDT590022:RDT590032 RNP590022:RNP590032 RXL590022:RXL590032 SHH590022:SHH590032 SRD590022:SRD590032 TAZ590022:TAZ590032 TKV590022:TKV590032 TUR590022:TUR590032 UEN590022:UEN590032 UOJ590022:UOJ590032 UYF590022:UYF590032 VIB590022:VIB590032 VRX590022:VRX590032 WBT590022:WBT590032 WLP590022:WLP590032 WVL590022:WVL590032 D655558:D655568 IZ655558:IZ655568 SV655558:SV655568 ACR655558:ACR655568 AMN655558:AMN655568 AWJ655558:AWJ655568 BGF655558:BGF655568 BQB655558:BQB655568 BZX655558:BZX655568 CJT655558:CJT655568 CTP655558:CTP655568 DDL655558:DDL655568 DNH655558:DNH655568 DXD655558:DXD655568 EGZ655558:EGZ655568 EQV655558:EQV655568 FAR655558:FAR655568 FKN655558:FKN655568 FUJ655558:FUJ655568 GEF655558:GEF655568 GOB655558:GOB655568 GXX655558:GXX655568 HHT655558:HHT655568 HRP655558:HRP655568 IBL655558:IBL655568 ILH655558:ILH655568 IVD655558:IVD655568 JEZ655558:JEZ655568 JOV655558:JOV655568 JYR655558:JYR655568 KIN655558:KIN655568 KSJ655558:KSJ655568 LCF655558:LCF655568 LMB655558:LMB655568 LVX655558:LVX655568 MFT655558:MFT655568 MPP655558:MPP655568 MZL655558:MZL655568 NJH655558:NJH655568 NTD655558:NTD655568 OCZ655558:OCZ655568 OMV655558:OMV655568 OWR655558:OWR655568 PGN655558:PGN655568 PQJ655558:PQJ655568 QAF655558:QAF655568 QKB655558:QKB655568 QTX655558:QTX655568 RDT655558:RDT655568 RNP655558:RNP655568 RXL655558:RXL655568 SHH655558:SHH655568 SRD655558:SRD655568 TAZ655558:TAZ655568 TKV655558:TKV655568 TUR655558:TUR655568 UEN655558:UEN655568 UOJ655558:UOJ655568 UYF655558:UYF655568 VIB655558:VIB655568 VRX655558:VRX655568 WBT655558:WBT655568 WLP655558:WLP655568 WVL655558:WVL655568 D721094:D721104 IZ721094:IZ721104 SV721094:SV721104 ACR721094:ACR721104 AMN721094:AMN721104 AWJ721094:AWJ721104 BGF721094:BGF721104 BQB721094:BQB721104 BZX721094:BZX721104 CJT721094:CJT721104 CTP721094:CTP721104 DDL721094:DDL721104 DNH721094:DNH721104 DXD721094:DXD721104 EGZ721094:EGZ721104 EQV721094:EQV721104 FAR721094:FAR721104 FKN721094:FKN721104 FUJ721094:FUJ721104 GEF721094:GEF721104 GOB721094:GOB721104 GXX721094:GXX721104 HHT721094:HHT721104 HRP721094:HRP721104 IBL721094:IBL721104 ILH721094:ILH721104 IVD721094:IVD721104 JEZ721094:JEZ721104 JOV721094:JOV721104 JYR721094:JYR721104 KIN721094:KIN721104 KSJ721094:KSJ721104 LCF721094:LCF721104 LMB721094:LMB721104 LVX721094:LVX721104 MFT721094:MFT721104 MPP721094:MPP721104 MZL721094:MZL721104 NJH721094:NJH721104 NTD721094:NTD721104 OCZ721094:OCZ721104 OMV721094:OMV721104 OWR721094:OWR721104 PGN721094:PGN721104 PQJ721094:PQJ721104 QAF721094:QAF721104 QKB721094:QKB721104 QTX721094:QTX721104 RDT721094:RDT721104 RNP721094:RNP721104 RXL721094:RXL721104 SHH721094:SHH721104 SRD721094:SRD721104 TAZ721094:TAZ721104 TKV721094:TKV721104 TUR721094:TUR721104 UEN721094:UEN721104 UOJ721094:UOJ721104 UYF721094:UYF721104 VIB721094:VIB721104 VRX721094:VRX721104 WBT721094:WBT721104 WLP721094:WLP721104 WVL721094:WVL721104 D786630:D786640 IZ786630:IZ786640 SV786630:SV786640 ACR786630:ACR786640 AMN786630:AMN786640 AWJ786630:AWJ786640 BGF786630:BGF786640 BQB786630:BQB786640 BZX786630:BZX786640 CJT786630:CJT786640 CTP786630:CTP786640 DDL786630:DDL786640 DNH786630:DNH786640 DXD786630:DXD786640 EGZ786630:EGZ786640 EQV786630:EQV786640 FAR786630:FAR786640 FKN786630:FKN786640 FUJ786630:FUJ786640 GEF786630:GEF786640 GOB786630:GOB786640 GXX786630:GXX786640 HHT786630:HHT786640 HRP786630:HRP786640 IBL786630:IBL786640 ILH786630:ILH786640 IVD786630:IVD786640 JEZ786630:JEZ786640 JOV786630:JOV786640 JYR786630:JYR786640 KIN786630:KIN786640 KSJ786630:KSJ786640 LCF786630:LCF786640 LMB786630:LMB786640 LVX786630:LVX786640 MFT786630:MFT786640 MPP786630:MPP786640 MZL786630:MZL786640 NJH786630:NJH786640 NTD786630:NTD786640 OCZ786630:OCZ786640 OMV786630:OMV786640 OWR786630:OWR786640 PGN786630:PGN786640 PQJ786630:PQJ786640 QAF786630:QAF786640 QKB786630:QKB786640 QTX786630:QTX786640 RDT786630:RDT786640 RNP786630:RNP786640 RXL786630:RXL786640 SHH786630:SHH786640 SRD786630:SRD786640 TAZ786630:TAZ786640 TKV786630:TKV786640 TUR786630:TUR786640 UEN786630:UEN786640 UOJ786630:UOJ786640 UYF786630:UYF786640 VIB786630:VIB786640 VRX786630:VRX786640 WBT786630:WBT786640 WLP786630:WLP786640 WVL786630:WVL786640 D852166:D852176 IZ852166:IZ852176 SV852166:SV852176 ACR852166:ACR852176 AMN852166:AMN852176 AWJ852166:AWJ852176 BGF852166:BGF852176 BQB852166:BQB852176 BZX852166:BZX852176 CJT852166:CJT852176 CTP852166:CTP852176 DDL852166:DDL852176 DNH852166:DNH852176 DXD852166:DXD852176 EGZ852166:EGZ852176 EQV852166:EQV852176 FAR852166:FAR852176 FKN852166:FKN852176 FUJ852166:FUJ852176 GEF852166:GEF852176 GOB852166:GOB852176 GXX852166:GXX852176 HHT852166:HHT852176 HRP852166:HRP852176 IBL852166:IBL852176 ILH852166:ILH852176 IVD852166:IVD852176 JEZ852166:JEZ852176 JOV852166:JOV852176 JYR852166:JYR852176 KIN852166:KIN852176 KSJ852166:KSJ852176 LCF852166:LCF852176 LMB852166:LMB852176 LVX852166:LVX852176 MFT852166:MFT852176 MPP852166:MPP852176 MZL852166:MZL852176 NJH852166:NJH852176 NTD852166:NTD852176 OCZ852166:OCZ852176 OMV852166:OMV852176 OWR852166:OWR852176 PGN852166:PGN852176 PQJ852166:PQJ852176 QAF852166:QAF852176 QKB852166:QKB852176 QTX852166:QTX852176 RDT852166:RDT852176 RNP852166:RNP852176 RXL852166:RXL852176 SHH852166:SHH852176 SRD852166:SRD852176 TAZ852166:TAZ852176 TKV852166:TKV852176 TUR852166:TUR852176 UEN852166:UEN852176 UOJ852166:UOJ852176 UYF852166:UYF852176 VIB852166:VIB852176 VRX852166:VRX852176 WBT852166:WBT852176 WLP852166:WLP852176 WVL852166:WVL852176 D917702:D917712 IZ917702:IZ917712 SV917702:SV917712 ACR917702:ACR917712 AMN917702:AMN917712 AWJ917702:AWJ917712 BGF917702:BGF917712 BQB917702:BQB917712 BZX917702:BZX917712 CJT917702:CJT917712 CTP917702:CTP917712 DDL917702:DDL917712 DNH917702:DNH917712 DXD917702:DXD917712 EGZ917702:EGZ917712 EQV917702:EQV917712 FAR917702:FAR917712 FKN917702:FKN917712 FUJ917702:FUJ917712 GEF917702:GEF917712 GOB917702:GOB917712 GXX917702:GXX917712 HHT917702:HHT917712 HRP917702:HRP917712 IBL917702:IBL917712 ILH917702:ILH917712 IVD917702:IVD917712 JEZ917702:JEZ917712 JOV917702:JOV917712 JYR917702:JYR917712 KIN917702:KIN917712 KSJ917702:KSJ917712 LCF917702:LCF917712 LMB917702:LMB917712 LVX917702:LVX917712 MFT917702:MFT917712 MPP917702:MPP917712 MZL917702:MZL917712 NJH917702:NJH917712 NTD917702:NTD917712 OCZ917702:OCZ917712 OMV917702:OMV917712 OWR917702:OWR917712 PGN917702:PGN917712 PQJ917702:PQJ917712 QAF917702:QAF917712 QKB917702:QKB917712 QTX917702:QTX917712 RDT917702:RDT917712 RNP917702:RNP917712 RXL917702:RXL917712 SHH917702:SHH917712 SRD917702:SRD917712 TAZ917702:TAZ917712 TKV917702:TKV917712 TUR917702:TUR917712 UEN917702:UEN917712 UOJ917702:UOJ917712 UYF917702:UYF917712 VIB917702:VIB917712 VRX917702:VRX917712 WBT917702:WBT917712 WLP917702:WLP917712 WVL917702:WVL917712 D983238:D983248 IZ983238:IZ983248 SV983238:SV983248 ACR983238:ACR983248 AMN983238:AMN983248 AWJ983238:AWJ983248 BGF983238:BGF983248 BQB983238:BQB983248 BZX983238:BZX983248 CJT983238:CJT983248 CTP983238:CTP983248 DDL983238:DDL983248 DNH983238:DNH983248 DXD983238:DXD983248 EGZ983238:EGZ983248 EQV983238:EQV983248 FAR983238:FAR983248 FKN983238:FKN983248 FUJ983238:FUJ983248 GEF983238:GEF983248 GOB983238:GOB983248 GXX983238:GXX983248 HHT983238:HHT983248 HRP983238:HRP983248 IBL983238:IBL983248 ILH983238:ILH983248 IVD983238:IVD983248 JEZ983238:JEZ983248 JOV983238:JOV983248 JYR983238:JYR983248 KIN983238:KIN983248 KSJ983238:KSJ983248 LCF983238:LCF983248 LMB983238:LMB983248 LVX983238:LVX983248 MFT983238:MFT983248 MPP983238:MPP983248 MZL983238:MZL983248 NJH983238:NJH983248 NTD983238:NTD983248 OCZ983238:OCZ983248 OMV983238:OMV983248 OWR983238:OWR983248 PGN983238:PGN983248 PQJ983238:PQJ983248 QAF983238:QAF983248 QKB983238:QKB983248 QTX983238:QTX983248 RDT983238:RDT983248 RNP983238:RNP983248 RXL983238:RXL983248 SHH983238:SHH983248 SRD983238:SRD983248 TAZ983238:TAZ983248 TKV983238:TKV983248 TUR983238:TUR983248 UEN983238:UEN983248 UOJ983238:UOJ983248 UYF983238:UYF983248 VIB983238:VIB983248 VRX983238:VRX983248 WBT983238:WBT983248 WLP983238:WLP983248 WVL983238:WVL983248 D284:D294 IZ284:IZ294 SV284:SV294 ACR284:ACR294 AMN284:AMN294 AWJ284:AWJ294 BGF284:BGF294 BQB284:BQB294 BZX284:BZX294 CJT284:CJT294 CTP284:CTP294 DDL284:DDL294 DNH284:DNH294 DXD284:DXD294 EGZ284:EGZ294 EQV284:EQV294 FAR284:FAR294 FKN284:FKN294 FUJ284:FUJ294 GEF284:GEF294 GOB284:GOB294 GXX284:GXX294 HHT284:HHT294 HRP284:HRP294 IBL284:IBL294 ILH284:ILH294 IVD284:IVD294 JEZ284:JEZ294 JOV284:JOV294 JYR284:JYR294 KIN284:KIN294 KSJ284:KSJ294 LCF284:LCF294 LMB284:LMB294 LVX284:LVX294 MFT284:MFT294 MPP284:MPP294 MZL284:MZL294 NJH284:NJH294 NTD284:NTD294 OCZ284:OCZ294 OMV284:OMV294 OWR284:OWR294 PGN284:PGN294 PQJ284:PQJ294 QAF284:QAF294 QKB284:QKB294 QTX284:QTX294 RDT284:RDT294 RNP284:RNP294 RXL284:RXL294 SHH284:SHH294 SRD284:SRD294 TAZ284:TAZ294 TKV284:TKV294 TUR284:TUR294 UEN284:UEN294 UOJ284:UOJ294 UYF284:UYF294 VIB284:VIB294 VRX284:VRX294 WBT284:WBT294 WLP284:WLP294 WVL284:WVL294 D65820:D65830 IZ65820:IZ65830 SV65820:SV65830 ACR65820:ACR65830 AMN65820:AMN65830 AWJ65820:AWJ65830 BGF65820:BGF65830 BQB65820:BQB65830 BZX65820:BZX65830 CJT65820:CJT65830 CTP65820:CTP65830 DDL65820:DDL65830 DNH65820:DNH65830 DXD65820:DXD65830 EGZ65820:EGZ65830 EQV65820:EQV65830 FAR65820:FAR65830 FKN65820:FKN65830 FUJ65820:FUJ65830 GEF65820:GEF65830 GOB65820:GOB65830 GXX65820:GXX65830 HHT65820:HHT65830 HRP65820:HRP65830 IBL65820:IBL65830 ILH65820:ILH65830 IVD65820:IVD65830 JEZ65820:JEZ65830 JOV65820:JOV65830 JYR65820:JYR65830 KIN65820:KIN65830 KSJ65820:KSJ65830 LCF65820:LCF65830 LMB65820:LMB65830 LVX65820:LVX65830 MFT65820:MFT65830 MPP65820:MPP65830 MZL65820:MZL65830 NJH65820:NJH65830 NTD65820:NTD65830 OCZ65820:OCZ65830 OMV65820:OMV65830 OWR65820:OWR65830 PGN65820:PGN65830 PQJ65820:PQJ65830 QAF65820:QAF65830 QKB65820:QKB65830 QTX65820:QTX65830 RDT65820:RDT65830 RNP65820:RNP65830 RXL65820:RXL65830 SHH65820:SHH65830 SRD65820:SRD65830 TAZ65820:TAZ65830 TKV65820:TKV65830 TUR65820:TUR65830 UEN65820:UEN65830 UOJ65820:UOJ65830 UYF65820:UYF65830 VIB65820:VIB65830 VRX65820:VRX65830 WBT65820:WBT65830 WLP65820:WLP65830 WVL65820:WVL65830 D131356:D131366 IZ131356:IZ131366 SV131356:SV131366 ACR131356:ACR131366 AMN131356:AMN131366 AWJ131356:AWJ131366 BGF131356:BGF131366 BQB131356:BQB131366 BZX131356:BZX131366 CJT131356:CJT131366 CTP131356:CTP131366 DDL131356:DDL131366 DNH131356:DNH131366 DXD131356:DXD131366 EGZ131356:EGZ131366 EQV131356:EQV131366 FAR131356:FAR131366 FKN131356:FKN131366 FUJ131356:FUJ131366 GEF131356:GEF131366 GOB131356:GOB131366 GXX131356:GXX131366 HHT131356:HHT131366 HRP131356:HRP131366 IBL131356:IBL131366 ILH131356:ILH131366 IVD131356:IVD131366 JEZ131356:JEZ131366 JOV131356:JOV131366 JYR131356:JYR131366 KIN131356:KIN131366 KSJ131356:KSJ131366 LCF131356:LCF131366 LMB131356:LMB131366 LVX131356:LVX131366 MFT131356:MFT131366 MPP131356:MPP131366 MZL131356:MZL131366 NJH131356:NJH131366 NTD131356:NTD131366 OCZ131356:OCZ131366 OMV131356:OMV131366 OWR131356:OWR131366 PGN131356:PGN131366 PQJ131356:PQJ131366 QAF131356:QAF131366 QKB131356:QKB131366 QTX131356:QTX131366 RDT131356:RDT131366 RNP131356:RNP131366 RXL131356:RXL131366 SHH131356:SHH131366 SRD131356:SRD131366 TAZ131356:TAZ131366 TKV131356:TKV131366 TUR131356:TUR131366 UEN131356:UEN131366 UOJ131356:UOJ131366 UYF131356:UYF131366 VIB131356:VIB131366 VRX131356:VRX131366 WBT131356:WBT131366 WLP131356:WLP131366 WVL131356:WVL131366 D196892:D196902 IZ196892:IZ196902 SV196892:SV196902 ACR196892:ACR196902 AMN196892:AMN196902 AWJ196892:AWJ196902 BGF196892:BGF196902 BQB196892:BQB196902 BZX196892:BZX196902 CJT196892:CJT196902 CTP196892:CTP196902 DDL196892:DDL196902 DNH196892:DNH196902 DXD196892:DXD196902 EGZ196892:EGZ196902 EQV196892:EQV196902 FAR196892:FAR196902 FKN196892:FKN196902 FUJ196892:FUJ196902 GEF196892:GEF196902 GOB196892:GOB196902 GXX196892:GXX196902 HHT196892:HHT196902 HRP196892:HRP196902 IBL196892:IBL196902 ILH196892:ILH196902 IVD196892:IVD196902 JEZ196892:JEZ196902 JOV196892:JOV196902 JYR196892:JYR196902 KIN196892:KIN196902 KSJ196892:KSJ196902 LCF196892:LCF196902 LMB196892:LMB196902 LVX196892:LVX196902 MFT196892:MFT196902 MPP196892:MPP196902 MZL196892:MZL196902 NJH196892:NJH196902 NTD196892:NTD196902 OCZ196892:OCZ196902 OMV196892:OMV196902 OWR196892:OWR196902 PGN196892:PGN196902 PQJ196892:PQJ196902 QAF196892:QAF196902 QKB196892:QKB196902 QTX196892:QTX196902 RDT196892:RDT196902 RNP196892:RNP196902 RXL196892:RXL196902 SHH196892:SHH196902 SRD196892:SRD196902 TAZ196892:TAZ196902 TKV196892:TKV196902 TUR196892:TUR196902 UEN196892:UEN196902 UOJ196892:UOJ196902 UYF196892:UYF196902 VIB196892:VIB196902 VRX196892:VRX196902 WBT196892:WBT196902 WLP196892:WLP196902 WVL196892:WVL196902 D262428:D262438 IZ262428:IZ262438 SV262428:SV262438 ACR262428:ACR262438 AMN262428:AMN262438 AWJ262428:AWJ262438 BGF262428:BGF262438 BQB262428:BQB262438 BZX262428:BZX262438 CJT262428:CJT262438 CTP262428:CTP262438 DDL262428:DDL262438 DNH262428:DNH262438 DXD262428:DXD262438 EGZ262428:EGZ262438 EQV262428:EQV262438 FAR262428:FAR262438 FKN262428:FKN262438 FUJ262428:FUJ262438 GEF262428:GEF262438 GOB262428:GOB262438 GXX262428:GXX262438 HHT262428:HHT262438 HRP262428:HRP262438 IBL262428:IBL262438 ILH262428:ILH262438 IVD262428:IVD262438 JEZ262428:JEZ262438 JOV262428:JOV262438 JYR262428:JYR262438 KIN262428:KIN262438 KSJ262428:KSJ262438 LCF262428:LCF262438 LMB262428:LMB262438 LVX262428:LVX262438 MFT262428:MFT262438 MPP262428:MPP262438 MZL262428:MZL262438 NJH262428:NJH262438 NTD262428:NTD262438 OCZ262428:OCZ262438 OMV262428:OMV262438 OWR262428:OWR262438 PGN262428:PGN262438 PQJ262428:PQJ262438 QAF262428:QAF262438 QKB262428:QKB262438 QTX262428:QTX262438 RDT262428:RDT262438 RNP262428:RNP262438 RXL262428:RXL262438 SHH262428:SHH262438 SRD262428:SRD262438 TAZ262428:TAZ262438 TKV262428:TKV262438 TUR262428:TUR262438 UEN262428:UEN262438 UOJ262428:UOJ262438 UYF262428:UYF262438 VIB262428:VIB262438 VRX262428:VRX262438 WBT262428:WBT262438 WLP262428:WLP262438 WVL262428:WVL262438 D327964:D327974 IZ327964:IZ327974 SV327964:SV327974 ACR327964:ACR327974 AMN327964:AMN327974 AWJ327964:AWJ327974 BGF327964:BGF327974 BQB327964:BQB327974 BZX327964:BZX327974 CJT327964:CJT327974 CTP327964:CTP327974 DDL327964:DDL327974 DNH327964:DNH327974 DXD327964:DXD327974 EGZ327964:EGZ327974 EQV327964:EQV327974 FAR327964:FAR327974 FKN327964:FKN327974 FUJ327964:FUJ327974 GEF327964:GEF327974 GOB327964:GOB327974 GXX327964:GXX327974 HHT327964:HHT327974 HRP327964:HRP327974 IBL327964:IBL327974 ILH327964:ILH327974 IVD327964:IVD327974 JEZ327964:JEZ327974 JOV327964:JOV327974 JYR327964:JYR327974 KIN327964:KIN327974 KSJ327964:KSJ327974 LCF327964:LCF327974 LMB327964:LMB327974 LVX327964:LVX327974 MFT327964:MFT327974 MPP327964:MPP327974 MZL327964:MZL327974 NJH327964:NJH327974 NTD327964:NTD327974 OCZ327964:OCZ327974 OMV327964:OMV327974 OWR327964:OWR327974 PGN327964:PGN327974 PQJ327964:PQJ327974 QAF327964:QAF327974 QKB327964:QKB327974 QTX327964:QTX327974 RDT327964:RDT327974 RNP327964:RNP327974 RXL327964:RXL327974 SHH327964:SHH327974 SRD327964:SRD327974 TAZ327964:TAZ327974 TKV327964:TKV327974 TUR327964:TUR327974 UEN327964:UEN327974 UOJ327964:UOJ327974 UYF327964:UYF327974 VIB327964:VIB327974 VRX327964:VRX327974 WBT327964:WBT327974 WLP327964:WLP327974 WVL327964:WVL327974 D393500:D393510 IZ393500:IZ393510 SV393500:SV393510 ACR393500:ACR393510 AMN393500:AMN393510 AWJ393500:AWJ393510 BGF393500:BGF393510 BQB393500:BQB393510 BZX393500:BZX393510 CJT393500:CJT393510 CTP393500:CTP393510 DDL393500:DDL393510 DNH393500:DNH393510 DXD393500:DXD393510 EGZ393500:EGZ393510 EQV393500:EQV393510 FAR393500:FAR393510 FKN393500:FKN393510 FUJ393500:FUJ393510 GEF393500:GEF393510 GOB393500:GOB393510 GXX393500:GXX393510 HHT393500:HHT393510 HRP393500:HRP393510 IBL393500:IBL393510 ILH393500:ILH393510 IVD393500:IVD393510 JEZ393500:JEZ393510 JOV393500:JOV393510 JYR393500:JYR393510 KIN393500:KIN393510 KSJ393500:KSJ393510 LCF393500:LCF393510 LMB393500:LMB393510 LVX393500:LVX393510 MFT393500:MFT393510 MPP393500:MPP393510 MZL393500:MZL393510 NJH393500:NJH393510 NTD393500:NTD393510 OCZ393500:OCZ393510 OMV393500:OMV393510 OWR393500:OWR393510 PGN393500:PGN393510 PQJ393500:PQJ393510 QAF393500:QAF393510 QKB393500:QKB393510 QTX393500:QTX393510 RDT393500:RDT393510 RNP393500:RNP393510 RXL393500:RXL393510 SHH393500:SHH393510 SRD393500:SRD393510 TAZ393500:TAZ393510 TKV393500:TKV393510 TUR393500:TUR393510 UEN393500:UEN393510 UOJ393500:UOJ393510 UYF393500:UYF393510 VIB393500:VIB393510 VRX393500:VRX393510 WBT393500:WBT393510 WLP393500:WLP393510 WVL393500:WVL393510 D459036:D459046 IZ459036:IZ459046 SV459036:SV459046 ACR459036:ACR459046 AMN459036:AMN459046 AWJ459036:AWJ459046 BGF459036:BGF459046 BQB459036:BQB459046 BZX459036:BZX459046 CJT459036:CJT459046 CTP459036:CTP459046 DDL459036:DDL459046 DNH459036:DNH459046 DXD459036:DXD459046 EGZ459036:EGZ459046 EQV459036:EQV459046 FAR459036:FAR459046 FKN459036:FKN459046 FUJ459036:FUJ459046 GEF459036:GEF459046 GOB459036:GOB459046 GXX459036:GXX459046 HHT459036:HHT459046 HRP459036:HRP459046 IBL459036:IBL459046 ILH459036:ILH459046 IVD459036:IVD459046 JEZ459036:JEZ459046 JOV459036:JOV459046 JYR459036:JYR459046 KIN459036:KIN459046 KSJ459036:KSJ459046 LCF459036:LCF459046 LMB459036:LMB459046 LVX459036:LVX459046 MFT459036:MFT459046 MPP459036:MPP459046 MZL459036:MZL459046 NJH459036:NJH459046 NTD459036:NTD459046 OCZ459036:OCZ459046 OMV459036:OMV459046 OWR459036:OWR459046 PGN459036:PGN459046 PQJ459036:PQJ459046 QAF459036:QAF459046 QKB459036:QKB459046 QTX459036:QTX459046 RDT459036:RDT459046 RNP459036:RNP459046 RXL459036:RXL459046 SHH459036:SHH459046 SRD459036:SRD459046 TAZ459036:TAZ459046 TKV459036:TKV459046 TUR459036:TUR459046 UEN459036:UEN459046 UOJ459036:UOJ459046 UYF459036:UYF459046 VIB459036:VIB459046 VRX459036:VRX459046 WBT459036:WBT459046 WLP459036:WLP459046 WVL459036:WVL459046 D524572:D524582 IZ524572:IZ524582 SV524572:SV524582 ACR524572:ACR524582 AMN524572:AMN524582 AWJ524572:AWJ524582 BGF524572:BGF524582 BQB524572:BQB524582 BZX524572:BZX524582 CJT524572:CJT524582 CTP524572:CTP524582 DDL524572:DDL524582 DNH524572:DNH524582 DXD524572:DXD524582 EGZ524572:EGZ524582 EQV524572:EQV524582 FAR524572:FAR524582 FKN524572:FKN524582 FUJ524572:FUJ524582 GEF524572:GEF524582 GOB524572:GOB524582 GXX524572:GXX524582 HHT524572:HHT524582 HRP524572:HRP524582 IBL524572:IBL524582 ILH524572:ILH524582 IVD524572:IVD524582 JEZ524572:JEZ524582 JOV524572:JOV524582 JYR524572:JYR524582 KIN524572:KIN524582 KSJ524572:KSJ524582 LCF524572:LCF524582 LMB524572:LMB524582 LVX524572:LVX524582 MFT524572:MFT524582 MPP524572:MPP524582 MZL524572:MZL524582 NJH524572:NJH524582 NTD524572:NTD524582 OCZ524572:OCZ524582 OMV524572:OMV524582 OWR524572:OWR524582 PGN524572:PGN524582 PQJ524572:PQJ524582 QAF524572:QAF524582 QKB524572:QKB524582 QTX524572:QTX524582 RDT524572:RDT524582 RNP524572:RNP524582 RXL524572:RXL524582 SHH524572:SHH524582 SRD524572:SRD524582 TAZ524572:TAZ524582 TKV524572:TKV524582 TUR524572:TUR524582 UEN524572:UEN524582 UOJ524572:UOJ524582 UYF524572:UYF524582 VIB524572:VIB524582 VRX524572:VRX524582 WBT524572:WBT524582 WLP524572:WLP524582 WVL524572:WVL524582 D590108:D590118 IZ590108:IZ590118 SV590108:SV590118 ACR590108:ACR590118 AMN590108:AMN590118 AWJ590108:AWJ590118 BGF590108:BGF590118 BQB590108:BQB590118 BZX590108:BZX590118 CJT590108:CJT590118 CTP590108:CTP590118 DDL590108:DDL590118 DNH590108:DNH590118 DXD590108:DXD590118 EGZ590108:EGZ590118 EQV590108:EQV590118 FAR590108:FAR590118 FKN590108:FKN590118 FUJ590108:FUJ590118 GEF590108:GEF590118 GOB590108:GOB590118 GXX590108:GXX590118 HHT590108:HHT590118 HRP590108:HRP590118 IBL590108:IBL590118 ILH590108:ILH590118 IVD590108:IVD590118 JEZ590108:JEZ590118 JOV590108:JOV590118 JYR590108:JYR590118 KIN590108:KIN590118 KSJ590108:KSJ590118 LCF590108:LCF590118 LMB590108:LMB590118 LVX590108:LVX590118 MFT590108:MFT590118 MPP590108:MPP590118 MZL590108:MZL590118 NJH590108:NJH590118 NTD590108:NTD590118 OCZ590108:OCZ590118 OMV590108:OMV590118 OWR590108:OWR590118 PGN590108:PGN590118 PQJ590108:PQJ590118 QAF590108:QAF590118 QKB590108:QKB590118 QTX590108:QTX590118 RDT590108:RDT590118 RNP590108:RNP590118 RXL590108:RXL590118 SHH590108:SHH590118 SRD590108:SRD590118 TAZ590108:TAZ590118 TKV590108:TKV590118 TUR590108:TUR590118 UEN590108:UEN590118 UOJ590108:UOJ590118 UYF590108:UYF590118 VIB590108:VIB590118 VRX590108:VRX590118 WBT590108:WBT590118 WLP590108:WLP590118 WVL590108:WVL590118 D655644:D655654 IZ655644:IZ655654 SV655644:SV655654 ACR655644:ACR655654 AMN655644:AMN655654 AWJ655644:AWJ655654 BGF655644:BGF655654 BQB655644:BQB655654 BZX655644:BZX655654 CJT655644:CJT655654 CTP655644:CTP655654 DDL655644:DDL655654 DNH655644:DNH655654 DXD655644:DXD655654 EGZ655644:EGZ655654 EQV655644:EQV655654 FAR655644:FAR655654 FKN655644:FKN655654 FUJ655644:FUJ655654 GEF655644:GEF655654 GOB655644:GOB655654 GXX655644:GXX655654 HHT655644:HHT655654 HRP655644:HRP655654 IBL655644:IBL655654 ILH655644:ILH655654 IVD655644:IVD655654 JEZ655644:JEZ655654 JOV655644:JOV655654 JYR655644:JYR655654 KIN655644:KIN655654 KSJ655644:KSJ655654 LCF655644:LCF655654 LMB655644:LMB655654 LVX655644:LVX655654 MFT655644:MFT655654 MPP655644:MPP655654 MZL655644:MZL655654 NJH655644:NJH655654 NTD655644:NTD655654 OCZ655644:OCZ655654 OMV655644:OMV655654 OWR655644:OWR655654 PGN655644:PGN655654 PQJ655644:PQJ655654 QAF655644:QAF655654 QKB655644:QKB655654 QTX655644:QTX655654 RDT655644:RDT655654 RNP655644:RNP655654 RXL655644:RXL655654 SHH655644:SHH655654 SRD655644:SRD655654 TAZ655644:TAZ655654 TKV655644:TKV655654 TUR655644:TUR655654 UEN655644:UEN655654 UOJ655644:UOJ655654 UYF655644:UYF655654 VIB655644:VIB655654 VRX655644:VRX655654 WBT655644:WBT655654 WLP655644:WLP655654 WVL655644:WVL655654 D721180:D721190 IZ721180:IZ721190 SV721180:SV721190 ACR721180:ACR721190 AMN721180:AMN721190 AWJ721180:AWJ721190 BGF721180:BGF721190 BQB721180:BQB721190 BZX721180:BZX721190 CJT721180:CJT721190 CTP721180:CTP721190 DDL721180:DDL721190 DNH721180:DNH721190 DXD721180:DXD721190 EGZ721180:EGZ721190 EQV721180:EQV721190 FAR721180:FAR721190 FKN721180:FKN721190 FUJ721180:FUJ721190 GEF721180:GEF721190 GOB721180:GOB721190 GXX721180:GXX721190 HHT721180:HHT721190 HRP721180:HRP721190 IBL721180:IBL721190 ILH721180:ILH721190 IVD721180:IVD721190 JEZ721180:JEZ721190 JOV721180:JOV721190 JYR721180:JYR721190 KIN721180:KIN721190 KSJ721180:KSJ721190 LCF721180:LCF721190 LMB721180:LMB721190 LVX721180:LVX721190 MFT721180:MFT721190 MPP721180:MPP721190 MZL721180:MZL721190 NJH721180:NJH721190 NTD721180:NTD721190 OCZ721180:OCZ721190 OMV721180:OMV721190 OWR721180:OWR721190 PGN721180:PGN721190 PQJ721180:PQJ721190 QAF721180:QAF721190 QKB721180:QKB721190 QTX721180:QTX721190 RDT721180:RDT721190 RNP721180:RNP721190 RXL721180:RXL721190 SHH721180:SHH721190 SRD721180:SRD721190 TAZ721180:TAZ721190 TKV721180:TKV721190 TUR721180:TUR721190 UEN721180:UEN721190 UOJ721180:UOJ721190 UYF721180:UYF721190 VIB721180:VIB721190 VRX721180:VRX721190 WBT721180:WBT721190 WLP721180:WLP721190 WVL721180:WVL721190 D786716:D786726 IZ786716:IZ786726 SV786716:SV786726 ACR786716:ACR786726 AMN786716:AMN786726 AWJ786716:AWJ786726 BGF786716:BGF786726 BQB786716:BQB786726 BZX786716:BZX786726 CJT786716:CJT786726 CTP786716:CTP786726 DDL786716:DDL786726 DNH786716:DNH786726 DXD786716:DXD786726 EGZ786716:EGZ786726 EQV786716:EQV786726 FAR786716:FAR786726 FKN786716:FKN786726 FUJ786716:FUJ786726 GEF786716:GEF786726 GOB786716:GOB786726 GXX786716:GXX786726 HHT786716:HHT786726 HRP786716:HRP786726 IBL786716:IBL786726 ILH786716:ILH786726 IVD786716:IVD786726 JEZ786716:JEZ786726 JOV786716:JOV786726 JYR786716:JYR786726 KIN786716:KIN786726 KSJ786716:KSJ786726 LCF786716:LCF786726 LMB786716:LMB786726 LVX786716:LVX786726 MFT786716:MFT786726 MPP786716:MPP786726 MZL786716:MZL786726 NJH786716:NJH786726 NTD786716:NTD786726 OCZ786716:OCZ786726 OMV786716:OMV786726 OWR786716:OWR786726 PGN786716:PGN786726 PQJ786716:PQJ786726 QAF786716:QAF786726 QKB786716:QKB786726 QTX786716:QTX786726 RDT786716:RDT786726 RNP786716:RNP786726 RXL786716:RXL786726 SHH786716:SHH786726 SRD786716:SRD786726 TAZ786716:TAZ786726 TKV786716:TKV786726 TUR786716:TUR786726 UEN786716:UEN786726 UOJ786716:UOJ786726 UYF786716:UYF786726 VIB786716:VIB786726 VRX786716:VRX786726 WBT786716:WBT786726 WLP786716:WLP786726 WVL786716:WVL786726 D852252:D852262 IZ852252:IZ852262 SV852252:SV852262 ACR852252:ACR852262 AMN852252:AMN852262 AWJ852252:AWJ852262 BGF852252:BGF852262 BQB852252:BQB852262 BZX852252:BZX852262 CJT852252:CJT852262 CTP852252:CTP852262 DDL852252:DDL852262 DNH852252:DNH852262 DXD852252:DXD852262 EGZ852252:EGZ852262 EQV852252:EQV852262 FAR852252:FAR852262 FKN852252:FKN852262 FUJ852252:FUJ852262 GEF852252:GEF852262 GOB852252:GOB852262 GXX852252:GXX852262 HHT852252:HHT852262 HRP852252:HRP852262 IBL852252:IBL852262 ILH852252:ILH852262 IVD852252:IVD852262 JEZ852252:JEZ852262 JOV852252:JOV852262 JYR852252:JYR852262 KIN852252:KIN852262 KSJ852252:KSJ852262 LCF852252:LCF852262 LMB852252:LMB852262 LVX852252:LVX852262 MFT852252:MFT852262 MPP852252:MPP852262 MZL852252:MZL852262 NJH852252:NJH852262 NTD852252:NTD852262 OCZ852252:OCZ852262 OMV852252:OMV852262 OWR852252:OWR852262 PGN852252:PGN852262 PQJ852252:PQJ852262 QAF852252:QAF852262 QKB852252:QKB852262 QTX852252:QTX852262 RDT852252:RDT852262 RNP852252:RNP852262 RXL852252:RXL852262 SHH852252:SHH852262 SRD852252:SRD852262 TAZ852252:TAZ852262 TKV852252:TKV852262 TUR852252:TUR852262 UEN852252:UEN852262 UOJ852252:UOJ852262 UYF852252:UYF852262 VIB852252:VIB852262 VRX852252:VRX852262 WBT852252:WBT852262 WLP852252:WLP852262 WVL852252:WVL852262 D917788:D917798 IZ917788:IZ917798 SV917788:SV917798 ACR917788:ACR917798 AMN917788:AMN917798 AWJ917788:AWJ917798 BGF917788:BGF917798 BQB917788:BQB917798 BZX917788:BZX917798 CJT917788:CJT917798 CTP917788:CTP917798 DDL917788:DDL917798 DNH917788:DNH917798 DXD917788:DXD917798 EGZ917788:EGZ917798 EQV917788:EQV917798 FAR917788:FAR917798 FKN917788:FKN917798 FUJ917788:FUJ917798 GEF917788:GEF917798 GOB917788:GOB917798 GXX917788:GXX917798 HHT917788:HHT917798 HRP917788:HRP917798 IBL917788:IBL917798 ILH917788:ILH917798 IVD917788:IVD917798 JEZ917788:JEZ917798 JOV917788:JOV917798 JYR917788:JYR917798 KIN917788:KIN917798 KSJ917788:KSJ917798 LCF917788:LCF917798 LMB917788:LMB917798 LVX917788:LVX917798 MFT917788:MFT917798 MPP917788:MPP917798 MZL917788:MZL917798 NJH917788:NJH917798 NTD917788:NTD917798 OCZ917788:OCZ917798 OMV917788:OMV917798 OWR917788:OWR917798 PGN917788:PGN917798 PQJ917788:PQJ917798 QAF917788:QAF917798 QKB917788:QKB917798 QTX917788:QTX917798 RDT917788:RDT917798 RNP917788:RNP917798 RXL917788:RXL917798 SHH917788:SHH917798 SRD917788:SRD917798 TAZ917788:TAZ917798 TKV917788:TKV917798 TUR917788:TUR917798 UEN917788:UEN917798 UOJ917788:UOJ917798 UYF917788:UYF917798 VIB917788:VIB917798 VRX917788:VRX917798 WBT917788:WBT917798 WLP917788:WLP917798 WVL917788:WVL917798 D983324:D983334 IZ983324:IZ983334 SV983324:SV983334 ACR983324:ACR983334 AMN983324:AMN983334 AWJ983324:AWJ983334 BGF983324:BGF983334 BQB983324:BQB983334 BZX983324:BZX983334 CJT983324:CJT983334 CTP983324:CTP983334 DDL983324:DDL983334 DNH983324:DNH983334 DXD983324:DXD983334 EGZ983324:EGZ983334 EQV983324:EQV983334 FAR983324:FAR983334 FKN983324:FKN983334 FUJ983324:FUJ983334 GEF983324:GEF983334 GOB983324:GOB983334 GXX983324:GXX983334 HHT983324:HHT983334 HRP983324:HRP983334 IBL983324:IBL983334 ILH983324:ILH983334 IVD983324:IVD983334 JEZ983324:JEZ983334 JOV983324:JOV983334 JYR983324:JYR983334 KIN983324:KIN983334 KSJ983324:KSJ983334 LCF983324:LCF983334 LMB983324:LMB983334 LVX983324:LVX983334 MFT983324:MFT983334 MPP983324:MPP983334 MZL983324:MZL983334 NJH983324:NJH983334 NTD983324:NTD983334 OCZ983324:OCZ983334 OMV983324:OMV983334 OWR983324:OWR983334 PGN983324:PGN983334 PQJ983324:PQJ983334 QAF983324:QAF983334 QKB983324:QKB983334 QTX983324:QTX983334 RDT983324:RDT983334 RNP983324:RNP983334 RXL983324:RXL983334 SHH983324:SHH983334 SRD983324:SRD983334 TAZ983324:TAZ983334 TKV983324:TKV983334 TUR983324:TUR983334 UEN983324:UEN983334 UOJ983324:UOJ983334 UYF983324:UYF983334 VIB983324:VIB983334 VRX983324:VRX983334 WBT983324:WBT983334 WLP983324:WLP983334 WVL983324:WVL983334 D173:D189 IZ173:IZ189 SV173:SV189 ACR173:ACR189 AMN173:AMN189 AWJ173:AWJ189 BGF173:BGF189 BQB173:BQB189 BZX173:BZX189 CJT173:CJT189 CTP173:CTP189 DDL173:DDL189 DNH173:DNH189 DXD173:DXD189 EGZ173:EGZ189 EQV173:EQV189 FAR173:FAR189 FKN173:FKN189 FUJ173:FUJ189 GEF173:GEF189 GOB173:GOB189 GXX173:GXX189 HHT173:HHT189 HRP173:HRP189 IBL173:IBL189 ILH173:ILH189 IVD173:IVD189 JEZ173:JEZ189 JOV173:JOV189 JYR173:JYR189 KIN173:KIN189 KSJ173:KSJ189 LCF173:LCF189 LMB173:LMB189 LVX173:LVX189 MFT173:MFT189 MPP173:MPP189 MZL173:MZL189 NJH173:NJH189 NTD173:NTD189 OCZ173:OCZ189 OMV173:OMV189 OWR173:OWR189 PGN173:PGN189 PQJ173:PQJ189 QAF173:QAF189 QKB173:QKB189 QTX173:QTX189 RDT173:RDT189 RNP173:RNP189 RXL173:RXL189 SHH173:SHH189 SRD173:SRD189 TAZ173:TAZ189 TKV173:TKV189 TUR173:TUR189 UEN173:UEN189 UOJ173:UOJ189 UYF173:UYF189 VIB173:VIB189 VRX173:VRX189 WBT173:WBT189 WLP173:WLP189 WVL173:WVL189 D65709:D65725 IZ65709:IZ65725 SV65709:SV65725 ACR65709:ACR65725 AMN65709:AMN65725 AWJ65709:AWJ65725 BGF65709:BGF65725 BQB65709:BQB65725 BZX65709:BZX65725 CJT65709:CJT65725 CTP65709:CTP65725 DDL65709:DDL65725 DNH65709:DNH65725 DXD65709:DXD65725 EGZ65709:EGZ65725 EQV65709:EQV65725 FAR65709:FAR65725 FKN65709:FKN65725 FUJ65709:FUJ65725 GEF65709:GEF65725 GOB65709:GOB65725 GXX65709:GXX65725 HHT65709:HHT65725 HRP65709:HRP65725 IBL65709:IBL65725 ILH65709:ILH65725 IVD65709:IVD65725 JEZ65709:JEZ65725 JOV65709:JOV65725 JYR65709:JYR65725 KIN65709:KIN65725 KSJ65709:KSJ65725 LCF65709:LCF65725 LMB65709:LMB65725 LVX65709:LVX65725 MFT65709:MFT65725 MPP65709:MPP65725 MZL65709:MZL65725 NJH65709:NJH65725 NTD65709:NTD65725 OCZ65709:OCZ65725 OMV65709:OMV65725 OWR65709:OWR65725 PGN65709:PGN65725 PQJ65709:PQJ65725 QAF65709:QAF65725 QKB65709:QKB65725 QTX65709:QTX65725 RDT65709:RDT65725 RNP65709:RNP65725 RXL65709:RXL65725 SHH65709:SHH65725 SRD65709:SRD65725 TAZ65709:TAZ65725 TKV65709:TKV65725 TUR65709:TUR65725 UEN65709:UEN65725 UOJ65709:UOJ65725 UYF65709:UYF65725 VIB65709:VIB65725 VRX65709:VRX65725 WBT65709:WBT65725 WLP65709:WLP65725 WVL65709:WVL65725 D131245:D131261 IZ131245:IZ131261 SV131245:SV131261 ACR131245:ACR131261 AMN131245:AMN131261 AWJ131245:AWJ131261 BGF131245:BGF131261 BQB131245:BQB131261 BZX131245:BZX131261 CJT131245:CJT131261 CTP131245:CTP131261 DDL131245:DDL131261 DNH131245:DNH131261 DXD131245:DXD131261 EGZ131245:EGZ131261 EQV131245:EQV131261 FAR131245:FAR131261 FKN131245:FKN131261 FUJ131245:FUJ131261 GEF131245:GEF131261 GOB131245:GOB131261 GXX131245:GXX131261 HHT131245:HHT131261 HRP131245:HRP131261 IBL131245:IBL131261 ILH131245:ILH131261 IVD131245:IVD131261 JEZ131245:JEZ131261 JOV131245:JOV131261 JYR131245:JYR131261 KIN131245:KIN131261 KSJ131245:KSJ131261 LCF131245:LCF131261 LMB131245:LMB131261 LVX131245:LVX131261 MFT131245:MFT131261 MPP131245:MPP131261 MZL131245:MZL131261 NJH131245:NJH131261 NTD131245:NTD131261 OCZ131245:OCZ131261 OMV131245:OMV131261 OWR131245:OWR131261 PGN131245:PGN131261 PQJ131245:PQJ131261 QAF131245:QAF131261 QKB131245:QKB131261 QTX131245:QTX131261 RDT131245:RDT131261 RNP131245:RNP131261 RXL131245:RXL131261 SHH131245:SHH131261 SRD131245:SRD131261 TAZ131245:TAZ131261 TKV131245:TKV131261 TUR131245:TUR131261 UEN131245:UEN131261 UOJ131245:UOJ131261 UYF131245:UYF131261 VIB131245:VIB131261 VRX131245:VRX131261 WBT131245:WBT131261 WLP131245:WLP131261 WVL131245:WVL131261 D196781:D196797 IZ196781:IZ196797 SV196781:SV196797 ACR196781:ACR196797 AMN196781:AMN196797 AWJ196781:AWJ196797 BGF196781:BGF196797 BQB196781:BQB196797 BZX196781:BZX196797 CJT196781:CJT196797 CTP196781:CTP196797 DDL196781:DDL196797 DNH196781:DNH196797 DXD196781:DXD196797 EGZ196781:EGZ196797 EQV196781:EQV196797 FAR196781:FAR196797 FKN196781:FKN196797 FUJ196781:FUJ196797 GEF196781:GEF196797 GOB196781:GOB196797 GXX196781:GXX196797 HHT196781:HHT196797 HRP196781:HRP196797 IBL196781:IBL196797 ILH196781:ILH196797 IVD196781:IVD196797 JEZ196781:JEZ196797 JOV196781:JOV196797 JYR196781:JYR196797 KIN196781:KIN196797 KSJ196781:KSJ196797 LCF196781:LCF196797 LMB196781:LMB196797 LVX196781:LVX196797 MFT196781:MFT196797 MPP196781:MPP196797 MZL196781:MZL196797 NJH196781:NJH196797 NTD196781:NTD196797 OCZ196781:OCZ196797 OMV196781:OMV196797 OWR196781:OWR196797 PGN196781:PGN196797 PQJ196781:PQJ196797 QAF196781:QAF196797 QKB196781:QKB196797 QTX196781:QTX196797 RDT196781:RDT196797 RNP196781:RNP196797 RXL196781:RXL196797 SHH196781:SHH196797 SRD196781:SRD196797 TAZ196781:TAZ196797 TKV196781:TKV196797 TUR196781:TUR196797 UEN196781:UEN196797 UOJ196781:UOJ196797 UYF196781:UYF196797 VIB196781:VIB196797 VRX196781:VRX196797 WBT196781:WBT196797 WLP196781:WLP196797 WVL196781:WVL196797 D262317:D262333 IZ262317:IZ262333 SV262317:SV262333 ACR262317:ACR262333 AMN262317:AMN262333 AWJ262317:AWJ262333 BGF262317:BGF262333 BQB262317:BQB262333 BZX262317:BZX262333 CJT262317:CJT262333 CTP262317:CTP262333 DDL262317:DDL262333 DNH262317:DNH262333 DXD262317:DXD262333 EGZ262317:EGZ262333 EQV262317:EQV262333 FAR262317:FAR262333 FKN262317:FKN262333 FUJ262317:FUJ262333 GEF262317:GEF262333 GOB262317:GOB262333 GXX262317:GXX262333 HHT262317:HHT262333 HRP262317:HRP262333 IBL262317:IBL262333 ILH262317:ILH262333 IVD262317:IVD262333 JEZ262317:JEZ262333 JOV262317:JOV262333 JYR262317:JYR262333 KIN262317:KIN262333 KSJ262317:KSJ262333 LCF262317:LCF262333 LMB262317:LMB262333 LVX262317:LVX262333 MFT262317:MFT262333 MPP262317:MPP262333 MZL262317:MZL262333 NJH262317:NJH262333 NTD262317:NTD262333 OCZ262317:OCZ262333 OMV262317:OMV262333 OWR262317:OWR262333 PGN262317:PGN262333 PQJ262317:PQJ262333 QAF262317:QAF262333 QKB262317:QKB262333 QTX262317:QTX262333 RDT262317:RDT262333 RNP262317:RNP262333 RXL262317:RXL262333 SHH262317:SHH262333 SRD262317:SRD262333 TAZ262317:TAZ262333 TKV262317:TKV262333 TUR262317:TUR262333 UEN262317:UEN262333 UOJ262317:UOJ262333 UYF262317:UYF262333 VIB262317:VIB262333 VRX262317:VRX262333 WBT262317:WBT262333 WLP262317:WLP262333 WVL262317:WVL262333 D327853:D327869 IZ327853:IZ327869 SV327853:SV327869 ACR327853:ACR327869 AMN327853:AMN327869 AWJ327853:AWJ327869 BGF327853:BGF327869 BQB327853:BQB327869 BZX327853:BZX327869 CJT327853:CJT327869 CTP327853:CTP327869 DDL327853:DDL327869 DNH327853:DNH327869 DXD327853:DXD327869 EGZ327853:EGZ327869 EQV327853:EQV327869 FAR327853:FAR327869 FKN327853:FKN327869 FUJ327853:FUJ327869 GEF327853:GEF327869 GOB327853:GOB327869 GXX327853:GXX327869 HHT327853:HHT327869 HRP327853:HRP327869 IBL327853:IBL327869 ILH327853:ILH327869 IVD327853:IVD327869 JEZ327853:JEZ327869 JOV327853:JOV327869 JYR327853:JYR327869 KIN327853:KIN327869 KSJ327853:KSJ327869 LCF327853:LCF327869 LMB327853:LMB327869 LVX327853:LVX327869 MFT327853:MFT327869 MPP327853:MPP327869 MZL327853:MZL327869 NJH327853:NJH327869 NTD327853:NTD327869 OCZ327853:OCZ327869 OMV327853:OMV327869 OWR327853:OWR327869 PGN327853:PGN327869 PQJ327853:PQJ327869 QAF327853:QAF327869 QKB327853:QKB327869 QTX327853:QTX327869 RDT327853:RDT327869 RNP327853:RNP327869 RXL327853:RXL327869 SHH327853:SHH327869 SRD327853:SRD327869 TAZ327853:TAZ327869 TKV327853:TKV327869 TUR327853:TUR327869 UEN327853:UEN327869 UOJ327853:UOJ327869 UYF327853:UYF327869 VIB327853:VIB327869 VRX327853:VRX327869 WBT327853:WBT327869 WLP327853:WLP327869 WVL327853:WVL327869 D393389:D393405 IZ393389:IZ393405 SV393389:SV393405 ACR393389:ACR393405 AMN393389:AMN393405 AWJ393389:AWJ393405 BGF393389:BGF393405 BQB393389:BQB393405 BZX393389:BZX393405 CJT393389:CJT393405 CTP393389:CTP393405 DDL393389:DDL393405 DNH393389:DNH393405 DXD393389:DXD393405 EGZ393389:EGZ393405 EQV393389:EQV393405 FAR393389:FAR393405 FKN393389:FKN393405 FUJ393389:FUJ393405 GEF393389:GEF393405 GOB393389:GOB393405 GXX393389:GXX393405 HHT393389:HHT393405 HRP393389:HRP393405 IBL393389:IBL393405 ILH393389:ILH393405 IVD393389:IVD393405 JEZ393389:JEZ393405 JOV393389:JOV393405 JYR393389:JYR393405 KIN393389:KIN393405 KSJ393389:KSJ393405 LCF393389:LCF393405 LMB393389:LMB393405 LVX393389:LVX393405 MFT393389:MFT393405 MPP393389:MPP393405 MZL393389:MZL393405 NJH393389:NJH393405 NTD393389:NTD393405 OCZ393389:OCZ393405 OMV393389:OMV393405 OWR393389:OWR393405 PGN393389:PGN393405 PQJ393389:PQJ393405 QAF393389:QAF393405 QKB393389:QKB393405 QTX393389:QTX393405 RDT393389:RDT393405 RNP393389:RNP393405 RXL393389:RXL393405 SHH393389:SHH393405 SRD393389:SRD393405 TAZ393389:TAZ393405 TKV393389:TKV393405 TUR393389:TUR393405 UEN393389:UEN393405 UOJ393389:UOJ393405 UYF393389:UYF393405 VIB393389:VIB393405 VRX393389:VRX393405 WBT393389:WBT393405 WLP393389:WLP393405 WVL393389:WVL393405 D458925:D458941 IZ458925:IZ458941 SV458925:SV458941 ACR458925:ACR458941 AMN458925:AMN458941 AWJ458925:AWJ458941 BGF458925:BGF458941 BQB458925:BQB458941 BZX458925:BZX458941 CJT458925:CJT458941 CTP458925:CTP458941 DDL458925:DDL458941 DNH458925:DNH458941 DXD458925:DXD458941 EGZ458925:EGZ458941 EQV458925:EQV458941 FAR458925:FAR458941 FKN458925:FKN458941 FUJ458925:FUJ458941 GEF458925:GEF458941 GOB458925:GOB458941 GXX458925:GXX458941 HHT458925:HHT458941 HRP458925:HRP458941 IBL458925:IBL458941 ILH458925:ILH458941 IVD458925:IVD458941 JEZ458925:JEZ458941 JOV458925:JOV458941 JYR458925:JYR458941 KIN458925:KIN458941 KSJ458925:KSJ458941 LCF458925:LCF458941 LMB458925:LMB458941 LVX458925:LVX458941 MFT458925:MFT458941 MPP458925:MPP458941 MZL458925:MZL458941 NJH458925:NJH458941 NTD458925:NTD458941 OCZ458925:OCZ458941 OMV458925:OMV458941 OWR458925:OWR458941 PGN458925:PGN458941 PQJ458925:PQJ458941 QAF458925:QAF458941 QKB458925:QKB458941 QTX458925:QTX458941 RDT458925:RDT458941 RNP458925:RNP458941 RXL458925:RXL458941 SHH458925:SHH458941 SRD458925:SRD458941 TAZ458925:TAZ458941 TKV458925:TKV458941 TUR458925:TUR458941 UEN458925:UEN458941 UOJ458925:UOJ458941 UYF458925:UYF458941 VIB458925:VIB458941 VRX458925:VRX458941 WBT458925:WBT458941 WLP458925:WLP458941 WVL458925:WVL458941 D524461:D524477 IZ524461:IZ524477 SV524461:SV524477 ACR524461:ACR524477 AMN524461:AMN524477 AWJ524461:AWJ524477 BGF524461:BGF524477 BQB524461:BQB524477 BZX524461:BZX524477 CJT524461:CJT524477 CTP524461:CTP524477 DDL524461:DDL524477 DNH524461:DNH524477 DXD524461:DXD524477 EGZ524461:EGZ524477 EQV524461:EQV524477 FAR524461:FAR524477 FKN524461:FKN524477 FUJ524461:FUJ524477 GEF524461:GEF524477 GOB524461:GOB524477 GXX524461:GXX524477 HHT524461:HHT524477 HRP524461:HRP524477 IBL524461:IBL524477 ILH524461:ILH524477 IVD524461:IVD524477 JEZ524461:JEZ524477 JOV524461:JOV524477 JYR524461:JYR524477 KIN524461:KIN524477 KSJ524461:KSJ524477 LCF524461:LCF524477 LMB524461:LMB524477 LVX524461:LVX524477 MFT524461:MFT524477 MPP524461:MPP524477 MZL524461:MZL524477 NJH524461:NJH524477 NTD524461:NTD524477 OCZ524461:OCZ524477 OMV524461:OMV524477 OWR524461:OWR524477 PGN524461:PGN524477 PQJ524461:PQJ524477 QAF524461:QAF524477 QKB524461:QKB524477 QTX524461:QTX524477 RDT524461:RDT524477 RNP524461:RNP524477 RXL524461:RXL524477 SHH524461:SHH524477 SRD524461:SRD524477 TAZ524461:TAZ524477 TKV524461:TKV524477 TUR524461:TUR524477 UEN524461:UEN524477 UOJ524461:UOJ524477 UYF524461:UYF524477 VIB524461:VIB524477 VRX524461:VRX524477 WBT524461:WBT524477 WLP524461:WLP524477 WVL524461:WVL524477 D589997:D590013 IZ589997:IZ590013 SV589997:SV590013 ACR589997:ACR590013 AMN589997:AMN590013 AWJ589997:AWJ590013 BGF589997:BGF590013 BQB589997:BQB590013 BZX589997:BZX590013 CJT589997:CJT590013 CTP589997:CTP590013 DDL589997:DDL590013 DNH589997:DNH590013 DXD589997:DXD590013 EGZ589997:EGZ590013 EQV589997:EQV590013 FAR589997:FAR590013 FKN589997:FKN590013 FUJ589997:FUJ590013 GEF589997:GEF590013 GOB589997:GOB590013 GXX589997:GXX590013 HHT589997:HHT590013 HRP589997:HRP590013 IBL589997:IBL590013 ILH589997:ILH590013 IVD589997:IVD590013 JEZ589997:JEZ590013 JOV589997:JOV590013 JYR589997:JYR590013 KIN589997:KIN590013 KSJ589997:KSJ590013 LCF589997:LCF590013 LMB589997:LMB590013 LVX589997:LVX590013 MFT589997:MFT590013 MPP589997:MPP590013 MZL589997:MZL590013 NJH589997:NJH590013 NTD589997:NTD590013 OCZ589997:OCZ590013 OMV589997:OMV590013 OWR589997:OWR590013 PGN589997:PGN590013 PQJ589997:PQJ590013 QAF589997:QAF590013 QKB589997:QKB590013 QTX589997:QTX590013 RDT589997:RDT590013 RNP589997:RNP590013 RXL589997:RXL590013 SHH589997:SHH590013 SRD589997:SRD590013 TAZ589997:TAZ590013 TKV589997:TKV590013 TUR589997:TUR590013 UEN589997:UEN590013 UOJ589997:UOJ590013 UYF589997:UYF590013 VIB589997:VIB590013 VRX589997:VRX590013 WBT589997:WBT590013 WLP589997:WLP590013 WVL589997:WVL590013 D655533:D655549 IZ655533:IZ655549 SV655533:SV655549 ACR655533:ACR655549 AMN655533:AMN655549 AWJ655533:AWJ655549 BGF655533:BGF655549 BQB655533:BQB655549 BZX655533:BZX655549 CJT655533:CJT655549 CTP655533:CTP655549 DDL655533:DDL655549 DNH655533:DNH655549 DXD655533:DXD655549 EGZ655533:EGZ655549 EQV655533:EQV655549 FAR655533:FAR655549 FKN655533:FKN655549 FUJ655533:FUJ655549 GEF655533:GEF655549 GOB655533:GOB655549 GXX655533:GXX655549 HHT655533:HHT655549 HRP655533:HRP655549 IBL655533:IBL655549 ILH655533:ILH655549 IVD655533:IVD655549 JEZ655533:JEZ655549 JOV655533:JOV655549 JYR655533:JYR655549 KIN655533:KIN655549 KSJ655533:KSJ655549 LCF655533:LCF655549 LMB655533:LMB655549 LVX655533:LVX655549 MFT655533:MFT655549 MPP655533:MPP655549 MZL655533:MZL655549 NJH655533:NJH655549 NTD655533:NTD655549 OCZ655533:OCZ655549 OMV655533:OMV655549 OWR655533:OWR655549 PGN655533:PGN655549 PQJ655533:PQJ655549 QAF655533:QAF655549 QKB655533:QKB655549 QTX655533:QTX655549 RDT655533:RDT655549 RNP655533:RNP655549 RXL655533:RXL655549 SHH655533:SHH655549 SRD655533:SRD655549 TAZ655533:TAZ655549 TKV655533:TKV655549 TUR655533:TUR655549 UEN655533:UEN655549 UOJ655533:UOJ655549 UYF655533:UYF655549 VIB655533:VIB655549 VRX655533:VRX655549 WBT655533:WBT655549 WLP655533:WLP655549 WVL655533:WVL655549 D721069:D721085 IZ721069:IZ721085 SV721069:SV721085 ACR721069:ACR721085 AMN721069:AMN721085 AWJ721069:AWJ721085 BGF721069:BGF721085 BQB721069:BQB721085 BZX721069:BZX721085 CJT721069:CJT721085 CTP721069:CTP721085 DDL721069:DDL721085 DNH721069:DNH721085 DXD721069:DXD721085 EGZ721069:EGZ721085 EQV721069:EQV721085 FAR721069:FAR721085 FKN721069:FKN721085 FUJ721069:FUJ721085 GEF721069:GEF721085 GOB721069:GOB721085 GXX721069:GXX721085 HHT721069:HHT721085 HRP721069:HRP721085 IBL721069:IBL721085 ILH721069:ILH721085 IVD721069:IVD721085 JEZ721069:JEZ721085 JOV721069:JOV721085 JYR721069:JYR721085 KIN721069:KIN721085 KSJ721069:KSJ721085 LCF721069:LCF721085 LMB721069:LMB721085 LVX721069:LVX721085 MFT721069:MFT721085 MPP721069:MPP721085 MZL721069:MZL721085 NJH721069:NJH721085 NTD721069:NTD721085 OCZ721069:OCZ721085 OMV721069:OMV721085 OWR721069:OWR721085 PGN721069:PGN721085 PQJ721069:PQJ721085 QAF721069:QAF721085 QKB721069:QKB721085 QTX721069:QTX721085 RDT721069:RDT721085 RNP721069:RNP721085 RXL721069:RXL721085 SHH721069:SHH721085 SRD721069:SRD721085 TAZ721069:TAZ721085 TKV721069:TKV721085 TUR721069:TUR721085 UEN721069:UEN721085 UOJ721069:UOJ721085 UYF721069:UYF721085 VIB721069:VIB721085 VRX721069:VRX721085 WBT721069:WBT721085 WLP721069:WLP721085 WVL721069:WVL721085 D786605:D786621 IZ786605:IZ786621 SV786605:SV786621 ACR786605:ACR786621 AMN786605:AMN786621 AWJ786605:AWJ786621 BGF786605:BGF786621 BQB786605:BQB786621 BZX786605:BZX786621 CJT786605:CJT786621 CTP786605:CTP786621 DDL786605:DDL786621 DNH786605:DNH786621 DXD786605:DXD786621 EGZ786605:EGZ786621 EQV786605:EQV786621 FAR786605:FAR786621 FKN786605:FKN786621 FUJ786605:FUJ786621 GEF786605:GEF786621 GOB786605:GOB786621 GXX786605:GXX786621 HHT786605:HHT786621 HRP786605:HRP786621 IBL786605:IBL786621 ILH786605:ILH786621 IVD786605:IVD786621 JEZ786605:JEZ786621 JOV786605:JOV786621 JYR786605:JYR786621 KIN786605:KIN786621 KSJ786605:KSJ786621 LCF786605:LCF786621 LMB786605:LMB786621 LVX786605:LVX786621 MFT786605:MFT786621 MPP786605:MPP786621 MZL786605:MZL786621 NJH786605:NJH786621 NTD786605:NTD786621 OCZ786605:OCZ786621 OMV786605:OMV786621 OWR786605:OWR786621 PGN786605:PGN786621 PQJ786605:PQJ786621 QAF786605:QAF786621 QKB786605:QKB786621 QTX786605:QTX786621 RDT786605:RDT786621 RNP786605:RNP786621 RXL786605:RXL786621 SHH786605:SHH786621 SRD786605:SRD786621 TAZ786605:TAZ786621 TKV786605:TKV786621 TUR786605:TUR786621 UEN786605:UEN786621 UOJ786605:UOJ786621 UYF786605:UYF786621 VIB786605:VIB786621 VRX786605:VRX786621 WBT786605:WBT786621 WLP786605:WLP786621 WVL786605:WVL786621 D852141:D852157 IZ852141:IZ852157 SV852141:SV852157 ACR852141:ACR852157 AMN852141:AMN852157 AWJ852141:AWJ852157 BGF852141:BGF852157 BQB852141:BQB852157 BZX852141:BZX852157 CJT852141:CJT852157 CTP852141:CTP852157 DDL852141:DDL852157 DNH852141:DNH852157 DXD852141:DXD852157 EGZ852141:EGZ852157 EQV852141:EQV852157 FAR852141:FAR852157 FKN852141:FKN852157 FUJ852141:FUJ852157 GEF852141:GEF852157 GOB852141:GOB852157 GXX852141:GXX852157 HHT852141:HHT852157 HRP852141:HRP852157 IBL852141:IBL852157 ILH852141:ILH852157 IVD852141:IVD852157 JEZ852141:JEZ852157 JOV852141:JOV852157 JYR852141:JYR852157 KIN852141:KIN852157 KSJ852141:KSJ852157 LCF852141:LCF852157 LMB852141:LMB852157 LVX852141:LVX852157 MFT852141:MFT852157 MPP852141:MPP852157 MZL852141:MZL852157 NJH852141:NJH852157 NTD852141:NTD852157 OCZ852141:OCZ852157 OMV852141:OMV852157 OWR852141:OWR852157 PGN852141:PGN852157 PQJ852141:PQJ852157 QAF852141:QAF852157 QKB852141:QKB852157 QTX852141:QTX852157 RDT852141:RDT852157 RNP852141:RNP852157 RXL852141:RXL852157 SHH852141:SHH852157 SRD852141:SRD852157 TAZ852141:TAZ852157 TKV852141:TKV852157 TUR852141:TUR852157 UEN852141:UEN852157 UOJ852141:UOJ852157 UYF852141:UYF852157 VIB852141:VIB852157 VRX852141:VRX852157 WBT852141:WBT852157 WLP852141:WLP852157 WVL852141:WVL852157 D917677:D917693 IZ917677:IZ917693 SV917677:SV917693 ACR917677:ACR917693 AMN917677:AMN917693 AWJ917677:AWJ917693 BGF917677:BGF917693 BQB917677:BQB917693 BZX917677:BZX917693 CJT917677:CJT917693 CTP917677:CTP917693 DDL917677:DDL917693 DNH917677:DNH917693 DXD917677:DXD917693 EGZ917677:EGZ917693 EQV917677:EQV917693 FAR917677:FAR917693 FKN917677:FKN917693 FUJ917677:FUJ917693 GEF917677:GEF917693 GOB917677:GOB917693 GXX917677:GXX917693 HHT917677:HHT917693 HRP917677:HRP917693 IBL917677:IBL917693 ILH917677:ILH917693 IVD917677:IVD917693 JEZ917677:JEZ917693 JOV917677:JOV917693 JYR917677:JYR917693 KIN917677:KIN917693 KSJ917677:KSJ917693 LCF917677:LCF917693 LMB917677:LMB917693 LVX917677:LVX917693 MFT917677:MFT917693 MPP917677:MPP917693 MZL917677:MZL917693 NJH917677:NJH917693 NTD917677:NTD917693 OCZ917677:OCZ917693 OMV917677:OMV917693 OWR917677:OWR917693 PGN917677:PGN917693 PQJ917677:PQJ917693 QAF917677:QAF917693 QKB917677:QKB917693 QTX917677:QTX917693 RDT917677:RDT917693 RNP917677:RNP917693 RXL917677:RXL917693 SHH917677:SHH917693 SRD917677:SRD917693 TAZ917677:TAZ917693 TKV917677:TKV917693 TUR917677:TUR917693 UEN917677:UEN917693 UOJ917677:UOJ917693 UYF917677:UYF917693 VIB917677:VIB917693 VRX917677:VRX917693 WBT917677:WBT917693 WLP917677:WLP917693 WVL917677:WVL917693 D983213:D983229 IZ983213:IZ983229 SV983213:SV983229 ACR983213:ACR983229 AMN983213:AMN983229 AWJ983213:AWJ983229 BGF983213:BGF983229 BQB983213:BQB983229 BZX983213:BZX983229 CJT983213:CJT983229 CTP983213:CTP983229 DDL983213:DDL983229 DNH983213:DNH983229 DXD983213:DXD983229 EGZ983213:EGZ983229 EQV983213:EQV983229 FAR983213:FAR983229 FKN983213:FKN983229 FUJ983213:FUJ983229 GEF983213:GEF983229 GOB983213:GOB983229 GXX983213:GXX983229 HHT983213:HHT983229 HRP983213:HRP983229 IBL983213:IBL983229 ILH983213:ILH983229 IVD983213:IVD983229 JEZ983213:JEZ983229 JOV983213:JOV983229 JYR983213:JYR983229 KIN983213:KIN983229 KSJ983213:KSJ983229 LCF983213:LCF983229 LMB983213:LMB983229 LVX983213:LVX983229 MFT983213:MFT983229 MPP983213:MPP983229 MZL983213:MZL983229 NJH983213:NJH983229 NTD983213:NTD983229 OCZ983213:OCZ983229 OMV983213:OMV983229 OWR983213:OWR983229 PGN983213:PGN983229 PQJ983213:PQJ983229 QAF983213:QAF983229 QKB983213:QKB983229 QTX983213:QTX983229 RDT983213:RDT983229 RNP983213:RNP983229 RXL983213:RXL983229 SHH983213:SHH983229 SRD983213:SRD983229 TAZ983213:TAZ983229 TKV983213:TKV983229 TUR983213:TUR983229 UEN983213:UEN983229 UOJ983213:UOJ983229 UYF983213:UYF983229 VIB983213:VIB983229 VRX983213:VRX983229 WBT983213:WBT983229 WLP983213:WLP983229 WVL983213:WVL983229 D11:D23 IZ11:IZ23 SV11:SV23 ACR11:ACR23 AMN11:AMN23 AWJ11:AWJ23 BGF11:BGF23 BQB11:BQB23 BZX11:BZX23 CJT11:CJT23 CTP11:CTP23 DDL11:DDL23 DNH11:DNH23 DXD11:DXD23 EGZ11:EGZ23 EQV11:EQV23 FAR11:FAR23 FKN11:FKN23 FUJ11:FUJ23 GEF11:GEF23 GOB11:GOB23 GXX11:GXX23 HHT11:HHT23 HRP11:HRP23 IBL11:IBL23 ILH11:ILH23 IVD11:IVD23 JEZ11:JEZ23 JOV11:JOV23 JYR11:JYR23 KIN11:KIN23 KSJ11:KSJ23 LCF11:LCF23 LMB11:LMB23 LVX11:LVX23 MFT11:MFT23 MPP11:MPP23 MZL11:MZL23 NJH11:NJH23 NTD11:NTD23 OCZ11:OCZ23 OMV11:OMV23 OWR11:OWR23 PGN11:PGN23 PQJ11:PQJ23 QAF11:QAF23 QKB11:QKB23 QTX11:QTX23 RDT11:RDT23 RNP11:RNP23 RXL11:RXL23 SHH11:SHH23 SRD11:SRD23 TAZ11:TAZ23 TKV11:TKV23 TUR11:TUR23 UEN11:UEN23 UOJ11:UOJ23 UYF11:UYF23 VIB11:VIB23 VRX11:VRX23 WBT11:WBT23 WLP11:WLP23 WVL11:WVL23 D65547:D65559 IZ65547:IZ65559 SV65547:SV65559 ACR65547:ACR65559 AMN65547:AMN65559 AWJ65547:AWJ65559 BGF65547:BGF65559 BQB65547:BQB65559 BZX65547:BZX65559 CJT65547:CJT65559 CTP65547:CTP65559 DDL65547:DDL65559 DNH65547:DNH65559 DXD65547:DXD65559 EGZ65547:EGZ65559 EQV65547:EQV65559 FAR65547:FAR65559 FKN65547:FKN65559 FUJ65547:FUJ65559 GEF65547:GEF65559 GOB65547:GOB65559 GXX65547:GXX65559 HHT65547:HHT65559 HRP65547:HRP65559 IBL65547:IBL65559 ILH65547:ILH65559 IVD65547:IVD65559 JEZ65547:JEZ65559 JOV65547:JOV65559 JYR65547:JYR65559 KIN65547:KIN65559 KSJ65547:KSJ65559 LCF65547:LCF65559 LMB65547:LMB65559 LVX65547:LVX65559 MFT65547:MFT65559 MPP65547:MPP65559 MZL65547:MZL65559 NJH65547:NJH65559 NTD65547:NTD65559 OCZ65547:OCZ65559 OMV65547:OMV65559 OWR65547:OWR65559 PGN65547:PGN65559 PQJ65547:PQJ65559 QAF65547:QAF65559 QKB65547:QKB65559 QTX65547:QTX65559 RDT65547:RDT65559 RNP65547:RNP65559 RXL65547:RXL65559 SHH65547:SHH65559 SRD65547:SRD65559 TAZ65547:TAZ65559 TKV65547:TKV65559 TUR65547:TUR65559 UEN65547:UEN65559 UOJ65547:UOJ65559 UYF65547:UYF65559 VIB65547:VIB65559 VRX65547:VRX65559 WBT65547:WBT65559 WLP65547:WLP65559 WVL65547:WVL65559 D131083:D131095 IZ131083:IZ131095 SV131083:SV131095 ACR131083:ACR131095 AMN131083:AMN131095 AWJ131083:AWJ131095 BGF131083:BGF131095 BQB131083:BQB131095 BZX131083:BZX131095 CJT131083:CJT131095 CTP131083:CTP131095 DDL131083:DDL131095 DNH131083:DNH131095 DXD131083:DXD131095 EGZ131083:EGZ131095 EQV131083:EQV131095 FAR131083:FAR131095 FKN131083:FKN131095 FUJ131083:FUJ131095 GEF131083:GEF131095 GOB131083:GOB131095 GXX131083:GXX131095 HHT131083:HHT131095 HRP131083:HRP131095 IBL131083:IBL131095 ILH131083:ILH131095 IVD131083:IVD131095 JEZ131083:JEZ131095 JOV131083:JOV131095 JYR131083:JYR131095 KIN131083:KIN131095 KSJ131083:KSJ131095 LCF131083:LCF131095 LMB131083:LMB131095 LVX131083:LVX131095 MFT131083:MFT131095 MPP131083:MPP131095 MZL131083:MZL131095 NJH131083:NJH131095 NTD131083:NTD131095 OCZ131083:OCZ131095 OMV131083:OMV131095 OWR131083:OWR131095 PGN131083:PGN131095 PQJ131083:PQJ131095 QAF131083:QAF131095 QKB131083:QKB131095 QTX131083:QTX131095 RDT131083:RDT131095 RNP131083:RNP131095 RXL131083:RXL131095 SHH131083:SHH131095 SRD131083:SRD131095 TAZ131083:TAZ131095 TKV131083:TKV131095 TUR131083:TUR131095 UEN131083:UEN131095 UOJ131083:UOJ131095 UYF131083:UYF131095 VIB131083:VIB131095 VRX131083:VRX131095 WBT131083:WBT131095 WLP131083:WLP131095 WVL131083:WVL131095 D196619:D196631 IZ196619:IZ196631 SV196619:SV196631 ACR196619:ACR196631 AMN196619:AMN196631 AWJ196619:AWJ196631 BGF196619:BGF196631 BQB196619:BQB196631 BZX196619:BZX196631 CJT196619:CJT196631 CTP196619:CTP196631 DDL196619:DDL196631 DNH196619:DNH196631 DXD196619:DXD196631 EGZ196619:EGZ196631 EQV196619:EQV196631 FAR196619:FAR196631 FKN196619:FKN196631 FUJ196619:FUJ196631 GEF196619:GEF196631 GOB196619:GOB196631 GXX196619:GXX196631 HHT196619:HHT196631 HRP196619:HRP196631 IBL196619:IBL196631 ILH196619:ILH196631 IVD196619:IVD196631 JEZ196619:JEZ196631 JOV196619:JOV196631 JYR196619:JYR196631 KIN196619:KIN196631 KSJ196619:KSJ196631 LCF196619:LCF196631 LMB196619:LMB196631 LVX196619:LVX196631 MFT196619:MFT196631 MPP196619:MPP196631 MZL196619:MZL196631 NJH196619:NJH196631 NTD196619:NTD196631 OCZ196619:OCZ196631 OMV196619:OMV196631 OWR196619:OWR196631 PGN196619:PGN196631 PQJ196619:PQJ196631 QAF196619:QAF196631 QKB196619:QKB196631 QTX196619:QTX196631 RDT196619:RDT196631 RNP196619:RNP196631 RXL196619:RXL196631 SHH196619:SHH196631 SRD196619:SRD196631 TAZ196619:TAZ196631 TKV196619:TKV196631 TUR196619:TUR196631 UEN196619:UEN196631 UOJ196619:UOJ196631 UYF196619:UYF196631 VIB196619:VIB196631 VRX196619:VRX196631 WBT196619:WBT196631 WLP196619:WLP196631 WVL196619:WVL196631 D262155:D262167 IZ262155:IZ262167 SV262155:SV262167 ACR262155:ACR262167 AMN262155:AMN262167 AWJ262155:AWJ262167 BGF262155:BGF262167 BQB262155:BQB262167 BZX262155:BZX262167 CJT262155:CJT262167 CTP262155:CTP262167 DDL262155:DDL262167 DNH262155:DNH262167 DXD262155:DXD262167 EGZ262155:EGZ262167 EQV262155:EQV262167 FAR262155:FAR262167 FKN262155:FKN262167 FUJ262155:FUJ262167 GEF262155:GEF262167 GOB262155:GOB262167 GXX262155:GXX262167 HHT262155:HHT262167 HRP262155:HRP262167 IBL262155:IBL262167 ILH262155:ILH262167 IVD262155:IVD262167 JEZ262155:JEZ262167 JOV262155:JOV262167 JYR262155:JYR262167 KIN262155:KIN262167 KSJ262155:KSJ262167 LCF262155:LCF262167 LMB262155:LMB262167 LVX262155:LVX262167 MFT262155:MFT262167 MPP262155:MPP262167 MZL262155:MZL262167 NJH262155:NJH262167 NTD262155:NTD262167 OCZ262155:OCZ262167 OMV262155:OMV262167 OWR262155:OWR262167 PGN262155:PGN262167 PQJ262155:PQJ262167 QAF262155:QAF262167 QKB262155:QKB262167 QTX262155:QTX262167 RDT262155:RDT262167 RNP262155:RNP262167 RXL262155:RXL262167 SHH262155:SHH262167 SRD262155:SRD262167 TAZ262155:TAZ262167 TKV262155:TKV262167 TUR262155:TUR262167 UEN262155:UEN262167 UOJ262155:UOJ262167 UYF262155:UYF262167 VIB262155:VIB262167 VRX262155:VRX262167 WBT262155:WBT262167 WLP262155:WLP262167 WVL262155:WVL262167 D327691:D327703 IZ327691:IZ327703 SV327691:SV327703 ACR327691:ACR327703 AMN327691:AMN327703 AWJ327691:AWJ327703 BGF327691:BGF327703 BQB327691:BQB327703 BZX327691:BZX327703 CJT327691:CJT327703 CTP327691:CTP327703 DDL327691:DDL327703 DNH327691:DNH327703 DXD327691:DXD327703 EGZ327691:EGZ327703 EQV327691:EQV327703 FAR327691:FAR327703 FKN327691:FKN327703 FUJ327691:FUJ327703 GEF327691:GEF327703 GOB327691:GOB327703 GXX327691:GXX327703 HHT327691:HHT327703 HRP327691:HRP327703 IBL327691:IBL327703 ILH327691:ILH327703 IVD327691:IVD327703 JEZ327691:JEZ327703 JOV327691:JOV327703 JYR327691:JYR327703 KIN327691:KIN327703 KSJ327691:KSJ327703 LCF327691:LCF327703 LMB327691:LMB327703 LVX327691:LVX327703 MFT327691:MFT327703 MPP327691:MPP327703 MZL327691:MZL327703 NJH327691:NJH327703 NTD327691:NTD327703 OCZ327691:OCZ327703 OMV327691:OMV327703 OWR327691:OWR327703 PGN327691:PGN327703 PQJ327691:PQJ327703 QAF327691:QAF327703 QKB327691:QKB327703 QTX327691:QTX327703 RDT327691:RDT327703 RNP327691:RNP327703 RXL327691:RXL327703 SHH327691:SHH327703 SRD327691:SRD327703 TAZ327691:TAZ327703 TKV327691:TKV327703 TUR327691:TUR327703 UEN327691:UEN327703 UOJ327691:UOJ327703 UYF327691:UYF327703 VIB327691:VIB327703 VRX327691:VRX327703 WBT327691:WBT327703 WLP327691:WLP327703 WVL327691:WVL327703 D393227:D393239 IZ393227:IZ393239 SV393227:SV393239 ACR393227:ACR393239 AMN393227:AMN393239 AWJ393227:AWJ393239 BGF393227:BGF393239 BQB393227:BQB393239 BZX393227:BZX393239 CJT393227:CJT393239 CTP393227:CTP393239 DDL393227:DDL393239 DNH393227:DNH393239 DXD393227:DXD393239 EGZ393227:EGZ393239 EQV393227:EQV393239 FAR393227:FAR393239 FKN393227:FKN393239 FUJ393227:FUJ393239 GEF393227:GEF393239 GOB393227:GOB393239 GXX393227:GXX393239 HHT393227:HHT393239 HRP393227:HRP393239 IBL393227:IBL393239 ILH393227:ILH393239 IVD393227:IVD393239 JEZ393227:JEZ393239 JOV393227:JOV393239 JYR393227:JYR393239 KIN393227:KIN393239 KSJ393227:KSJ393239 LCF393227:LCF393239 LMB393227:LMB393239 LVX393227:LVX393239 MFT393227:MFT393239 MPP393227:MPP393239 MZL393227:MZL393239 NJH393227:NJH393239 NTD393227:NTD393239 OCZ393227:OCZ393239 OMV393227:OMV393239 OWR393227:OWR393239 PGN393227:PGN393239 PQJ393227:PQJ393239 QAF393227:QAF393239 QKB393227:QKB393239 QTX393227:QTX393239 RDT393227:RDT393239 RNP393227:RNP393239 RXL393227:RXL393239 SHH393227:SHH393239 SRD393227:SRD393239 TAZ393227:TAZ393239 TKV393227:TKV393239 TUR393227:TUR393239 UEN393227:UEN393239 UOJ393227:UOJ393239 UYF393227:UYF393239 VIB393227:VIB393239 VRX393227:VRX393239 WBT393227:WBT393239 WLP393227:WLP393239 WVL393227:WVL393239 D458763:D458775 IZ458763:IZ458775 SV458763:SV458775 ACR458763:ACR458775 AMN458763:AMN458775 AWJ458763:AWJ458775 BGF458763:BGF458775 BQB458763:BQB458775 BZX458763:BZX458775 CJT458763:CJT458775 CTP458763:CTP458775 DDL458763:DDL458775 DNH458763:DNH458775 DXD458763:DXD458775 EGZ458763:EGZ458775 EQV458763:EQV458775 FAR458763:FAR458775 FKN458763:FKN458775 FUJ458763:FUJ458775 GEF458763:GEF458775 GOB458763:GOB458775 GXX458763:GXX458775 HHT458763:HHT458775 HRP458763:HRP458775 IBL458763:IBL458775 ILH458763:ILH458775 IVD458763:IVD458775 JEZ458763:JEZ458775 JOV458763:JOV458775 JYR458763:JYR458775 KIN458763:KIN458775 KSJ458763:KSJ458775 LCF458763:LCF458775 LMB458763:LMB458775 LVX458763:LVX458775 MFT458763:MFT458775 MPP458763:MPP458775 MZL458763:MZL458775 NJH458763:NJH458775 NTD458763:NTD458775 OCZ458763:OCZ458775 OMV458763:OMV458775 OWR458763:OWR458775 PGN458763:PGN458775 PQJ458763:PQJ458775 QAF458763:QAF458775 QKB458763:QKB458775 QTX458763:QTX458775 RDT458763:RDT458775 RNP458763:RNP458775 RXL458763:RXL458775 SHH458763:SHH458775 SRD458763:SRD458775 TAZ458763:TAZ458775 TKV458763:TKV458775 TUR458763:TUR458775 UEN458763:UEN458775 UOJ458763:UOJ458775 UYF458763:UYF458775 VIB458763:VIB458775 VRX458763:VRX458775 WBT458763:WBT458775 WLP458763:WLP458775 WVL458763:WVL458775 D524299:D524311 IZ524299:IZ524311 SV524299:SV524311 ACR524299:ACR524311 AMN524299:AMN524311 AWJ524299:AWJ524311 BGF524299:BGF524311 BQB524299:BQB524311 BZX524299:BZX524311 CJT524299:CJT524311 CTP524299:CTP524311 DDL524299:DDL524311 DNH524299:DNH524311 DXD524299:DXD524311 EGZ524299:EGZ524311 EQV524299:EQV524311 FAR524299:FAR524311 FKN524299:FKN524311 FUJ524299:FUJ524311 GEF524299:GEF524311 GOB524299:GOB524311 GXX524299:GXX524311 HHT524299:HHT524311 HRP524299:HRP524311 IBL524299:IBL524311 ILH524299:ILH524311 IVD524299:IVD524311 JEZ524299:JEZ524311 JOV524299:JOV524311 JYR524299:JYR524311 KIN524299:KIN524311 KSJ524299:KSJ524311 LCF524299:LCF524311 LMB524299:LMB524311 LVX524299:LVX524311 MFT524299:MFT524311 MPP524299:MPP524311 MZL524299:MZL524311 NJH524299:NJH524311 NTD524299:NTD524311 OCZ524299:OCZ524311 OMV524299:OMV524311 OWR524299:OWR524311 PGN524299:PGN524311 PQJ524299:PQJ524311 QAF524299:QAF524311 QKB524299:QKB524311 QTX524299:QTX524311 RDT524299:RDT524311 RNP524299:RNP524311 RXL524299:RXL524311 SHH524299:SHH524311 SRD524299:SRD524311 TAZ524299:TAZ524311 TKV524299:TKV524311 TUR524299:TUR524311 UEN524299:UEN524311 UOJ524299:UOJ524311 UYF524299:UYF524311 VIB524299:VIB524311 VRX524299:VRX524311 WBT524299:WBT524311 WLP524299:WLP524311 WVL524299:WVL524311 D589835:D589847 IZ589835:IZ589847 SV589835:SV589847 ACR589835:ACR589847 AMN589835:AMN589847 AWJ589835:AWJ589847 BGF589835:BGF589847 BQB589835:BQB589847 BZX589835:BZX589847 CJT589835:CJT589847 CTP589835:CTP589847 DDL589835:DDL589847 DNH589835:DNH589847 DXD589835:DXD589847 EGZ589835:EGZ589847 EQV589835:EQV589847 FAR589835:FAR589847 FKN589835:FKN589847 FUJ589835:FUJ589847 GEF589835:GEF589847 GOB589835:GOB589847 GXX589835:GXX589847 HHT589835:HHT589847 HRP589835:HRP589847 IBL589835:IBL589847 ILH589835:ILH589847 IVD589835:IVD589847 JEZ589835:JEZ589847 JOV589835:JOV589847 JYR589835:JYR589847 KIN589835:KIN589847 KSJ589835:KSJ589847 LCF589835:LCF589847 LMB589835:LMB589847 LVX589835:LVX589847 MFT589835:MFT589847 MPP589835:MPP589847 MZL589835:MZL589847 NJH589835:NJH589847 NTD589835:NTD589847 OCZ589835:OCZ589847 OMV589835:OMV589847 OWR589835:OWR589847 PGN589835:PGN589847 PQJ589835:PQJ589847 QAF589835:QAF589847 QKB589835:QKB589847 QTX589835:QTX589847 RDT589835:RDT589847 RNP589835:RNP589847 RXL589835:RXL589847 SHH589835:SHH589847 SRD589835:SRD589847 TAZ589835:TAZ589847 TKV589835:TKV589847 TUR589835:TUR589847 UEN589835:UEN589847 UOJ589835:UOJ589847 UYF589835:UYF589847 VIB589835:VIB589847 VRX589835:VRX589847 WBT589835:WBT589847 WLP589835:WLP589847 WVL589835:WVL589847 D655371:D655383 IZ655371:IZ655383 SV655371:SV655383 ACR655371:ACR655383 AMN655371:AMN655383 AWJ655371:AWJ655383 BGF655371:BGF655383 BQB655371:BQB655383 BZX655371:BZX655383 CJT655371:CJT655383 CTP655371:CTP655383 DDL655371:DDL655383 DNH655371:DNH655383 DXD655371:DXD655383 EGZ655371:EGZ655383 EQV655371:EQV655383 FAR655371:FAR655383 FKN655371:FKN655383 FUJ655371:FUJ655383 GEF655371:GEF655383 GOB655371:GOB655383 GXX655371:GXX655383 HHT655371:HHT655383 HRP655371:HRP655383 IBL655371:IBL655383 ILH655371:ILH655383 IVD655371:IVD655383 JEZ655371:JEZ655383 JOV655371:JOV655383 JYR655371:JYR655383 KIN655371:KIN655383 KSJ655371:KSJ655383 LCF655371:LCF655383 LMB655371:LMB655383 LVX655371:LVX655383 MFT655371:MFT655383 MPP655371:MPP655383 MZL655371:MZL655383 NJH655371:NJH655383 NTD655371:NTD655383 OCZ655371:OCZ655383 OMV655371:OMV655383 OWR655371:OWR655383 PGN655371:PGN655383 PQJ655371:PQJ655383 QAF655371:QAF655383 QKB655371:QKB655383 QTX655371:QTX655383 RDT655371:RDT655383 RNP655371:RNP655383 RXL655371:RXL655383 SHH655371:SHH655383 SRD655371:SRD655383 TAZ655371:TAZ655383 TKV655371:TKV655383 TUR655371:TUR655383 UEN655371:UEN655383 UOJ655371:UOJ655383 UYF655371:UYF655383 VIB655371:VIB655383 VRX655371:VRX655383 WBT655371:WBT655383 WLP655371:WLP655383 WVL655371:WVL655383 D720907:D720919 IZ720907:IZ720919 SV720907:SV720919 ACR720907:ACR720919 AMN720907:AMN720919 AWJ720907:AWJ720919 BGF720907:BGF720919 BQB720907:BQB720919 BZX720907:BZX720919 CJT720907:CJT720919 CTP720907:CTP720919 DDL720907:DDL720919 DNH720907:DNH720919 DXD720907:DXD720919 EGZ720907:EGZ720919 EQV720907:EQV720919 FAR720907:FAR720919 FKN720907:FKN720919 FUJ720907:FUJ720919 GEF720907:GEF720919 GOB720907:GOB720919 GXX720907:GXX720919 HHT720907:HHT720919 HRP720907:HRP720919 IBL720907:IBL720919 ILH720907:ILH720919 IVD720907:IVD720919 JEZ720907:JEZ720919 JOV720907:JOV720919 JYR720907:JYR720919 KIN720907:KIN720919 KSJ720907:KSJ720919 LCF720907:LCF720919 LMB720907:LMB720919 LVX720907:LVX720919 MFT720907:MFT720919 MPP720907:MPP720919 MZL720907:MZL720919 NJH720907:NJH720919 NTD720907:NTD720919 OCZ720907:OCZ720919 OMV720907:OMV720919 OWR720907:OWR720919 PGN720907:PGN720919 PQJ720907:PQJ720919 QAF720907:QAF720919 QKB720907:QKB720919 QTX720907:QTX720919 RDT720907:RDT720919 RNP720907:RNP720919 RXL720907:RXL720919 SHH720907:SHH720919 SRD720907:SRD720919 TAZ720907:TAZ720919 TKV720907:TKV720919 TUR720907:TUR720919 UEN720907:UEN720919 UOJ720907:UOJ720919 UYF720907:UYF720919 VIB720907:VIB720919 VRX720907:VRX720919 WBT720907:WBT720919 WLP720907:WLP720919 WVL720907:WVL720919 D786443:D786455 IZ786443:IZ786455 SV786443:SV786455 ACR786443:ACR786455 AMN786443:AMN786455 AWJ786443:AWJ786455 BGF786443:BGF786455 BQB786443:BQB786455 BZX786443:BZX786455 CJT786443:CJT786455 CTP786443:CTP786455 DDL786443:DDL786455 DNH786443:DNH786455 DXD786443:DXD786455 EGZ786443:EGZ786455 EQV786443:EQV786455 FAR786443:FAR786455 FKN786443:FKN786455 FUJ786443:FUJ786455 GEF786443:GEF786455 GOB786443:GOB786455 GXX786443:GXX786455 HHT786443:HHT786455 HRP786443:HRP786455 IBL786443:IBL786455 ILH786443:ILH786455 IVD786443:IVD786455 JEZ786443:JEZ786455 JOV786443:JOV786455 JYR786443:JYR786455 KIN786443:KIN786455 KSJ786443:KSJ786455 LCF786443:LCF786455 LMB786443:LMB786455 LVX786443:LVX786455 MFT786443:MFT786455 MPP786443:MPP786455 MZL786443:MZL786455 NJH786443:NJH786455 NTD786443:NTD786455 OCZ786443:OCZ786455 OMV786443:OMV786455 OWR786443:OWR786455 PGN786443:PGN786455 PQJ786443:PQJ786455 QAF786443:QAF786455 QKB786443:QKB786455 QTX786443:QTX786455 RDT786443:RDT786455 RNP786443:RNP786455 RXL786443:RXL786455 SHH786443:SHH786455 SRD786443:SRD786455 TAZ786443:TAZ786455 TKV786443:TKV786455 TUR786443:TUR786455 UEN786443:UEN786455 UOJ786443:UOJ786455 UYF786443:UYF786455 VIB786443:VIB786455 VRX786443:VRX786455 WBT786443:WBT786455 WLP786443:WLP786455 WVL786443:WVL786455 D851979:D851991 IZ851979:IZ851991 SV851979:SV851991 ACR851979:ACR851991 AMN851979:AMN851991 AWJ851979:AWJ851991 BGF851979:BGF851991 BQB851979:BQB851991 BZX851979:BZX851991 CJT851979:CJT851991 CTP851979:CTP851991 DDL851979:DDL851991 DNH851979:DNH851991 DXD851979:DXD851991 EGZ851979:EGZ851991 EQV851979:EQV851991 FAR851979:FAR851991 FKN851979:FKN851991 FUJ851979:FUJ851991 GEF851979:GEF851991 GOB851979:GOB851991 GXX851979:GXX851991 HHT851979:HHT851991 HRP851979:HRP851991 IBL851979:IBL851991 ILH851979:ILH851991 IVD851979:IVD851991 JEZ851979:JEZ851991 JOV851979:JOV851991 JYR851979:JYR851991 KIN851979:KIN851991 KSJ851979:KSJ851991 LCF851979:LCF851991 LMB851979:LMB851991 LVX851979:LVX851991 MFT851979:MFT851991 MPP851979:MPP851991 MZL851979:MZL851991 NJH851979:NJH851991 NTD851979:NTD851991 OCZ851979:OCZ851991 OMV851979:OMV851991 OWR851979:OWR851991 PGN851979:PGN851991 PQJ851979:PQJ851991 QAF851979:QAF851991 QKB851979:QKB851991 QTX851979:QTX851991 RDT851979:RDT851991 RNP851979:RNP851991 RXL851979:RXL851991 SHH851979:SHH851991 SRD851979:SRD851991 TAZ851979:TAZ851991 TKV851979:TKV851991 TUR851979:TUR851991 UEN851979:UEN851991 UOJ851979:UOJ851991 UYF851979:UYF851991 VIB851979:VIB851991 VRX851979:VRX851991 WBT851979:WBT851991 WLP851979:WLP851991 WVL851979:WVL851991 D917515:D917527 IZ917515:IZ917527 SV917515:SV917527 ACR917515:ACR917527 AMN917515:AMN917527 AWJ917515:AWJ917527 BGF917515:BGF917527 BQB917515:BQB917527 BZX917515:BZX917527 CJT917515:CJT917527 CTP917515:CTP917527 DDL917515:DDL917527 DNH917515:DNH917527 DXD917515:DXD917527 EGZ917515:EGZ917527 EQV917515:EQV917527 FAR917515:FAR917527 FKN917515:FKN917527 FUJ917515:FUJ917527 GEF917515:GEF917527 GOB917515:GOB917527 GXX917515:GXX917527 HHT917515:HHT917527 HRP917515:HRP917527 IBL917515:IBL917527 ILH917515:ILH917527 IVD917515:IVD917527 JEZ917515:JEZ917527 JOV917515:JOV917527 JYR917515:JYR917527 KIN917515:KIN917527 KSJ917515:KSJ917527 LCF917515:LCF917527 LMB917515:LMB917527 LVX917515:LVX917527 MFT917515:MFT917527 MPP917515:MPP917527 MZL917515:MZL917527 NJH917515:NJH917527 NTD917515:NTD917527 OCZ917515:OCZ917527 OMV917515:OMV917527 OWR917515:OWR917527 PGN917515:PGN917527 PQJ917515:PQJ917527 QAF917515:QAF917527 QKB917515:QKB917527 QTX917515:QTX917527 RDT917515:RDT917527 RNP917515:RNP917527 RXL917515:RXL917527 SHH917515:SHH917527 SRD917515:SRD917527 TAZ917515:TAZ917527 TKV917515:TKV917527 TUR917515:TUR917527 UEN917515:UEN917527 UOJ917515:UOJ917527 UYF917515:UYF917527 VIB917515:VIB917527 VRX917515:VRX917527 WBT917515:WBT917527 WLP917515:WLP917527 WVL917515:WVL917527 D983051:D983063 IZ983051:IZ983063 SV983051:SV983063 ACR983051:ACR983063 AMN983051:AMN983063 AWJ983051:AWJ983063 BGF983051:BGF983063 BQB983051:BQB983063 BZX983051:BZX983063 CJT983051:CJT983063 CTP983051:CTP983063 DDL983051:DDL983063 DNH983051:DNH983063 DXD983051:DXD983063 EGZ983051:EGZ983063 EQV983051:EQV983063 FAR983051:FAR983063 FKN983051:FKN983063 FUJ983051:FUJ983063 GEF983051:GEF983063 GOB983051:GOB983063 GXX983051:GXX983063 HHT983051:HHT983063 HRP983051:HRP983063 IBL983051:IBL983063 ILH983051:ILH983063 IVD983051:IVD983063 JEZ983051:JEZ983063 JOV983051:JOV983063 JYR983051:JYR983063 KIN983051:KIN983063 KSJ983051:KSJ983063 LCF983051:LCF983063 LMB983051:LMB983063 LVX983051:LVX983063 MFT983051:MFT983063 MPP983051:MPP983063 MZL983051:MZL983063 NJH983051:NJH983063 NTD983051:NTD983063 OCZ983051:OCZ983063 OMV983051:OMV983063 OWR983051:OWR983063 PGN983051:PGN983063 PQJ983051:PQJ983063 QAF983051:QAF983063 QKB983051:QKB983063 QTX983051:QTX983063 RDT983051:RDT983063 RNP983051:RNP983063 RXL983051:RXL983063 SHH983051:SHH983063 SRD983051:SRD983063 TAZ983051:TAZ983063 TKV983051:TKV983063 TUR983051:TUR983063 UEN983051:UEN983063 UOJ983051:UOJ983063 UYF983051:UYF983063 VIB983051:VIB983063 VRX983051:VRX983063 WBT983051:WBT983063 WLP983051:WLP983063 WVL983051:WVL983063 D32:D40 IZ32:IZ40 SV32:SV40 ACR32:ACR40 AMN32:AMN40 AWJ32:AWJ40 BGF32:BGF40 BQB32:BQB40 BZX32:BZX40 CJT32:CJT40 CTP32:CTP40 DDL32:DDL40 DNH32:DNH40 DXD32:DXD40 EGZ32:EGZ40 EQV32:EQV40 FAR32:FAR40 FKN32:FKN40 FUJ32:FUJ40 GEF32:GEF40 GOB32:GOB40 GXX32:GXX40 HHT32:HHT40 HRP32:HRP40 IBL32:IBL40 ILH32:ILH40 IVD32:IVD40 JEZ32:JEZ40 JOV32:JOV40 JYR32:JYR40 KIN32:KIN40 KSJ32:KSJ40 LCF32:LCF40 LMB32:LMB40 LVX32:LVX40 MFT32:MFT40 MPP32:MPP40 MZL32:MZL40 NJH32:NJH40 NTD32:NTD40 OCZ32:OCZ40 OMV32:OMV40 OWR32:OWR40 PGN32:PGN40 PQJ32:PQJ40 QAF32:QAF40 QKB32:QKB40 QTX32:QTX40 RDT32:RDT40 RNP32:RNP40 RXL32:RXL40 SHH32:SHH40 SRD32:SRD40 TAZ32:TAZ40 TKV32:TKV40 TUR32:TUR40 UEN32:UEN40 UOJ32:UOJ40 UYF32:UYF40 VIB32:VIB40 VRX32:VRX40 WBT32:WBT40 WLP32:WLP40 WVL32:WVL40 D65568:D65576 IZ65568:IZ65576 SV65568:SV65576 ACR65568:ACR65576 AMN65568:AMN65576 AWJ65568:AWJ65576 BGF65568:BGF65576 BQB65568:BQB65576 BZX65568:BZX65576 CJT65568:CJT65576 CTP65568:CTP65576 DDL65568:DDL65576 DNH65568:DNH65576 DXD65568:DXD65576 EGZ65568:EGZ65576 EQV65568:EQV65576 FAR65568:FAR65576 FKN65568:FKN65576 FUJ65568:FUJ65576 GEF65568:GEF65576 GOB65568:GOB65576 GXX65568:GXX65576 HHT65568:HHT65576 HRP65568:HRP65576 IBL65568:IBL65576 ILH65568:ILH65576 IVD65568:IVD65576 JEZ65568:JEZ65576 JOV65568:JOV65576 JYR65568:JYR65576 KIN65568:KIN65576 KSJ65568:KSJ65576 LCF65568:LCF65576 LMB65568:LMB65576 LVX65568:LVX65576 MFT65568:MFT65576 MPP65568:MPP65576 MZL65568:MZL65576 NJH65568:NJH65576 NTD65568:NTD65576 OCZ65568:OCZ65576 OMV65568:OMV65576 OWR65568:OWR65576 PGN65568:PGN65576 PQJ65568:PQJ65576 QAF65568:QAF65576 QKB65568:QKB65576 QTX65568:QTX65576 RDT65568:RDT65576 RNP65568:RNP65576 RXL65568:RXL65576 SHH65568:SHH65576 SRD65568:SRD65576 TAZ65568:TAZ65576 TKV65568:TKV65576 TUR65568:TUR65576 UEN65568:UEN65576 UOJ65568:UOJ65576 UYF65568:UYF65576 VIB65568:VIB65576 VRX65568:VRX65576 WBT65568:WBT65576 WLP65568:WLP65576 WVL65568:WVL65576 D131104:D131112 IZ131104:IZ131112 SV131104:SV131112 ACR131104:ACR131112 AMN131104:AMN131112 AWJ131104:AWJ131112 BGF131104:BGF131112 BQB131104:BQB131112 BZX131104:BZX131112 CJT131104:CJT131112 CTP131104:CTP131112 DDL131104:DDL131112 DNH131104:DNH131112 DXD131104:DXD131112 EGZ131104:EGZ131112 EQV131104:EQV131112 FAR131104:FAR131112 FKN131104:FKN131112 FUJ131104:FUJ131112 GEF131104:GEF131112 GOB131104:GOB131112 GXX131104:GXX131112 HHT131104:HHT131112 HRP131104:HRP131112 IBL131104:IBL131112 ILH131104:ILH131112 IVD131104:IVD131112 JEZ131104:JEZ131112 JOV131104:JOV131112 JYR131104:JYR131112 KIN131104:KIN131112 KSJ131104:KSJ131112 LCF131104:LCF131112 LMB131104:LMB131112 LVX131104:LVX131112 MFT131104:MFT131112 MPP131104:MPP131112 MZL131104:MZL131112 NJH131104:NJH131112 NTD131104:NTD131112 OCZ131104:OCZ131112 OMV131104:OMV131112 OWR131104:OWR131112 PGN131104:PGN131112 PQJ131104:PQJ131112 QAF131104:QAF131112 QKB131104:QKB131112 QTX131104:QTX131112 RDT131104:RDT131112 RNP131104:RNP131112 RXL131104:RXL131112 SHH131104:SHH131112 SRD131104:SRD131112 TAZ131104:TAZ131112 TKV131104:TKV131112 TUR131104:TUR131112 UEN131104:UEN131112 UOJ131104:UOJ131112 UYF131104:UYF131112 VIB131104:VIB131112 VRX131104:VRX131112 WBT131104:WBT131112 WLP131104:WLP131112 WVL131104:WVL131112 D196640:D196648 IZ196640:IZ196648 SV196640:SV196648 ACR196640:ACR196648 AMN196640:AMN196648 AWJ196640:AWJ196648 BGF196640:BGF196648 BQB196640:BQB196648 BZX196640:BZX196648 CJT196640:CJT196648 CTP196640:CTP196648 DDL196640:DDL196648 DNH196640:DNH196648 DXD196640:DXD196648 EGZ196640:EGZ196648 EQV196640:EQV196648 FAR196640:FAR196648 FKN196640:FKN196648 FUJ196640:FUJ196648 GEF196640:GEF196648 GOB196640:GOB196648 GXX196640:GXX196648 HHT196640:HHT196648 HRP196640:HRP196648 IBL196640:IBL196648 ILH196640:ILH196648 IVD196640:IVD196648 JEZ196640:JEZ196648 JOV196640:JOV196648 JYR196640:JYR196648 KIN196640:KIN196648 KSJ196640:KSJ196648 LCF196640:LCF196648 LMB196640:LMB196648 LVX196640:LVX196648 MFT196640:MFT196648 MPP196640:MPP196648 MZL196640:MZL196648 NJH196640:NJH196648 NTD196640:NTD196648 OCZ196640:OCZ196648 OMV196640:OMV196648 OWR196640:OWR196648 PGN196640:PGN196648 PQJ196640:PQJ196648 QAF196640:QAF196648 QKB196640:QKB196648 QTX196640:QTX196648 RDT196640:RDT196648 RNP196640:RNP196648 RXL196640:RXL196648 SHH196640:SHH196648 SRD196640:SRD196648 TAZ196640:TAZ196648 TKV196640:TKV196648 TUR196640:TUR196648 UEN196640:UEN196648 UOJ196640:UOJ196648 UYF196640:UYF196648 VIB196640:VIB196648 VRX196640:VRX196648 WBT196640:WBT196648 WLP196640:WLP196648 WVL196640:WVL196648 D262176:D262184 IZ262176:IZ262184 SV262176:SV262184 ACR262176:ACR262184 AMN262176:AMN262184 AWJ262176:AWJ262184 BGF262176:BGF262184 BQB262176:BQB262184 BZX262176:BZX262184 CJT262176:CJT262184 CTP262176:CTP262184 DDL262176:DDL262184 DNH262176:DNH262184 DXD262176:DXD262184 EGZ262176:EGZ262184 EQV262176:EQV262184 FAR262176:FAR262184 FKN262176:FKN262184 FUJ262176:FUJ262184 GEF262176:GEF262184 GOB262176:GOB262184 GXX262176:GXX262184 HHT262176:HHT262184 HRP262176:HRP262184 IBL262176:IBL262184 ILH262176:ILH262184 IVD262176:IVD262184 JEZ262176:JEZ262184 JOV262176:JOV262184 JYR262176:JYR262184 KIN262176:KIN262184 KSJ262176:KSJ262184 LCF262176:LCF262184 LMB262176:LMB262184 LVX262176:LVX262184 MFT262176:MFT262184 MPP262176:MPP262184 MZL262176:MZL262184 NJH262176:NJH262184 NTD262176:NTD262184 OCZ262176:OCZ262184 OMV262176:OMV262184 OWR262176:OWR262184 PGN262176:PGN262184 PQJ262176:PQJ262184 QAF262176:QAF262184 QKB262176:QKB262184 QTX262176:QTX262184 RDT262176:RDT262184 RNP262176:RNP262184 RXL262176:RXL262184 SHH262176:SHH262184 SRD262176:SRD262184 TAZ262176:TAZ262184 TKV262176:TKV262184 TUR262176:TUR262184 UEN262176:UEN262184 UOJ262176:UOJ262184 UYF262176:UYF262184 VIB262176:VIB262184 VRX262176:VRX262184 WBT262176:WBT262184 WLP262176:WLP262184 WVL262176:WVL262184 D327712:D327720 IZ327712:IZ327720 SV327712:SV327720 ACR327712:ACR327720 AMN327712:AMN327720 AWJ327712:AWJ327720 BGF327712:BGF327720 BQB327712:BQB327720 BZX327712:BZX327720 CJT327712:CJT327720 CTP327712:CTP327720 DDL327712:DDL327720 DNH327712:DNH327720 DXD327712:DXD327720 EGZ327712:EGZ327720 EQV327712:EQV327720 FAR327712:FAR327720 FKN327712:FKN327720 FUJ327712:FUJ327720 GEF327712:GEF327720 GOB327712:GOB327720 GXX327712:GXX327720 HHT327712:HHT327720 HRP327712:HRP327720 IBL327712:IBL327720 ILH327712:ILH327720 IVD327712:IVD327720 JEZ327712:JEZ327720 JOV327712:JOV327720 JYR327712:JYR327720 KIN327712:KIN327720 KSJ327712:KSJ327720 LCF327712:LCF327720 LMB327712:LMB327720 LVX327712:LVX327720 MFT327712:MFT327720 MPP327712:MPP327720 MZL327712:MZL327720 NJH327712:NJH327720 NTD327712:NTD327720 OCZ327712:OCZ327720 OMV327712:OMV327720 OWR327712:OWR327720 PGN327712:PGN327720 PQJ327712:PQJ327720 QAF327712:QAF327720 QKB327712:QKB327720 QTX327712:QTX327720 RDT327712:RDT327720 RNP327712:RNP327720 RXL327712:RXL327720 SHH327712:SHH327720 SRD327712:SRD327720 TAZ327712:TAZ327720 TKV327712:TKV327720 TUR327712:TUR327720 UEN327712:UEN327720 UOJ327712:UOJ327720 UYF327712:UYF327720 VIB327712:VIB327720 VRX327712:VRX327720 WBT327712:WBT327720 WLP327712:WLP327720 WVL327712:WVL327720 D393248:D393256 IZ393248:IZ393256 SV393248:SV393256 ACR393248:ACR393256 AMN393248:AMN393256 AWJ393248:AWJ393256 BGF393248:BGF393256 BQB393248:BQB393256 BZX393248:BZX393256 CJT393248:CJT393256 CTP393248:CTP393256 DDL393248:DDL393256 DNH393248:DNH393256 DXD393248:DXD393256 EGZ393248:EGZ393256 EQV393248:EQV393256 FAR393248:FAR393256 FKN393248:FKN393256 FUJ393248:FUJ393256 GEF393248:GEF393256 GOB393248:GOB393256 GXX393248:GXX393256 HHT393248:HHT393256 HRP393248:HRP393256 IBL393248:IBL393256 ILH393248:ILH393256 IVD393248:IVD393256 JEZ393248:JEZ393256 JOV393248:JOV393256 JYR393248:JYR393256 KIN393248:KIN393256 KSJ393248:KSJ393256 LCF393248:LCF393256 LMB393248:LMB393256 LVX393248:LVX393256 MFT393248:MFT393256 MPP393248:MPP393256 MZL393248:MZL393256 NJH393248:NJH393256 NTD393248:NTD393256 OCZ393248:OCZ393256 OMV393248:OMV393256 OWR393248:OWR393256 PGN393248:PGN393256 PQJ393248:PQJ393256 QAF393248:QAF393256 QKB393248:QKB393256 QTX393248:QTX393256 RDT393248:RDT393256 RNP393248:RNP393256 RXL393248:RXL393256 SHH393248:SHH393256 SRD393248:SRD393256 TAZ393248:TAZ393256 TKV393248:TKV393256 TUR393248:TUR393256 UEN393248:UEN393256 UOJ393248:UOJ393256 UYF393248:UYF393256 VIB393248:VIB393256 VRX393248:VRX393256 WBT393248:WBT393256 WLP393248:WLP393256 WVL393248:WVL393256 D458784:D458792 IZ458784:IZ458792 SV458784:SV458792 ACR458784:ACR458792 AMN458784:AMN458792 AWJ458784:AWJ458792 BGF458784:BGF458792 BQB458784:BQB458792 BZX458784:BZX458792 CJT458784:CJT458792 CTP458784:CTP458792 DDL458784:DDL458792 DNH458784:DNH458792 DXD458784:DXD458792 EGZ458784:EGZ458792 EQV458784:EQV458792 FAR458784:FAR458792 FKN458784:FKN458792 FUJ458784:FUJ458792 GEF458784:GEF458792 GOB458784:GOB458792 GXX458784:GXX458792 HHT458784:HHT458792 HRP458784:HRP458792 IBL458784:IBL458792 ILH458784:ILH458792 IVD458784:IVD458792 JEZ458784:JEZ458792 JOV458784:JOV458792 JYR458784:JYR458792 KIN458784:KIN458792 KSJ458784:KSJ458792 LCF458784:LCF458792 LMB458784:LMB458792 LVX458784:LVX458792 MFT458784:MFT458792 MPP458784:MPP458792 MZL458784:MZL458792 NJH458784:NJH458792 NTD458784:NTD458792 OCZ458784:OCZ458792 OMV458784:OMV458792 OWR458784:OWR458792 PGN458784:PGN458792 PQJ458784:PQJ458792 QAF458784:QAF458792 QKB458784:QKB458792 QTX458784:QTX458792 RDT458784:RDT458792 RNP458784:RNP458792 RXL458784:RXL458792 SHH458784:SHH458792 SRD458784:SRD458792 TAZ458784:TAZ458792 TKV458784:TKV458792 TUR458784:TUR458792 UEN458784:UEN458792 UOJ458784:UOJ458792 UYF458784:UYF458792 VIB458784:VIB458792 VRX458784:VRX458792 WBT458784:WBT458792 WLP458784:WLP458792 WVL458784:WVL458792 D524320:D524328 IZ524320:IZ524328 SV524320:SV524328 ACR524320:ACR524328 AMN524320:AMN524328 AWJ524320:AWJ524328 BGF524320:BGF524328 BQB524320:BQB524328 BZX524320:BZX524328 CJT524320:CJT524328 CTP524320:CTP524328 DDL524320:DDL524328 DNH524320:DNH524328 DXD524320:DXD524328 EGZ524320:EGZ524328 EQV524320:EQV524328 FAR524320:FAR524328 FKN524320:FKN524328 FUJ524320:FUJ524328 GEF524320:GEF524328 GOB524320:GOB524328 GXX524320:GXX524328 HHT524320:HHT524328 HRP524320:HRP524328 IBL524320:IBL524328 ILH524320:ILH524328 IVD524320:IVD524328 JEZ524320:JEZ524328 JOV524320:JOV524328 JYR524320:JYR524328 KIN524320:KIN524328 KSJ524320:KSJ524328 LCF524320:LCF524328 LMB524320:LMB524328 LVX524320:LVX524328 MFT524320:MFT524328 MPP524320:MPP524328 MZL524320:MZL524328 NJH524320:NJH524328 NTD524320:NTD524328 OCZ524320:OCZ524328 OMV524320:OMV524328 OWR524320:OWR524328 PGN524320:PGN524328 PQJ524320:PQJ524328 QAF524320:QAF524328 QKB524320:QKB524328 QTX524320:QTX524328 RDT524320:RDT524328 RNP524320:RNP524328 RXL524320:RXL524328 SHH524320:SHH524328 SRD524320:SRD524328 TAZ524320:TAZ524328 TKV524320:TKV524328 TUR524320:TUR524328 UEN524320:UEN524328 UOJ524320:UOJ524328 UYF524320:UYF524328 VIB524320:VIB524328 VRX524320:VRX524328 WBT524320:WBT524328 WLP524320:WLP524328 WVL524320:WVL524328 D589856:D589864 IZ589856:IZ589864 SV589856:SV589864 ACR589856:ACR589864 AMN589856:AMN589864 AWJ589856:AWJ589864 BGF589856:BGF589864 BQB589856:BQB589864 BZX589856:BZX589864 CJT589856:CJT589864 CTP589856:CTP589864 DDL589856:DDL589864 DNH589856:DNH589864 DXD589856:DXD589864 EGZ589856:EGZ589864 EQV589856:EQV589864 FAR589856:FAR589864 FKN589856:FKN589864 FUJ589856:FUJ589864 GEF589856:GEF589864 GOB589856:GOB589864 GXX589856:GXX589864 HHT589856:HHT589864 HRP589856:HRP589864 IBL589856:IBL589864 ILH589856:ILH589864 IVD589856:IVD589864 JEZ589856:JEZ589864 JOV589856:JOV589864 JYR589856:JYR589864 KIN589856:KIN589864 KSJ589856:KSJ589864 LCF589856:LCF589864 LMB589856:LMB589864 LVX589856:LVX589864 MFT589856:MFT589864 MPP589856:MPP589864 MZL589856:MZL589864 NJH589856:NJH589864 NTD589856:NTD589864 OCZ589856:OCZ589864 OMV589856:OMV589864 OWR589856:OWR589864 PGN589856:PGN589864 PQJ589856:PQJ589864 QAF589856:QAF589864 QKB589856:QKB589864 QTX589856:QTX589864 RDT589856:RDT589864 RNP589856:RNP589864 RXL589856:RXL589864 SHH589856:SHH589864 SRD589856:SRD589864 TAZ589856:TAZ589864 TKV589856:TKV589864 TUR589856:TUR589864 UEN589856:UEN589864 UOJ589856:UOJ589864 UYF589856:UYF589864 VIB589856:VIB589864 VRX589856:VRX589864 WBT589856:WBT589864 WLP589856:WLP589864 WVL589856:WVL589864 D655392:D655400 IZ655392:IZ655400 SV655392:SV655400 ACR655392:ACR655400 AMN655392:AMN655400 AWJ655392:AWJ655400 BGF655392:BGF655400 BQB655392:BQB655400 BZX655392:BZX655400 CJT655392:CJT655400 CTP655392:CTP655400 DDL655392:DDL655400 DNH655392:DNH655400 DXD655392:DXD655400 EGZ655392:EGZ655400 EQV655392:EQV655400 FAR655392:FAR655400 FKN655392:FKN655400 FUJ655392:FUJ655400 GEF655392:GEF655400 GOB655392:GOB655400 GXX655392:GXX655400 HHT655392:HHT655400 HRP655392:HRP655400 IBL655392:IBL655400 ILH655392:ILH655400 IVD655392:IVD655400 JEZ655392:JEZ655400 JOV655392:JOV655400 JYR655392:JYR655400 KIN655392:KIN655400 KSJ655392:KSJ655400 LCF655392:LCF655400 LMB655392:LMB655400 LVX655392:LVX655400 MFT655392:MFT655400 MPP655392:MPP655400 MZL655392:MZL655400 NJH655392:NJH655400 NTD655392:NTD655400 OCZ655392:OCZ655400 OMV655392:OMV655400 OWR655392:OWR655400 PGN655392:PGN655400 PQJ655392:PQJ655400 QAF655392:QAF655400 QKB655392:QKB655400 QTX655392:QTX655400 RDT655392:RDT655400 RNP655392:RNP655400 RXL655392:RXL655400 SHH655392:SHH655400 SRD655392:SRD655400 TAZ655392:TAZ655400 TKV655392:TKV655400 TUR655392:TUR655400 UEN655392:UEN655400 UOJ655392:UOJ655400 UYF655392:UYF655400 VIB655392:VIB655400 VRX655392:VRX655400 WBT655392:WBT655400 WLP655392:WLP655400 WVL655392:WVL655400 D720928:D720936 IZ720928:IZ720936 SV720928:SV720936 ACR720928:ACR720936 AMN720928:AMN720936 AWJ720928:AWJ720936 BGF720928:BGF720936 BQB720928:BQB720936 BZX720928:BZX720936 CJT720928:CJT720936 CTP720928:CTP720936 DDL720928:DDL720936 DNH720928:DNH720936 DXD720928:DXD720936 EGZ720928:EGZ720936 EQV720928:EQV720936 FAR720928:FAR720936 FKN720928:FKN720936 FUJ720928:FUJ720936 GEF720928:GEF720936 GOB720928:GOB720936 GXX720928:GXX720936 HHT720928:HHT720936 HRP720928:HRP720936 IBL720928:IBL720936 ILH720928:ILH720936 IVD720928:IVD720936 JEZ720928:JEZ720936 JOV720928:JOV720936 JYR720928:JYR720936 KIN720928:KIN720936 KSJ720928:KSJ720936 LCF720928:LCF720936 LMB720928:LMB720936 LVX720928:LVX720936 MFT720928:MFT720936 MPP720928:MPP720936 MZL720928:MZL720936 NJH720928:NJH720936 NTD720928:NTD720936 OCZ720928:OCZ720936 OMV720928:OMV720936 OWR720928:OWR720936 PGN720928:PGN720936 PQJ720928:PQJ720936 QAF720928:QAF720936 QKB720928:QKB720936 QTX720928:QTX720936 RDT720928:RDT720936 RNP720928:RNP720936 RXL720928:RXL720936 SHH720928:SHH720936 SRD720928:SRD720936 TAZ720928:TAZ720936 TKV720928:TKV720936 TUR720928:TUR720936 UEN720928:UEN720936 UOJ720928:UOJ720936 UYF720928:UYF720936 VIB720928:VIB720936 VRX720928:VRX720936 WBT720928:WBT720936 WLP720928:WLP720936 WVL720928:WVL720936 D786464:D786472 IZ786464:IZ786472 SV786464:SV786472 ACR786464:ACR786472 AMN786464:AMN786472 AWJ786464:AWJ786472 BGF786464:BGF786472 BQB786464:BQB786472 BZX786464:BZX786472 CJT786464:CJT786472 CTP786464:CTP786472 DDL786464:DDL786472 DNH786464:DNH786472 DXD786464:DXD786472 EGZ786464:EGZ786472 EQV786464:EQV786472 FAR786464:FAR786472 FKN786464:FKN786472 FUJ786464:FUJ786472 GEF786464:GEF786472 GOB786464:GOB786472 GXX786464:GXX786472 HHT786464:HHT786472 HRP786464:HRP786472 IBL786464:IBL786472 ILH786464:ILH786472 IVD786464:IVD786472 JEZ786464:JEZ786472 JOV786464:JOV786472 JYR786464:JYR786472 KIN786464:KIN786472 KSJ786464:KSJ786472 LCF786464:LCF786472 LMB786464:LMB786472 LVX786464:LVX786472 MFT786464:MFT786472 MPP786464:MPP786472 MZL786464:MZL786472 NJH786464:NJH786472 NTD786464:NTD786472 OCZ786464:OCZ786472 OMV786464:OMV786472 OWR786464:OWR786472 PGN786464:PGN786472 PQJ786464:PQJ786472 QAF786464:QAF786472 QKB786464:QKB786472 QTX786464:QTX786472 RDT786464:RDT786472 RNP786464:RNP786472 RXL786464:RXL786472 SHH786464:SHH786472 SRD786464:SRD786472 TAZ786464:TAZ786472 TKV786464:TKV786472 TUR786464:TUR786472 UEN786464:UEN786472 UOJ786464:UOJ786472 UYF786464:UYF786472 VIB786464:VIB786472 VRX786464:VRX786472 WBT786464:WBT786472 WLP786464:WLP786472 WVL786464:WVL786472 D852000:D852008 IZ852000:IZ852008 SV852000:SV852008 ACR852000:ACR852008 AMN852000:AMN852008 AWJ852000:AWJ852008 BGF852000:BGF852008 BQB852000:BQB852008 BZX852000:BZX852008 CJT852000:CJT852008 CTP852000:CTP852008 DDL852000:DDL852008 DNH852000:DNH852008 DXD852000:DXD852008 EGZ852000:EGZ852008 EQV852000:EQV852008 FAR852000:FAR852008 FKN852000:FKN852008 FUJ852000:FUJ852008 GEF852000:GEF852008 GOB852000:GOB852008 GXX852000:GXX852008 HHT852000:HHT852008 HRP852000:HRP852008 IBL852000:IBL852008 ILH852000:ILH852008 IVD852000:IVD852008 JEZ852000:JEZ852008 JOV852000:JOV852008 JYR852000:JYR852008 KIN852000:KIN852008 KSJ852000:KSJ852008 LCF852000:LCF852008 LMB852000:LMB852008 LVX852000:LVX852008 MFT852000:MFT852008 MPP852000:MPP852008 MZL852000:MZL852008 NJH852000:NJH852008 NTD852000:NTD852008 OCZ852000:OCZ852008 OMV852000:OMV852008 OWR852000:OWR852008 PGN852000:PGN852008 PQJ852000:PQJ852008 QAF852000:QAF852008 QKB852000:QKB852008 QTX852000:QTX852008 RDT852000:RDT852008 RNP852000:RNP852008 RXL852000:RXL852008 SHH852000:SHH852008 SRD852000:SRD852008 TAZ852000:TAZ852008 TKV852000:TKV852008 TUR852000:TUR852008 UEN852000:UEN852008 UOJ852000:UOJ852008 UYF852000:UYF852008 VIB852000:VIB852008 VRX852000:VRX852008 WBT852000:WBT852008 WLP852000:WLP852008 WVL852000:WVL852008 D917536:D917544 IZ917536:IZ917544 SV917536:SV917544 ACR917536:ACR917544 AMN917536:AMN917544 AWJ917536:AWJ917544 BGF917536:BGF917544 BQB917536:BQB917544 BZX917536:BZX917544 CJT917536:CJT917544 CTP917536:CTP917544 DDL917536:DDL917544 DNH917536:DNH917544 DXD917536:DXD917544 EGZ917536:EGZ917544 EQV917536:EQV917544 FAR917536:FAR917544 FKN917536:FKN917544 FUJ917536:FUJ917544 GEF917536:GEF917544 GOB917536:GOB917544 GXX917536:GXX917544 HHT917536:HHT917544 HRP917536:HRP917544 IBL917536:IBL917544 ILH917536:ILH917544 IVD917536:IVD917544 JEZ917536:JEZ917544 JOV917536:JOV917544 JYR917536:JYR917544 KIN917536:KIN917544 KSJ917536:KSJ917544 LCF917536:LCF917544 LMB917536:LMB917544 LVX917536:LVX917544 MFT917536:MFT917544 MPP917536:MPP917544 MZL917536:MZL917544 NJH917536:NJH917544 NTD917536:NTD917544 OCZ917536:OCZ917544 OMV917536:OMV917544 OWR917536:OWR917544 PGN917536:PGN917544 PQJ917536:PQJ917544 QAF917536:QAF917544 QKB917536:QKB917544 QTX917536:QTX917544 RDT917536:RDT917544 RNP917536:RNP917544 RXL917536:RXL917544 SHH917536:SHH917544 SRD917536:SRD917544 TAZ917536:TAZ917544 TKV917536:TKV917544 TUR917536:TUR917544 UEN917536:UEN917544 UOJ917536:UOJ917544 UYF917536:UYF917544 VIB917536:VIB917544 VRX917536:VRX917544 WBT917536:WBT917544 WLP917536:WLP917544 WVL917536:WVL917544 D983072:D983080 IZ983072:IZ983080 SV983072:SV983080 ACR983072:ACR983080 AMN983072:AMN983080 AWJ983072:AWJ983080 BGF983072:BGF983080 BQB983072:BQB983080 BZX983072:BZX983080 CJT983072:CJT983080 CTP983072:CTP983080 DDL983072:DDL983080 DNH983072:DNH983080 DXD983072:DXD983080 EGZ983072:EGZ983080 EQV983072:EQV983080 FAR983072:FAR983080 FKN983072:FKN983080 FUJ983072:FUJ983080 GEF983072:GEF983080 GOB983072:GOB983080 GXX983072:GXX983080 HHT983072:HHT983080 HRP983072:HRP983080 IBL983072:IBL983080 ILH983072:ILH983080 IVD983072:IVD983080 JEZ983072:JEZ983080 JOV983072:JOV983080 JYR983072:JYR983080 KIN983072:KIN983080 KSJ983072:KSJ983080 LCF983072:LCF983080 LMB983072:LMB983080 LVX983072:LVX983080 MFT983072:MFT983080 MPP983072:MPP983080 MZL983072:MZL983080 NJH983072:NJH983080 NTD983072:NTD983080 OCZ983072:OCZ983080 OMV983072:OMV983080 OWR983072:OWR983080 PGN983072:PGN983080 PQJ983072:PQJ983080 QAF983072:QAF983080 QKB983072:QKB983080 QTX983072:QTX983080 RDT983072:RDT983080 RNP983072:RNP983080 RXL983072:RXL983080 SHH983072:SHH983080 SRD983072:SRD983080 TAZ983072:TAZ983080 TKV983072:TKV983080 TUR983072:TUR983080 UEN983072:UEN983080 UOJ983072:UOJ983080 UYF983072:UYF983080 VIB983072:VIB983080 VRX983072:VRX983080 WBT983072:WBT983080 WLP983072:WLP983080 WVL983072:WVL983080 D50:D57 IZ50:IZ57 SV50:SV57 ACR50:ACR57 AMN50:AMN57 AWJ50:AWJ57 BGF50:BGF57 BQB50:BQB57 BZX50:BZX57 CJT50:CJT57 CTP50:CTP57 DDL50:DDL57 DNH50:DNH57 DXD50:DXD57 EGZ50:EGZ57 EQV50:EQV57 FAR50:FAR57 FKN50:FKN57 FUJ50:FUJ57 GEF50:GEF57 GOB50:GOB57 GXX50:GXX57 HHT50:HHT57 HRP50:HRP57 IBL50:IBL57 ILH50:ILH57 IVD50:IVD57 JEZ50:JEZ57 JOV50:JOV57 JYR50:JYR57 KIN50:KIN57 KSJ50:KSJ57 LCF50:LCF57 LMB50:LMB57 LVX50:LVX57 MFT50:MFT57 MPP50:MPP57 MZL50:MZL57 NJH50:NJH57 NTD50:NTD57 OCZ50:OCZ57 OMV50:OMV57 OWR50:OWR57 PGN50:PGN57 PQJ50:PQJ57 QAF50:QAF57 QKB50:QKB57 QTX50:QTX57 RDT50:RDT57 RNP50:RNP57 RXL50:RXL57 SHH50:SHH57 SRD50:SRD57 TAZ50:TAZ57 TKV50:TKV57 TUR50:TUR57 UEN50:UEN57 UOJ50:UOJ57 UYF50:UYF57 VIB50:VIB57 VRX50:VRX57 WBT50:WBT57 WLP50:WLP57 WVL50:WVL57 D65586:D65593 IZ65586:IZ65593 SV65586:SV65593 ACR65586:ACR65593 AMN65586:AMN65593 AWJ65586:AWJ65593 BGF65586:BGF65593 BQB65586:BQB65593 BZX65586:BZX65593 CJT65586:CJT65593 CTP65586:CTP65593 DDL65586:DDL65593 DNH65586:DNH65593 DXD65586:DXD65593 EGZ65586:EGZ65593 EQV65586:EQV65593 FAR65586:FAR65593 FKN65586:FKN65593 FUJ65586:FUJ65593 GEF65586:GEF65593 GOB65586:GOB65593 GXX65586:GXX65593 HHT65586:HHT65593 HRP65586:HRP65593 IBL65586:IBL65593 ILH65586:ILH65593 IVD65586:IVD65593 JEZ65586:JEZ65593 JOV65586:JOV65593 JYR65586:JYR65593 KIN65586:KIN65593 KSJ65586:KSJ65593 LCF65586:LCF65593 LMB65586:LMB65593 LVX65586:LVX65593 MFT65586:MFT65593 MPP65586:MPP65593 MZL65586:MZL65593 NJH65586:NJH65593 NTD65586:NTD65593 OCZ65586:OCZ65593 OMV65586:OMV65593 OWR65586:OWR65593 PGN65586:PGN65593 PQJ65586:PQJ65593 QAF65586:QAF65593 QKB65586:QKB65593 QTX65586:QTX65593 RDT65586:RDT65593 RNP65586:RNP65593 RXL65586:RXL65593 SHH65586:SHH65593 SRD65586:SRD65593 TAZ65586:TAZ65593 TKV65586:TKV65593 TUR65586:TUR65593 UEN65586:UEN65593 UOJ65586:UOJ65593 UYF65586:UYF65593 VIB65586:VIB65593 VRX65586:VRX65593 WBT65586:WBT65593 WLP65586:WLP65593 WVL65586:WVL65593 D131122:D131129 IZ131122:IZ131129 SV131122:SV131129 ACR131122:ACR131129 AMN131122:AMN131129 AWJ131122:AWJ131129 BGF131122:BGF131129 BQB131122:BQB131129 BZX131122:BZX131129 CJT131122:CJT131129 CTP131122:CTP131129 DDL131122:DDL131129 DNH131122:DNH131129 DXD131122:DXD131129 EGZ131122:EGZ131129 EQV131122:EQV131129 FAR131122:FAR131129 FKN131122:FKN131129 FUJ131122:FUJ131129 GEF131122:GEF131129 GOB131122:GOB131129 GXX131122:GXX131129 HHT131122:HHT131129 HRP131122:HRP131129 IBL131122:IBL131129 ILH131122:ILH131129 IVD131122:IVD131129 JEZ131122:JEZ131129 JOV131122:JOV131129 JYR131122:JYR131129 KIN131122:KIN131129 KSJ131122:KSJ131129 LCF131122:LCF131129 LMB131122:LMB131129 LVX131122:LVX131129 MFT131122:MFT131129 MPP131122:MPP131129 MZL131122:MZL131129 NJH131122:NJH131129 NTD131122:NTD131129 OCZ131122:OCZ131129 OMV131122:OMV131129 OWR131122:OWR131129 PGN131122:PGN131129 PQJ131122:PQJ131129 QAF131122:QAF131129 QKB131122:QKB131129 QTX131122:QTX131129 RDT131122:RDT131129 RNP131122:RNP131129 RXL131122:RXL131129 SHH131122:SHH131129 SRD131122:SRD131129 TAZ131122:TAZ131129 TKV131122:TKV131129 TUR131122:TUR131129 UEN131122:UEN131129 UOJ131122:UOJ131129 UYF131122:UYF131129 VIB131122:VIB131129 VRX131122:VRX131129 WBT131122:WBT131129 WLP131122:WLP131129 WVL131122:WVL131129 D196658:D196665 IZ196658:IZ196665 SV196658:SV196665 ACR196658:ACR196665 AMN196658:AMN196665 AWJ196658:AWJ196665 BGF196658:BGF196665 BQB196658:BQB196665 BZX196658:BZX196665 CJT196658:CJT196665 CTP196658:CTP196665 DDL196658:DDL196665 DNH196658:DNH196665 DXD196658:DXD196665 EGZ196658:EGZ196665 EQV196658:EQV196665 FAR196658:FAR196665 FKN196658:FKN196665 FUJ196658:FUJ196665 GEF196658:GEF196665 GOB196658:GOB196665 GXX196658:GXX196665 HHT196658:HHT196665 HRP196658:HRP196665 IBL196658:IBL196665 ILH196658:ILH196665 IVD196658:IVD196665 JEZ196658:JEZ196665 JOV196658:JOV196665 JYR196658:JYR196665 KIN196658:KIN196665 KSJ196658:KSJ196665 LCF196658:LCF196665 LMB196658:LMB196665 LVX196658:LVX196665 MFT196658:MFT196665 MPP196658:MPP196665 MZL196658:MZL196665 NJH196658:NJH196665 NTD196658:NTD196665 OCZ196658:OCZ196665 OMV196658:OMV196665 OWR196658:OWR196665 PGN196658:PGN196665 PQJ196658:PQJ196665 QAF196658:QAF196665 QKB196658:QKB196665 QTX196658:QTX196665 RDT196658:RDT196665 RNP196658:RNP196665 RXL196658:RXL196665 SHH196658:SHH196665 SRD196658:SRD196665 TAZ196658:TAZ196665 TKV196658:TKV196665 TUR196658:TUR196665 UEN196658:UEN196665 UOJ196658:UOJ196665 UYF196658:UYF196665 VIB196658:VIB196665 VRX196658:VRX196665 WBT196658:WBT196665 WLP196658:WLP196665 WVL196658:WVL196665 D262194:D262201 IZ262194:IZ262201 SV262194:SV262201 ACR262194:ACR262201 AMN262194:AMN262201 AWJ262194:AWJ262201 BGF262194:BGF262201 BQB262194:BQB262201 BZX262194:BZX262201 CJT262194:CJT262201 CTP262194:CTP262201 DDL262194:DDL262201 DNH262194:DNH262201 DXD262194:DXD262201 EGZ262194:EGZ262201 EQV262194:EQV262201 FAR262194:FAR262201 FKN262194:FKN262201 FUJ262194:FUJ262201 GEF262194:GEF262201 GOB262194:GOB262201 GXX262194:GXX262201 HHT262194:HHT262201 HRP262194:HRP262201 IBL262194:IBL262201 ILH262194:ILH262201 IVD262194:IVD262201 JEZ262194:JEZ262201 JOV262194:JOV262201 JYR262194:JYR262201 KIN262194:KIN262201 KSJ262194:KSJ262201 LCF262194:LCF262201 LMB262194:LMB262201 LVX262194:LVX262201 MFT262194:MFT262201 MPP262194:MPP262201 MZL262194:MZL262201 NJH262194:NJH262201 NTD262194:NTD262201 OCZ262194:OCZ262201 OMV262194:OMV262201 OWR262194:OWR262201 PGN262194:PGN262201 PQJ262194:PQJ262201 QAF262194:QAF262201 QKB262194:QKB262201 QTX262194:QTX262201 RDT262194:RDT262201 RNP262194:RNP262201 RXL262194:RXL262201 SHH262194:SHH262201 SRD262194:SRD262201 TAZ262194:TAZ262201 TKV262194:TKV262201 TUR262194:TUR262201 UEN262194:UEN262201 UOJ262194:UOJ262201 UYF262194:UYF262201 VIB262194:VIB262201 VRX262194:VRX262201 WBT262194:WBT262201 WLP262194:WLP262201 WVL262194:WVL262201 D327730:D327737 IZ327730:IZ327737 SV327730:SV327737 ACR327730:ACR327737 AMN327730:AMN327737 AWJ327730:AWJ327737 BGF327730:BGF327737 BQB327730:BQB327737 BZX327730:BZX327737 CJT327730:CJT327737 CTP327730:CTP327737 DDL327730:DDL327737 DNH327730:DNH327737 DXD327730:DXD327737 EGZ327730:EGZ327737 EQV327730:EQV327737 FAR327730:FAR327737 FKN327730:FKN327737 FUJ327730:FUJ327737 GEF327730:GEF327737 GOB327730:GOB327737 GXX327730:GXX327737 HHT327730:HHT327737 HRP327730:HRP327737 IBL327730:IBL327737 ILH327730:ILH327737 IVD327730:IVD327737 JEZ327730:JEZ327737 JOV327730:JOV327737 JYR327730:JYR327737 KIN327730:KIN327737 KSJ327730:KSJ327737 LCF327730:LCF327737 LMB327730:LMB327737 LVX327730:LVX327737 MFT327730:MFT327737 MPP327730:MPP327737 MZL327730:MZL327737 NJH327730:NJH327737 NTD327730:NTD327737 OCZ327730:OCZ327737 OMV327730:OMV327737 OWR327730:OWR327737 PGN327730:PGN327737 PQJ327730:PQJ327737 QAF327730:QAF327737 QKB327730:QKB327737 QTX327730:QTX327737 RDT327730:RDT327737 RNP327730:RNP327737 RXL327730:RXL327737 SHH327730:SHH327737 SRD327730:SRD327737 TAZ327730:TAZ327737 TKV327730:TKV327737 TUR327730:TUR327737 UEN327730:UEN327737 UOJ327730:UOJ327737 UYF327730:UYF327737 VIB327730:VIB327737 VRX327730:VRX327737 WBT327730:WBT327737 WLP327730:WLP327737 WVL327730:WVL327737 D393266:D393273 IZ393266:IZ393273 SV393266:SV393273 ACR393266:ACR393273 AMN393266:AMN393273 AWJ393266:AWJ393273 BGF393266:BGF393273 BQB393266:BQB393273 BZX393266:BZX393273 CJT393266:CJT393273 CTP393266:CTP393273 DDL393266:DDL393273 DNH393266:DNH393273 DXD393266:DXD393273 EGZ393266:EGZ393273 EQV393266:EQV393273 FAR393266:FAR393273 FKN393266:FKN393273 FUJ393266:FUJ393273 GEF393266:GEF393273 GOB393266:GOB393273 GXX393266:GXX393273 HHT393266:HHT393273 HRP393266:HRP393273 IBL393266:IBL393273 ILH393266:ILH393273 IVD393266:IVD393273 JEZ393266:JEZ393273 JOV393266:JOV393273 JYR393266:JYR393273 KIN393266:KIN393273 KSJ393266:KSJ393273 LCF393266:LCF393273 LMB393266:LMB393273 LVX393266:LVX393273 MFT393266:MFT393273 MPP393266:MPP393273 MZL393266:MZL393273 NJH393266:NJH393273 NTD393266:NTD393273 OCZ393266:OCZ393273 OMV393266:OMV393273 OWR393266:OWR393273 PGN393266:PGN393273 PQJ393266:PQJ393273 QAF393266:QAF393273 QKB393266:QKB393273 QTX393266:QTX393273 RDT393266:RDT393273 RNP393266:RNP393273 RXL393266:RXL393273 SHH393266:SHH393273 SRD393266:SRD393273 TAZ393266:TAZ393273 TKV393266:TKV393273 TUR393266:TUR393273 UEN393266:UEN393273 UOJ393266:UOJ393273 UYF393266:UYF393273 VIB393266:VIB393273 VRX393266:VRX393273 WBT393266:WBT393273 WLP393266:WLP393273 WVL393266:WVL393273 D458802:D458809 IZ458802:IZ458809 SV458802:SV458809 ACR458802:ACR458809 AMN458802:AMN458809 AWJ458802:AWJ458809 BGF458802:BGF458809 BQB458802:BQB458809 BZX458802:BZX458809 CJT458802:CJT458809 CTP458802:CTP458809 DDL458802:DDL458809 DNH458802:DNH458809 DXD458802:DXD458809 EGZ458802:EGZ458809 EQV458802:EQV458809 FAR458802:FAR458809 FKN458802:FKN458809 FUJ458802:FUJ458809 GEF458802:GEF458809 GOB458802:GOB458809 GXX458802:GXX458809 HHT458802:HHT458809 HRP458802:HRP458809 IBL458802:IBL458809 ILH458802:ILH458809 IVD458802:IVD458809 JEZ458802:JEZ458809 JOV458802:JOV458809 JYR458802:JYR458809 KIN458802:KIN458809 KSJ458802:KSJ458809 LCF458802:LCF458809 LMB458802:LMB458809 LVX458802:LVX458809 MFT458802:MFT458809 MPP458802:MPP458809 MZL458802:MZL458809 NJH458802:NJH458809 NTD458802:NTD458809 OCZ458802:OCZ458809 OMV458802:OMV458809 OWR458802:OWR458809 PGN458802:PGN458809 PQJ458802:PQJ458809 QAF458802:QAF458809 QKB458802:QKB458809 QTX458802:QTX458809 RDT458802:RDT458809 RNP458802:RNP458809 RXL458802:RXL458809 SHH458802:SHH458809 SRD458802:SRD458809 TAZ458802:TAZ458809 TKV458802:TKV458809 TUR458802:TUR458809 UEN458802:UEN458809 UOJ458802:UOJ458809 UYF458802:UYF458809 VIB458802:VIB458809 VRX458802:VRX458809 WBT458802:WBT458809 WLP458802:WLP458809 WVL458802:WVL458809 D524338:D524345 IZ524338:IZ524345 SV524338:SV524345 ACR524338:ACR524345 AMN524338:AMN524345 AWJ524338:AWJ524345 BGF524338:BGF524345 BQB524338:BQB524345 BZX524338:BZX524345 CJT524338:CJT524345 CTP524338:CTP524345 DDL524338:DDL524345 DNH524338:DNH524345 DXD524338:DXD524345 EGZ524338:EGZ524345 EQV524338:EQV524345 FAR524338:FAR524345 FKN524338:FKN524345 FUJ524338:FUJ524345 GEF524338:GEF524345 GOB524338:GOB524345 GXX524338:GXX524345 HHT524338:HHT524345 HRP524338:HRP524345 IBL524338:IBL524345 ILH524338:ILH524345 IVD524338:IVD524345 JEZ524338:JEZ524345 JOV524338:JOV524345 JYR524338:JYR524345 KIN524338:KIN524345 KSJ524338:KSJ524345 LCF524338:LCF524345 LMB524338:LMB524345 LVX524338:LVX524345 MFT524338:MFT524345 MPP524338:MPP524345 MZL524338:MZL524345 NJH524338:NJH524345 NTD524338:NTD524345 OCZ524338:OCZ524345 OMV524338:OMV524345 OWR524338:OWR524345 PGN524338:PGN524345 PQJ524338:PQJ524345 QAF524338:QAF524345 QKB524338:QKB524345 QTX524338:QTX524345 RDT524338:RDT524345 RNP524338:RNP524345 RXL524338:RXL524345 SHH524338:SHH524345 SRD524338:SRD524345 TAZ524338:TAZ524345 TKV524338:TKV524345 TUR524338:TUR524345 UEN524338:UEN524345 UOJ524338:UOJ524345 UYF524338:UYF524345 VIB524338:VIB524345 VRX524338:VRX524345 WBT524338:WBT524345 WLP524338:WLP524345 WVL524338:WVL524345 D589874:D589881 IZ589874:IZ589881 SV589874:SV589881 ACR589874:ACR589881 AMN589874:AMN589881 AWJ589874:AWJ589881 BGF589874:BGF589881 BQB589874:BQB589881 BZX589874:BZX589881 CJT589874:CJT589881 CTP589874:CTP589881 DDL589874:DDL589881 DNH589874:DNH589881 DXD589874:DXD589881 EGZ589874:EGZ589881 EQV589874:EQV589881 FAR589874:FAR589881 FKN589874:FKN589881 FUJ589874:FUJ589881 GEF589874:GEF589881 GOB589874:GOB589881 GXX589874:GXX589881 HHT589874:HHT589881 HRP589874:HRP589881 IBL589874:IBL589881 ILH589874:ILH589881 IVD589874:IVD589881 JEZ589874:JEZ589881 JOV589874:JOV589881 JYR589874:JYR589881 KIN589874:KIN589881 KSJ589874:KSJ589881 LCF589874:LCF589881 LMB589874:LMB589881 LVX589874:LVX589881 MFT589874:MFT589881 MPP589874:MPP589881 MZL589874:MZL589881 NJH589874:NJH589881 NTD589874:NTD589881 OCZ589874:OCZ589881 OMV589874:OMV589881 OWR589874:OWR589881 PGN589874:PGN589881 PQJ589874:PQJ589881 QAF589874:QAF589881 QKB589874:QKB589881 QTX589874:QTX589881 RDT589874:RDT589881 RNP589874:RNP589881 RXL589874:RXL589881 SHH589874:SHH589881 SRD589874:SRD589881 TAZ589874:TAZ589881 TKV589874:TKV589881 TUR589874:TUR589881 UEN589874:UEN589881 UOJ589874:UOJ589881 UYF589874:UYF589881 VIB589874:VIB589881 VRX589874:VRX589881 WBT589874:WBT589881 WLP589874:WLP589881 WVL589874:WVL589881 D655410:D655417 IZ655410:IZ655417 SV655410:SV655417 ACR655410:ACR655417 AMN655410:AMN655417 AWJ655410:AWJ655417 BGF655410:BGF655417 BQB655410:BQB655417 BZX655410:BZX655417 CJT655410:CJT655417 CTP655410:CTP655417 DDL655410:DDL655417 DNH655410:DNH655417 DXD655410:DXD655417 EGZ655410:EGZ655417 EQV655410:EQV655417 FAR655410:FAR655417 FKN655410:FKN655417 FUJ655410:FUJ655417 GEF655410:GEF655417 GOB655410:GOB655417 GXX655410:GXX655417 HHT655410:HHT655417 HRP655410:HRP655417 IBL655410:IBL655417 ILH655410:ILH655417 IVD655410:IVD655417 JEZ655410:JEZ655417 JOV655410:JOV655417 JYR655410:JYR655417 KIN655410:KIN655417 KSJ655410:KSJ655417 LCF655410:LCF655417 LMB655410:LMB655417 LVX655410:LVX655417 MFT655410:MFT655417 MPP655410:MPP655417 MZL655410:MZL655417 NJH655410:NJH655417 NTD655410:NTD655417 OCZ655410:OCZ655417 OMV655410:OMV655417 OWR655410:OWR655417 PGN655410:PGN655417 PQJ655410:PQJ655417 QAF655410:QAF655417 QKB655410:QKB655417 QTX655410:QTX655417 RDT655410:RDT655417 RNP655410:RNP655417 RXL655410:RXL655417 SHH655410:SHH655417 SRD655410:SRD655417 TAZ655410:TAZ655417 TKV655410:TKV655417 TUR655410:TUR655417 UEN655410:UEN655417 UOJ655410:UOJ655417 UYF655410:UYF655417 VIB655410:VIB655417 VRX655410:VRX655417 WBT655410:WBT655417 WLP655410:WLP655417 WVL655410:WVL655417 D720946:D720953 IZ720946:IZ720953 SV720946:SV720953 ACR720946:ACR720953 AMN720946:AMN720953 AWJ720946:AWJ720953 BGF720946:BGF720953 BQB720946:BQB720953 BZX720946:BZX720953 CJT720946:CJT720953 CTP720946:CTP720953 DDL720946:DDL720953 DNH720946:DNH720953 DXD720946:DXD720953 EGZ720946:EGZ720953 EQV720946:EQV720953 FAR720946:FAR720953 FKN720946:FKN720953 FUJ720946:FUJ720953 GEF720946:GEF720953 GOB720946:GOB720953 GXX720946:GXX720953 HHT720946:HHT720953 HRP720946:HRP720953 IBL720946:IBL720953 ILH720946:ILH720953 IVD720946:IVD720953 JEZ720946:JEZ720953 JOV720946:JOV720953 JYR720946:JYR720953 KIN720946:KIN720953 KSJ720946:KSJ720953 LCF720946:LCF720953 LMB720946:LMB720953 LVX720946:LVX720953 MFT720946:MFT720953 MPP720946:MPP720953 MZL720946:MZL720953 NJH720946:NJH720953 NTD720946:NTD720953 OCZ720946:OCZ720953 OMV720946:OMV720953 OWR720946:OWR720953 PGN720946:PGN720953 PQJ720946:PQJ720953 QAF720946:QAF720953 QKB720946:QKB720953 QTX720946:QTX720953 RDT720946:RDT720953 RNP720946:RNP720953 RXL720946:RXL720953 SHH720946:SHH720953 SRD720946:SRD720953 TAZ720946:TAZ720953 TKV720946:TKV720953 TUR720946:TUR720953 UEN720946:UEN720953 UOJ720946:UOJ720953 UYF720946:UYF720953 VIB720946:VIB720953 VRX720946:VRX720953 WBT720946:WBT720953 WLP720946:WLP720953 WVL720946:WVL720953 D786482:D786489 IZ786482:IZ786489 SV786482:SV786489 ACR786482:ACR786489 AMN786482:AMN786489 AWJ786482:AWJ786489 BGF786482:BGF786489 BQB786482:BQB786489 BZX786482:BZX786489 CJT786482:CJT786489 CTP786482:CTP786489 DDL786482:DDL786489 DNH786482:DNH786489 DXD786482:DXD786489 EGZ786482:EGZ786489 EQV786482:EQV786489 FAR786482:FAR786489 FKN786482:FKN786489 FUJ786482:FUJ786489 GEF786482:GEF786489 GOB786482:GOB786489 GXX786482:GXX786489 HHT786482:HHT786489 HRP786482:HRP786489 IBL786482:IBL786489 ILH786482:ILH786489 IVD786482:IVD786489 JEZ786482:JEZ786489 JOV786482:JOV786489 JYR786482:JYR786489 KIN786482:KIN786489 KSJ786482:KSJ786489 LCF786482:LCF786489 LMB786482:LMB786489 LVX786482:LVX786489 MFT786482:MFT786489 MPP786482:MPP786489 MZL786482:MZL786489 NJH786482:NJH786489 NTD786482:NTD786489 OCZ786482:OCZ786489 OMV786482:OMV786489 OWR786482:OWR786489 PGN786482:PGN786489 PQJ786482:PQJ786489 QAF786482:QAF786489 QKB786482:QKB786489 QTX786482:QTX786489 RDT786482:RDT786489 RNP786482:RNP786489 RXL786482:RXL786489 SHH786482:SHH786489 SRD786482:SRD786489 TAZ786482:TAZ786489 TKV786482:TKV786489 TUR786482:TUR786489 UEN786482:UEN786489 UOJ786482:UOJ786489 UYF786482:UYF786489 VIB786482:VIB786489 VRX786482:VRX786489 WBT786482:WBT786489 WLP786482:WLP786489 WVL786482:WVL786489 D852018:D852025 IZ852018:IZ852025 SV852018:SV852025 ACR852018:ACR852025 AMN852018:AMN852025 AWJ852018:AWJ852025 BGF852018:BGF852025 BQB852018:BQB852025 BZX852018:BZX852025 CJT852018:CJT852025 CTP852018:CTP852025 DDL852018:DDL852025 DNH852018:DNH852025 DXD852018:DXD852025 EGZ852018:EGZ852025 EQV852018:EQV852025 FAR852018:FAR852025 FKN852018:FKN852025 FUJ852018:FUJ852025 GEF852018:GEF852025 GOB852018:GOB852025 GXX852018:GXX852025 HHT852018:HHT852025 HRP852018:HRP852025 IBL852018:IBL852025 ILH852018:ILH852025 IVD852018:IVD852025 JEZ852018:JEZ852025 JOV852018:JOV852025 JYR852018:JYR852025 KIN852018:KIN852025 KSJ852018:KSJ852025 LCF852018:LCF852025 LMB852018:LMB852025 LVX852018:LVX852025 MFT852018:MFT852025 MPP852018:MPP852025 MZL852018:MZL852025 NJH852018:NJH852025 NTD852018:NTD852025 OCZ852018:OCZ852025 OMV852018:OMV852025 OWR852018:OWR852025 PGN852018:PGN852025 PQJ852018:PQJ852025 QAF852018:QAF852025 QKB852018:QKB852025 QTX852018:QTX852025 RDT852018:RDT852025 RNP852018:RNP852025 RXL852018:RXL852025 SHH852018:SHH852025 SRD852018:SRD852025 TAZ852018:TAZ852025 TKV852018:TKV852025 TUR852018:TUR852025 UEN852018:UEN852025 UOJ852018:UOJ852025 UYF852018:UYF852025 VIB852018:VIB852025 VRX852018:VRX852025 WBT852018:WBT852025 WLP852018:WLP852025 WVL852018:WVL852025 D917554:D917561 IZ917554:IZ917561 SV917554:SV917561 ACR917554:ACR917561 AMN917554:AMN917561 AWJ917554:AWJ917561 BGF917554:BGF917561 BQB917554:BQB917561 BZX917554:BZX917561 CJT917554:CJT917561 CTP917554:CTP917561 DDL917554:DDL917561 DNH917554:DNH917561 DXD917554:DXD917561 EGZ917554:EGZ917561 EQV917554:EQV917561 FAR917554:FAR917561 FKN917554:FKN917561 FUJ917554:FUJ917561 GEF917554:GEF917561 GOB917554:GOB917561 GXX917554:GXX917561 HHT917554:HHT917561 HRP917554:HRP917561 IBL917554:IBL917561 ILH917554:ILH917561 IVD917554:IVD917561 JEZ917554:JEZ917561 JOV917554:JOV917561 JYR917554:JYR917561 KIN917554:KIN917561 KSJ917554:KSJ917561 LCF917554:LCF917561 LMB917554:LMB917561 LVX917554:LVX917561 MFT917554:MFT917561 MPP917554:MPP917561 MZL917554:MZL917561 NJH917554:NJH917561 NTD917554:NTD917561 OCZ917554:OCZ917561 OMV917554:OMV917561 OWR917554:OWR917561 PGN917554:PGN917561 PQJ917554:PQJ917561 QAF917554:QAF917561 QKB917554:QKB917561 QTX917554:QTX917561 RDT917554:RDT917561 RNP917554:RNP917561 RXL917554:RXL917561 SHH917554:SHH917561 SRD917554:SRD917561 TAZ917554:TAZ917561 TKV917554:TKV917561 TUR917554:TUR917561 UEN917554:UEN917561 UOJ917554:UOJ917561 UYF917554:UYF917561 VIB917554:VIB917561 VRX917554:VRX917561 WBT917554:WBT917561 WLP917554:WLP917561 WVL917554:WVL917561 D983090:D983097 IZ983090:IZ983097 SV983090:SV983097 ACR983090:ACR983097 AMN983090:AMN983097 AWJ983090:AWJ983097 BGF983090:BGF983097 BQB983090:BQB983097 BZX983090:BZX983097 CJT983090:CJT983097 CTP983090:CTP983097 DDL983090:DDL983097 DNH983090:DNH983097 DXD983090:DXD983097 EGZ983090:EGZ983097 EQV983090:EQV983097 FAR983090:FAR983097 FKN983090:FKN983097 FUJ983090:FUJ983097 GEF983090:GEF983097 GOB983090:GOB983097 GXX983090:GXX983097 HHT983090:HHT983097 HRP983090:HRP983097 IBL983090:IBL983097 ILH983090:ILH983097 IVD983090:IVD983097 JEZ983090:JEZ983097 JOV983090:JOV983097 JYR983090:JYR983097 KIN983090:KIN983097 KSJ983090:KSJ983097 LCF983090:LCF983097 LMB983090:LMB983097 LVX983090:LVX983097 MFT983090:MFT983097 MPP983090:MPP983097 MZL983090:MZL983097 NJH983090:NJH983097 NTD983090:NTD983097 OCZ983090:OCZ983097 OMV983090:OMV983097 OWR983090:OWR983097 PGN983090:PGN983097 PQJ983090:PQJ983097 QAF983090:QAF983097 QKB983090:QKB983097 QTX983090:QTX983097 RDT983090:RDT983097 RNP983090:RNP983097 RXL983090:RXL983097 SHH983090:SHH983097 SRD983090:SRD983097 TAZ983090:TAZ983097 TKV983090:TKV983097 TUR983090:TUR983097 UEN983090:UEN983097 UOJ983090:UOJ983097 UYF983090:UYF983097 VIB983090:VIB983097 VRX983090:VRX983097 WBT983090:WBT983097 WLP983090:WLP983097 WVL983090:WVL983097 D436:D438 IZ436:IZ438 SV436:SV438 ACR436:ACR438 AMN436:AMN438 AWJ436:AWJ438 BGF436:BGF438 BQB436:BQB438 BZX436:BZX438 CJT436:CJT438 CTP436:CTP438 DDL436:DDL438 DNH436:DNH438 DXD436:DXD438 EGZ436:EGZ438 EQV436:EQV438 FAR436:FAR438 FKN436:FKN438 FUJ436:FUJ438 GEF436:GEF438 GOB436:GOB438 GXX436:GXX438 HHT436:HHT438 HRP436:HRP438 IBL436:IBL438 ILH436:ILH438 IVD436:IVD438 JEZ436:JEZ438 JOV436:JOV438 JYR436:JYR438 KIN436:KIN438 KSJ436:KSJ438 LCF436:LCF438 LMB436:LMB438 LVX436:LVX438 MFT436:MFT438 MPP436:MPP438 MZL436:MZL438 NJH436:NJH438 NTD436:NTD438 OCZ436:OCZ438 OMV436:OMV438 OWR436:OWR438 PGN436:PGN438 PQJ436:PQJ438 QAF436:QAF438 QKB436:QKB438 QTX436:QTX438 RDT436:RDT438 RNP436:RNP438 RXL436:RXL438 SHH436:SHH438 SRD436:SRD438 TAZ436:TAZ438 TKV436:TKV438 TUR436:TUR438 UEN436:UEN438 UOJ436:UOJ438 UYF436:UYF438 VIB436:VIB438 VRX436:VRX438 WBT436:WBT438 WLP436:WLP438 WVL436:WVL438 D65972:D65974 IZ65972:IZ65974 SV65972:SV65974 ACR65972:ACR65974 AMN65972:AMN65974 AWJ65972:AWJ65974 BGF65972:BGF65974 BQB65972:BQB65974 BZX65972:BZX65974 CJT65972:CJT65974 CTP65972:CTP65974 DDL65972:DDL65974 DNH65972:DNH65974 DXD65972:DXD65974 EGZ65972:EGZ65974 EQV65972:EQV65974 FAR65972:FAR65974 FKN65972:FKN65974 FUJ65972:FUJ65974 GEF65972:GEF65974 GOB65972:GOB65974 GXX65972:GXX65974 HHT65972:HHT65974 HRP65972:HRP65974 IBL65972:IBL65974 ILH65972:ILH65974 IVD65972:IVD65974 JEZ65972:JEZ65974 JOV65972:JOV65974 JYR65972:JYR65974 KIN65972:KIN65974 KSJ65972:KSJ65974 LCF65972:LCF65974 LMB65972:LMB65974 LVX65972:LVX65974 MFT65972:MFT65974 MPP65972:MPP65974 MZL65972:MZL65974 NJH65972:NJH65974 NTD65972:NTD65974 OCZ65972:OCZ65974 OMV65972:OMV65974 OWR65972:OWR65974 PGN65972:PGN65974 PQJ65972:PQJ65974 QAF65972:QAF65974 QKB65972:QKB65974 QTX65972:QTX65974 RDT65972:RDT65974 RNP65972:RNP65974 RXL65972:RXL65974 SHH65972:SHH65974 SRD65972:SRD65974 TAZ65972:TAZ65974 TKV65972:TKV65974 TUR65972:TUR65974 UEN65972:UEN65974 UOJ65972:UOJ65974 UYF65972:UYF65974 VIB65972:VIB65974 VRX65972:VRX65974 WBT65972:WBT65974 WLP65972:WLP65974 WVL65972:WVL65974 D131508:D131510 IZ131508:IZ131510 SV131508:SV131510 ACR131508:ACR131510 AMN131508:AMN131510 AWJ131508:AWJ131510 BGF131508:BGF131510 BQB131508:BQB131510 BZX131508:BZX131510 CJT131508:CJT131510 CTP131508:CTP131510 DDL131508:DDL131510 DNH131508:DNH131510 DXD131508:DXD131510 EGZ131508:EGZ131510 EQV131508:EQV131510 FAR131508:FAR131510 FKN131508:FKN131510 FUJ131508:FUJ131510 GEF131508:GEF131510 GOB131508:GOB131510 GXX131508:GXX131510 HHT131508:HHT131510 HRP131508:HRP131510 IBL131508:IBL131510 ILH131508:ILH131510 IVD131508:IVD131510 JEZ131508:JEZ131510 JOV131508:JOV131510 JYR131508:JYR131510 KIN131508:KIN131510 KSJ131508:KSJ131510 LCF131508:LCF131510 LMB131508:LMB131510 LVX131508:LVX131510 MFT131508:MFT131510 MPP131508:MPP131510 MZL131508:MZL131510 NJH131508:NJH131510 NTD131508:NTD131510 OCZ131508:OCZ131510 OMV131508:OMV131510 OWR131508:OWR131510 PGN131508:PGN131510 PQJ131508:PQJ131510 QAF131508:QAF131510 QKB131508:QKB131510 QTX131508:QTX131510 RDT131508:RDT131510 RNP131508:RNP131510 RXL131508:RXL131510 SHH131508:SHH131510 SRD131508:SRD131510 TAZ131508:TAZ131510 TKV131508:TKV131510 TUR131508:TUR131510 UEN131508:UEN131510 UOJ131508:UOJ131510 UYF131508:UYF131510 VIB131508:VIB131510 VRX131508:VRX131510 WBT131508:WBT131510 WLP131508:WLP131510 WVL131508:WVL131510 D197044:D197046 IZ197044:IZ197046 SV197044:SV197046 ACR197044:ACR197046 AMN197044:AMN197046 AWJ197044:AWJ197046 BGF197044:BGF197046 BQB197044:BQB197046 BZX197044:BZX197046 CJT197044:CJT197046 CTP197044:CTP197046 DDL197044:DDL197046 DNH197044:DNH197046 DXD197044:DXD197046 EGZ197044:EGZ197046 EQV197044:EQV197046 FAR197044:FAR197046 FKN197044:FKN197046 FUJ197044:FUJ197046 GEF197044:GEF197046 GOB197044:GOB197046 GXX197044:GXX197046 HHT197044:HHT197046 HRP197044:HRP197046 IBL197044:IBL197046 ILH197044:ILH197046 IVD197044:IVD197046 JEZ197044:JEZ197046 JOV197044:JOV197046 JYR197044:JYR197046 KIN197044:KIN197046 KSJ197044:KSJ197046 LCF197044:LCF197046 LMB197044:LMB197046 LVX197044:LVX197046 MFT197044:MFT197046 MPP197044:MPP197046 MZL197044:MZL197046 NJH197044:NJH197046 NTD197044:NTD197046 OCZ197044:OCZ197046 OMV197044:OMV197046 OWR197044:OWR197046 PGN197044:PGN197046 PQJ197044:PQJ197046 QAF197044:QAF197046 QKB197044:QKB197046 QTX197044:QTX197046 RDT197044:RDT197046 RNP197044:RNP197046 RXL197044:RXL197046 SHH197044:SHH197046 SRD197044:SRD197046 TAZ197044:TAZ197046 TKV197044:TKV197046 TUR197044:TUR197046 UEN197044:UEN197046 UOJ197044:UOJ197046 UYF197044:UYF197046 VIB197044:VIB197046 VRX197044:VRX197046 WBT197044:WBT197046 WLP197044:WLP197046 WVL197044:WVL197046 D262580:D262582 IZ262580:IZ262582 SV262580:SV262582 ACR262580:ACR262582 AMN262580:AMN262582 AWJ262580:AWJ262582 BGF262580:BGF262582 BQB262580:BQB262582 BZX262580:BZX262582 CJT262580:CJT262582 CTP262580:CTP262582 DDL262580:DDL262582 DNH262580:DNH262582 DXD262580:DXD262582 EGZ262580:EGZ262582 EQV262580:EQV262582 FAR262580:FAR262582 FKN262580:FKN262582 FUJ262580:FUJ262582 GEF262580:GEF262582 GOB262580:GOB262582 GXX262580:GXX262582 HHT262580:HHT262582 HRP262580:HRP262582 IBL262580:IBL262582 ILH262580:ILH262582 IVD262580:IVD262582 JEZ262580:JEZ262582 JOV262580:JOV262582 JYR262580:JYR262582 KIN262580:KIN262582 KSJ262580:KSJ262582 LCF262580:LCF262582 LMB262580:LMB262582 LVX262580:LVX262582 MFT262580:MFT262582 MPP262580:MPP262582 MZL262580:MZL262582 NJH262580:NJH262582 NTD262580:NTD262582 OCZ262580:OCZ262582 OMV262580:OMV262582 OWR262580:OWR262582 PGN262580:PGN262582 PQJ262580:PQJ262582 QAF262580:QAF262582 QKB262580:QKB262582 QTX262580:QTX262582 RDT262580:RDT262582 RNP262580:RNP262582 RXL262580:RXL262582 SHH262580:SHH262582 SRD262580:SRD262582 TAZ262580:TAZ262582 TKV262580:TKV262582 TUR262580:TUR262582 UEN262580:UEN262582 UOJ262580:UOJ262582 UYF262580:UYF262582 VIB262580:VIB262582 VRX262580:VRX262582 WBT262580:WBT262582 WLP262580:WLP262582 WVL262580:WVL262582 D328116:D328118 IZ328116:IZ328118 SV328116:SV328118 ACR328116:ACR328118 AMN328116:AMN328118 AWJ328116:AWJ328118 BGF328116:BGF328118 BQB328116:BQB328118 BZX328116:BZX328118 CJT328116:CJT328118 CTP328116:CTP328118 DDL328116:DDL328118 DNH328116:DNH328118 DXD328116:DXD328118 EGZ328116:EGZ328118 EQV328116:EQV328118 FAR328116:FAR328118 FKN328116:FKN328118 FUJ328116:FUJ328118 GEF328116:GEF328118 GOB328116:GOB328118 GXX328116:GXX328118 HHT328116:HHT328118 HRP328116:HRP328118 IBL328116:IBL328118 ILH328116:ILH328118 IVD328116:IVD328118 JEZ328116:JEZ328118 JOV328116:JOV328118 JYR328116:JYR328118 KIN328116:KIN328118 KSJ328116:KSJ328118 LCF328116:LCF328118 LMB328116:LMB328118 LVX328116:LVX328118 MFT328116:MFT328118 MPP328116:MPP328118 MZL328116:MZL328118 NJH328116:NJH328118 NTD328116:NTD328118 OCZ328116:OCZ328118 OMV328116:OMV328118 OWR328116:OWR328118 PGN328116:PGN328118 PQJ328116:PQJ328118 QAF328116:QAF328118 QKB328116:QKB328118 QTX328116:QTX328118 RDT328116:RDT328118 RNP328116:RNP328118 RXL328116:RXL328118 SHH328116:SHH328118 SRD328116:SRD328118 TAZ328116:TAZ328118 TKV328116:TKV328118 TUR328116:TUR328118 UEN328116:UEN328118 UOJ328116:UOJ328118 UYF328116:UYF328118 VIB328116:VIB328118 VRX328116:VRX328118 WBT328116:WBT328118 WLP328116:WLP328118 WVL328116:WVL328118 D393652:D393654 IZ393652:IZ393654 SV393652:SV393654 ACR393652:ACR393654 AMN393652:AMN393654 AWJ393652:AWJ393654 BGF393652:BGF393654 BQB393652:BQB393654 BZX393652:BZX393654 CJT393652:CJT393654 CTP393652:CTP393654 DDL393652:DDL393654 DNH393652:DNH393654 DXD393652:DXD393654 EGZ393652:EGZ393654 EQV393652:EQV393654 FAR393652:FAR393654 FKN393652:FKN393654 FUJ393652:FUJ393654 GEF393652:GEF393654 GOB393652:GOB393654 GXX393652:GXX393654 HHT393652:HHT393654 HRP393652:HRP393654 IBL393652:IBL393654 ILH393652:ILH393654 IVD393652:IVD393654 JEZ393652:JEZ393654 JOV393652:JOV393654 JYR393652:JYR393654 KIN393652:KIN393654 KSJ393652:KSJ393654 LCF393652:LCF393654 LMB393652:LMB393654 LVX393652:LVX393654 MFT393652:MFT393654 MPP393652:MPP393654 MZL393652:MZL393654 NJH393652:NJH393654 NTD393652:NTD393654 OCZ393652:OCZ393654 OMV393652:OMV393654 OWR393652:OWR393654 PGN393652:PGN393654 PQJ393652:PQJ393654 QAF393652:QAF393654 QKB393652:QKB393654 QTX393652:QTX393654 RDT393652:RDT393654 RNP393652:RNP393654 RXL393652:RXL393654 SHH393652:SHH393654 SRD393652:SRD393654 TAZ393652:TAZ393654 TKV393652:TKV393654 TUR393652:TUR393654 UEN393652:UEN393654 UOJ393652:UOJ393654 UYF393652:UYF393654 VIB393652:VIB393654 VRX393652:VRX393654 WBT393652:WBT393654 WLP393652:WLP393654 WVL393652:WVL393654 D459188:D459190 IZ459188:IZ459190 SV459188:SV459190 ACR459188:ACR459190 AMN459188:AMN459190 AWJ459188:AWJ459190 BGF459188:BGF459190 BQB459188:BQB459190 BZX459188:BZX459190 CJT459188:CJT459190 CTP459188:CTP459190 DDL459188:DDL459190 DNH459188:DNH459190 DXD459188:DXD459190 EGZ459188:EGZ459190 EQV459188:EQV459190 FAR459188:FAR459190 FKN459188:FKN459190 FUJ459188:FUJ459190 GEF459188:GEF459190 GOB459188:GOB459190 GXX459188:GXX459190 HHT459188:HHT459190 HRP459188:HRP459190 IBL459188:IBL459190 ILH459188:ILH459190 IVD459188:IVD459190 JEZ459188:JEZ459190 JOV459188:JOV459190 JYR459188:JYR459190 KIN459188:KIN459190 KSJ459188:KSJ459190 LCF459188:LCF459190 LMB459188:LMB459190 LVX459188:LVX459190 MFT459188:MFT459190 MPP459188:MPP459190 MZL459188:MZL459190 NJH459188:NJH459190 NTD459188:NTD459190 OCZ459188:OCZ459190 OMV459188:OMV459190 OWR459188:OWR459190 PGN459188:PGN459190 PQJ459188:PQJ459190 QAF459188:QAF459190 QKB459188:QKB459190 QTX459188:QTX459190 RDT459188:RDT459190 RNP459188:RNP459190 RXL459188:RXL459190 SHH459188:SHH459190 SRD459188:SRD459190 TAZ459188:TAZ459190 TKV459188:TKV459190 TUR459188:TUR459190 UEN459188:UEN459190 UOJ459188:UOJ459190 UYF459188:UYF459190 VIB459188:VIB459190 VRX459188:VRX459190 WBT459188:WBT459190 WLP459188:WLP459190 WVL459188:WVL459190 D524724:D524726 IZ524724:IZ524726 SV524724:SV524726 ACR524724:ACR524726 AMN524724:AMN524726 AWJ524724:AWJ524726 BGF524724:BGF524726 BQB524724:BQB524726 BZX524724:BZX524726 CJT524724:CJT524726 CTP524724:CTP524726 DDL524724:DDL524726 DNH524724:DNH524726 DXD524724:DXD524726 EGZ524724:EGZ524726 EQV524724:EQV524726 FAR524724:FAR524726 FKN524724:FKN524726 FUJ524724:FUJ524726 GEF524724:GEF524726 GOB524724:GOB524726 GXX524724:GXX524726 HHT524724:HHT524726 HRP524724:HRP524726 IBL524724:IBL524726 ILH524724:ILH524726 IVD524724:IVD524726 JEZ524724:JEZ524726 JOV524724:JOV524726 JYR524724:JYR524726 KIN524724:KIN524726 KSJ524724:KSJ524726 LCF524724:LCF524726 LMB524724:LMB524726 LVX524724:LVX524726 MFT524724:MFT524726 MPP524724:MPP524726 MZL524724:MZL524726 NJH524724:NJH524726 NTD524724:NTD524726 OCZ524724:OCZ524726 OMV524724:OMV524726 OWR524724:OWR524726 PGN524724:PGN524726 PQJ524724:PQJ524726 QAF524724:QAF524726 QKB524724:QKB524726 QTX524724:QTX524726 RDT524724:RDT524726 RNP524724:RNP524726 RXL524724:RXL524726 SHH524724:SHH524726 SRD524724:SRD524726 TAZ524724:TAZ524726 TKV524724:TKV524726 TUR524724:TUR524726 UEN524724:UEN524726 UOJ524724:UOJ524726 UYF524724:UYF524726 VIB524724:VIB524726 VRX524724:VRX524726 WBT524724:WBT524726 WLP524724:WLP524726 WVL524724:WVL524726 D590260:D590262 IZ590260:IZ590262 SV590260:SV590262 ACR590260:ACR590262 AMN590260:AMN590262 AWJ590260:AWJ590262 BGF590260:BGF590262 BQB590260:BQB590262 BZX590260:BZX590262 CJT590260:CJT590262 CTP590260:CTP590262 DDL590260:DDL590262 DNH590260:DNH590262 DXD590260:DXD590262 EGZ590260:EGZ590262 EQV590260:EQV590262 FAR590260:FAR590262 FKN590260:FKN590262 FUJ590260:FUJ590262 GEF590260:GEF590262 GOB590260:GOB590262 GXX590260:GXX590262 HHT590260:HHT590262 HRP590260:HRP590262 IBL590260:IBL590262 ILH590260:ILH590262 IVD590260:IVD590262 JEZ590260:JEZ590262 JOV590260:JOV590262 JYR590260:JYR590262 KIN590260:KIN590262 KSJ590260:KSJ590262 LCF590260:LCF590262 LMB590260:LMB590262 LVX590260:LVX590262 MFT590260:MFT590262 MPP590260:MPP590262 MZL590260:MZL590262 NJH590260:NJH590262 NTD590260:NTD590262 OCZ590260:OCZ590262 OMV590260:OMV590262 OWR590260:OWR590262 PGN590260:PGN590262 PQJ590260:PQJ590262 QAF590260:QAF590262 QKB590260:QKB590262 QTX590260:QTX590262 RDT590260:RDT590262 RNP590260:RNP590262 RXL590260:RXL590262 SHH590260:SHH590262 SRD590260:SRD590262 TAZ590260:TAZ590262 TKV590260:TKV590262 TUR590260:TUR590262 UEN590260:UEN590262 UOJ590260:UOJ590262 UYF590260:UYF590262 VIB590260:VIB590262 VRX590260:VRX590262 WBT590260:WBT590262 WLP590260:WLP590262 WVL590260:WVL590262 D655796:D655798 IZ655796:IZ655798 SV655796:SV655798 ACR655796:ACR655798 AMN655796:AMN655798 AWJ655796:AWJ655798 BGF655796:BGF655798 BQB655796:BQB655798 BZX655796:BZX655798 CJT655796:CJT655798 CTP655796:CTP655798 DDL655796:DDL655798 DNH655796:DNH655798 DXD655796:DXD655798 EGZ655796:EGZ655798 EQV655796:EQV655798 FAR655796:FAR655798 FKN655796:FKN655798 FUJ655796:FUJ655798 GEF655796:GEF655798 GOB655796:GOB655798 GXX655796:GXX655798 HHT655796:HHT655798 HRP655796:HRP655798 IBL655796:IBL655798 ILH655796:ILH655798 IVD655796:IVD655798 JEZ655796:JEZ655798 JOV655796:JOV655798 JYR655796:JYR655798 KIN655796:KIN655798 KSJ655796:KSJ655798 LCF655796:LCF655798 LMB655796:LMB655798 LVX655796:LVX655798 MFT655796:MFT655798 MPP655796:MPP655798 MZL655796:MZL655798 NJH655796:NJH655798 NTD655796:NTD655798 OCZ655796:OCZ655798 OMV655796:OMV655798 OWR655796:OWR655798 PGN655796:PGN655798 PQJ655796:PQJ655798 QAF655796:QAF655798 QKB655796:QKB655798 QTX655796:QTX655798 RDT655796:RDT655798 RNP655796:RNP655798 RXL655796:RXL655798 SHH655796:SHH655798 SRD655796:SRD655798 TAZ655796:TAZ655798 TKV655796:TKV655798 TUR655796:TUR655798 UEN655796:UEN655798 UOJ655796:UOJ655798 UYF655796:UYF655798 VIB655796:VIB655798 VRX655796:VRX655798 WBT655796:WBT655798 WLP655796:WLP655798 WVL655796:WVL655798 D721332:D721334 IZ721332:IZ721334 SV721332:SV721334 ACR721332:ACR721334 AMN721332:AMN721334 AWJ721332:AWJ721334 BGF721332:BGF721334 BQB721332:BQB721334 BZX721332:BZX721334 CJT721332:CJT721334 CTP721332:CTP721334 DDL721332:DDL721334 DNH721332:DNH721334 DXD721332:DXD721334 EGZ721332:EGZ721334 EQV721332:EQV721334 FAR721332:FAR721334 FKN721332:FKN721334 FUJ721332:FUJ721334 GEF721332:GEF721334 GOB721332:GOB721334 GXX721332:GXX721334 HHT721332:HHT721334 HRP721332:HRP721334 IBL721332:IBL721334 ILH721332:ILH721334 IVD721332:IVD721334 JEZ721332:JEZ721334 JOV721332:JOV721334 JYR721332:JYR721334 KIN721332:KIN721334 KSJ721332:KSJ721334 LCF721332:LCF721334 LMB721332:LMB721334 LVX721332:LVX721334 MFT721332:MFT721334 MPP721332:MPP721334 MZL721332:MZL721334 NJH721332:NJH721334 NTD721332:NTD721334 OCZ721332:OCZ721334 OMV721332:OMV721334 OWR721332:OWR721334 PGN721332:PGN721334 PQJ721332:PQJ721334 QAF721332:QAF721334 QKB721332:QKB721334 QTX721332:QTX721334 RDT721332:RDT721334 RNP721332:RNP721334 RXL721332:RXL721334 SHH721332:SHH721334 SRD721332:SRD721334 TAZ721332:TAZ721334 TKV721332:TKV721334 TUR721332:TUR721334 UEN721332:UEN721334 UOJ721332:UOJ721334 UYF721332:UYF721334 VIB721332:VIB721334 VRX721332:VRX721334 WBT721332:WBT721334 WLP721332:WLP721334 WVL721332:WVL721334 D786868:D786870 IZ786868:IZ786870 SV786868:SV786870 ACR786868:ACR786870 AMN786868:AMN786870 AWJ786868:AWJ786870 BGF786868:BGF786870 BQB786868:BQB786870 BZX786868:BZX786870 CJT786868:CJT786870 CTP786868:CTP786870 DDL786868:DDL786870 DNH786868:DNH786870 DXD786868:DXD786870 EGZ786868:EGZ786870 EQV786868:EQV786870 FAR786868:FAR786870 FKN786868:FKN786870 FUJ786868:FUJ786870 GEF786868:GEF786870 GOB786868:GOB786870 GXX786868:GXX786870 HHT786868:HHT786870 HRP786868:HRP786870 IBL786868:IBL786870 ILH786868:ILH786870 IVD786868:IVD786870 JEZ786868:JEZ786870 JOV786868:JOV786870 JYR786868:JYR786870 KIN786868:KIN786870 KSJ786868:KSJ786870 LCF786868:LCF786870 LMB786868:LMB786870 LVX786868:LVX786870 MFT786868:MFT786870 MPP786868:MPP786870 MZL786868:MZL786870 NJH786868:NJH786870 NTD786868:NTD786870 OCZ786868:OCZ786870 OMV786868:OMV786870 OWR786868:OWR786870 PGN786868:PGN786870 PQJ786868:PQJ786870 QAF786868:QAF786870 QKB786868:QKB786870 QTX786868:QTX786870 RDT786868:RDT786870 RNP786868:RNP786870 RXL786868:RXL786870 SHH786868:SHH786870 SRD786868:SRD786870 TAZ786868:TAZ786870 TKV786868:TKV786870 TUR786868:TUR786870 UEN786868:UEN786870 UOJ786868:UOJ786870 UYF786868:UYF786870 VIB786868:VIB786870 VRX786868:VRX786870 WBT786868:WBT786870 WLP786868:WLP786870 WVL786868:WVL786870 D852404:D852406 IZ852404:IZ852406 SV852404:SV852406 ACR852404:ACR852406 AMN852404:AMN852406 AWJ852404:AWJ852406 BGF852404:BGF852406 BQB852404:BQB852406 BZX852404:BZX852406 CJT852404:CJT852406 CTP852404:CTP852406 DDL852404:DDL852406 DNH852404:DNH852406 DXD852404:DXD852406 EGZ852404:EGZ852406 EQV852404:EQV852406 FAR852404:FAR852406 FKN852404:FKN852406 FUJ852404:FUJ852406 GEF852404:GEF852406 GOB852404:GOB852406 GXX852404:GXX852406 HHT852404:HHT852406 HRP852404:HRP852406 IBL852404:IBL852406 ILH852404:ILH852406 IVD852404:IVD852406 JEZ852404:JEZ852406 JOV852404:JOV852406 JYR852404:JYR852406 KIN852404:KIN852406 KSJ852404:KSJ852406 LCF852404:LCF852406 LMB852404:LMB852406 LVX852404:LVX852406 MFT852404:MFT852406 MPP852404:MPP852406 MZL852404:MZL852406 NJH852404:NJH852406 NTD852404:NTD852406 OCZ852404:OCZ852406 OMV852404:OMV852406 OWR852404:OWR852406 PGN852404:PGN852406 PQJ852404:PQJ852406 QAF852404:QAF852406 QKB852404:QKB852406 QTX852404:QTX852406 RDT852404:RDT852406 RNP852404:RNP852406 RXL852404:RXL852406 SHH852404:SHH852406 SRD852404:SRD852406 TAZ852404:TAZ852406 TKV852404:TKV852406 TUR852404:TUR852406 UEN852404:UEN852406 UOJ852404:UOJ852406 UYF852404:UYF852406 VIB852404:VIB852406 VRX852404:VRX852406 WBT852404:WBT852406 WLP852404:WLP852406 WVL852404:WVL852406 D917940:D917942 IZ917940:IZ917942 SV917940:SV917942 ACR917940:ACR917942 AMN917940:AMN917942 AWJ917940:AWJ917942 BGF917940:BGF917942 BQB917940:BQB917942 BZX917940:BZX917942 CJT917940:CJT917942 CTP917940:CTP917942 DDL917940:DDL917942 DNH917940:DNH917942 DXD917940:DXD917942 EGZ917940:EGZ917942 EQV917940:EQV917942 FAR917940:FAR917942 FKN917940:FKN917942 FUJ917940:FUJ917942 GEF917940:GEF917942 GOB917940:GOB917942 GXX917940:GXX917942 HHT917940:HHT917942 HRP917940:HRP917942 IBL917940:IBL917942 ILH917940:ILH917942 IVD917940:IVD917942 JEZ917940:JEZ917942 JOV917940:JOV917942 JYR917940:JYR917942 KIN917940:KIN917942 KSJ917940:KSJ917942 LCF917940:LCF917942 LMB917940:LMB917942 LVX917940:LVX917942 MFT917940:MFT917942 MPP917940:MPP917942 MZL917940:MZL917942 NJH917940:NJH917942 NTD917940:NTD917942 OCZ917940:OCZ917942 OMV917940:OMV917942 OWR917940:OWR917942 PGN917940:PGN917942 PQJ917940:PQJ917942 QAF917940:QAF917942 QKB917940:QKB917942 QTX917940:QTX917942 RDT917940:RDT917942 RNP917940:RNP917942 RXL917940:RXL917942 SHH917940:SHH917942 SRD917940:SRD917942 TAZ917940:TAZ917942 TKV917940:TKV917942 TUR917940:TUR917942 UEN917940:UEN917942 UOJ917940:UOJ917942 UYF917940:UYF917942 VIB917940:VIB917942 VRX917940:VRX917942 WBT917940:WBT917942 WLP917940:WLP917942 WVL917940:WVL917942 D983476:D983478 IZ983476:IZ983478 SV983476:SV983478 ACR983476:ACR983478 AMN983476:AMN983478 AWJ983476:AWJ983478 BGF983476:BGF983478 BQB983476:BQB983478 BZX983476:BZX983478 CJT983476:CJT983478 CTP983476:CTP983478 DDL983476:DDL983478 DNH983476:DNH983478 DXD983476:DXD983478 EGZ983476:EGZ983478 EQV983476:EQV983478 FAR983476:FAR983478 FKN983476:FKN983478 FUJ983476:FUJ983478 GEF983476:GEF983478 GOB983476:GOB983478 GXX983476:GXX983478 HHT983476:HHT983478 HRP983476:HRP983478 IBL983476:IBL983478 ILH983476:ILH983478 IVD983476:IVD983478 JEZ983476:JEZ983478 JOV983476:JOV983478 JYR983476:JYR983478 KIN983476:KIN983478 KSJ983476:KSJ983478 LCF983476:LCF983478 LMB983476:LMB983478 LVX983476:LVX983478 MFT983476:MFT983478 MPP983476:MPP983478 MZL983476:MZL983478 NJH983476:NJH983478 NTD983476:NTD983478 OCZ983476:OCZ983478 OMV983476:OMV983478 OWR983476:OWR983478 PGN983476:PGN983478 PQJ983476:PQJ983478 QAF983476:QAF983478 QKB983476:QKB983478 QTX983476:QTX983478 RDT983476:RDT983478 RNP983476:RNP983478 RXL983476:RXL983478 SHH983476:SHH983478 SRD983476:SRD983478 TAZ983476:TAZ983478 TKV983476:TKV983478 TUR983476:TUR983478 UEN983476:UEN983478 UOJ983476:UOJ983478 UYF983476:UYF983478 VIB983476:VIB983478 VRX983476:VRX983478 WBT983476:WBT983478 WLP983476:WLP983478 WVL983476:WVL983478 D367:D375 IZ367:IZ375 SV367:SV375 ACR367:ACR375 AMN367:AMN375 AWJ367:AWJ375 BGF367:BGF375 BQB367:BQB375 BZX367:BZX375 CJT367:CJT375 CTP367:CTP375 DDL367:DDL375 DNH367:DNH375 DXD367:DXD375 EGZ367:EGZ375 EQV367:EQV375 FAR367:FAR375 FKN367:FKN375 FUJ367:FUJ375 GEF367:GEF375 GOB367:GOB375 GXX367:GXX375 HHT367:HHT375 HRP367:HRP375 IBL367:IBL375 ILH367:ILH375 IVD367:IVD375 JEZ367:JEZ375 JOV367:JOV375 JYR367:JYR375 KIN367:KIN375 KSJ367:KSJ375 LCF367:LCF375 LMB367:LMB375 LVX367:LVX375 MFT367:MFT375 MPP367:MPP375 MZL367:MZL375 NJH367:NJH375 NTD367:NTD375 OCZ367:OCZ375 OMV367:OMV375 OWR367:OWR375 PGN367:PGN375 PQJ367:PQJ375 QAF367:QAF375 QKB367:QKB375 QTX367:QTX375 RDT367:RDT375 RNP367:RNP375 RXL367:RXL375 SHH367:SHH375 SRD367:SRD375 TAZ367:TAZ375 TKV367:TKV375 TUR367:TUR375 UEN367:UEN375 UOJ367:UOJ375 UYF367:UYF375 VIB367:VIB375 VRX367:VRX375 WBT367:WBT375 WLP367:WLP375 WVL367:WVL375 D65903:D65911 IZ65903:IZ65911 SV65903:SV65911 ACR65903:ACR65911 AMN65903:AMN65911 AWJ65903:AWJ65911 BGF65903:BGF65911 BQB65903:BQB65911 BZX65903:BZX65911 CJT65903:CJT65911 CTP65903:CTP65911 DDL65903:DDL65911 DNH65903:DNH65911 DXD65903:DXD65911 EGZ65903:EGZ65911 EQV65903:EQV65911 FAR65903:FAR65911 FKN65903:FKN65911 FUJ65903:FUJ65911 GEF65903:GEF65911 GOB65903:GOB65911 GXX65903:GXX65911 HHT65903:HHT65911 HRP65903:HRP65911 IBL65903:IBL65911 ILH65903:ILH65911 IVD65903:IVD65911 JEZ65903:JEZ65911 JOV65903:JOV65911 JYR65903:JYR65911 KIN65903:KIN65911 KSJ65903:KSJ65911 LCF65903:LCF65911 LMB65903:LMB65911 LVX65903:LVX65911 MFT65903:MFT65911 MPP65903:MPP65911 MZL65903:MZL65911 NJH65903:NJH65911 NTD65903:NTD65911 OCZ65903:OCZ65911 OMV65903:OMV65911 OWR65903:OWR65911 PGN65903:PGN65911 PQJ65903:PQJ65911 QAF65903:QAF65911 QKB65903:QKB65911 QTX65903:QTX65911 RDT65903:RDT65911 RNP65903:RNP65911 RXL65903:RXL65911 SHH65903:SHH65911 SRD65903:SRD65911 TAZ65903:TAZ65911 TKV65903:TKV65911 TUR65903:TUR65911 UEN65903:UEN65911 UOJ65903:UOJ65911 UYF65903:UYF65911 VIB65903:VIB65911 VRX65903:VRX65911 WBT65903:WBT65911 WLP65903:WLP65911 WVL65903:WVL65911 D131439:D131447 IZ131439:IZ131447 SV131439:SV131447 ACR131439:ACR131447 AMN131439:AMN131447 AWJ131439:AWJ131447 BGF131439:BGF131447 BQB131439:BQB131447 BZX131439:BZX131447 CJT131439:CJT131447 CTP131439:CTP131447 DDL131439:DDL131447 DNH131439:DNH131447 DXD131439:DXD131447 EGZ131439:EGZ131447 EQV131439:EQV131447 FAR131439:FAR131447 FKN131439:FKN131447 FUJ131439:FUJ131447 GEF131439:GEF131447 GOB131439:GOB131447 GXX131439:GXX131447 HHT131439:HHT131447 HRP131439:HRP131447 IBL131439:IBL131447 ILH131439:ILH131447 IVD131439:IVD131447 JEZ131439:JEZ131447 JOV131439:JOV131447 JYR131439:JYR131447 KIN131439:KIN131447 KSJ131439:KSJ131447 LCF131439:LCF131447 LMB131439:LMB131447 LVX131439:LVX131447 MFT131439:MFT131447 MPP131439:MPP131447 MZL131439:MZL131447 NJH131439:NJH131447 NTD131439:NTD131447 OCZ131439:OCZ131447 OMV131439:OMV131447 OWR131439:OWR131447 PGN131439:PGN131447 PQJ131439:PQJ131447 QAF131439:QAF131447 QKB131439:QKB131447 QTX131439:QTX131447 RDT131439:RDT131447 RNP131439:RNP131447 RXL131439:RXL131447 SHH131439:SHH131447 SRD131439:SRD131447 TAZ131439:TAZ131447 TKV131439:TKV131447 TUR131439:TUR131447 UEN131439:UEN131447 UOJ131439:UOJ131447 UYF131439:UYF131447 VIB131439:VIB131447 VRX131439:VRX131447 WBT131439:WBT131447 WLP131439:WLP131447 WVL131439:WVL131447 D196975:D196983 IZ196975:IZ196983 SV196975:SV196983 ACR196975:ACR196983 AMN196975:AMN196983 AWJ196975:AWJ196983 BGF196975:BGF196983 BQB196975:BQB196983 BZX196975:BZX196983 CJT196975:CJT196983 CTP196975:CTP196983 DDL196975:DDL196983 DNH196975:DNH196983 DXD196975:DXD196983 EGZ196975:EGZ196983 EQV196975:EQV196983 FAR196975:FAR196983 FKN196975:FKN196983 FUJ196975:FUJ196983 GEF196975:GEF196983 GOB196975:GOB196983 GXX196975:GXX196983 HHT196975:HHT196983 HRP196975:HRP196983 IBL196975:IBL196983 ILH196975:ILH196983 IVD196975:IVD196983 JEZ196975:JEZ196983 JOV196975:JOV196983 JYR196975:JYR196983 KIN196975:KIN196983 KSJ196975:KSJ196983 LCF196975:LCF196983 LMB196975:LMB196983 LVX196975:LVX196983 MFT196975:MFT196983 MPP196975:MPP196983 MZL196975:MZL196983 NJH196975:NJH196983 NTD196975:NTD196983 OCZ196975:OCZ196983 OMV196975:OMV196983 OWR196975:OWR196983 PGN196975:PGN196983 PQJ196975:PQJ196983 QAF196975:QAF196983 QKB196975:QKB196983 QTX196975:QTX196983 RDT196975:RDT196983 RNP196975:RNP196983 RXL196975:RXL196983 SHH196975:SHH196983 SRD196975:SRD196983 TAZ196975:TAZ196983 TKV196975:TKV196983 TUR196975:TUR196983 UEN196975:UEN196983 UOJ196975:UOJ196983 UYF196975:UYF196983 VIB196975:VIB196983 VRX196975:VRX196983 WBT196975:WBT196983 WLP196975:WLP196983 WVL196975:WVL196983 D262511:D262519 IZ262511:IZ262519 SV262511:SV262519 ACR262511:ACR262519 AMN262511:AMN262519 AWJ262511:AWJ262519 BGF262511:BGF262519 BQB262511:BQB262519 BZX262511:BZX262519 CJT262511:CJT262519 CTP262511:CTP262519 DDL262511:DDL262519 DNH262511:DNH262519 DXD262511:DXD262519 EGZ262511:EGZ262519 EQV262511:EQV262519 FAR262511:FAR262519 FKN262511:FKN262519 FUJ262511:FUJ262519 GEF262511:GEF262519 GOB262511:GOB262519 GXX262511:GXX262519 HHT262511:HHT262519 HRP262511:HRP262519 IBL262511:IBL262519 ILH262511:ILH262519 IVD262511:IVD262519 JEZ262511:JEZ262519 JOV262511:JOV262519 JYR262511:JYR262519 KIN262511:KIN262519 KSJ262511:KSJ262519 LCF262511:LCF262519 LMB262511:LMB262519 LVX262511:LVX262519 MFT262511:MFT262519 MPP262511:MPP262519 MZL262511:MZL262519 NJH262511:NJH262519 NTD262511:NTD262519 OCZ262511:OCZ262519 OMV262511:OMV262519 OWR262511:OWR262519 PGN262511:PGN262519 PQJ262511:PQJ262519 QAF262511:QAF262519 QKB262511:QKB262519 QTX262511:QTX262519 RDT262511:RDT262519 RNP262511:RNP262519 RXL262511:RXL262519 SHH262511:SHH262519 SRD262511:SRD262519 TAZ262511:TAZ262519 TKV262511:TKV262519 TUR262511:TUR262519 UEN262511:UEN262519 UOJ262511:UOJ262519 UYF262511:UYF262519 VIB262511:VIB262519 VRX262511:VRX262519 WBT262511:WBT262519 WLP262511:WLP262519 WVL262511:WVL262519 D328047:D328055 IZ328047:IZ328055 SV328047:SV328055 ACR328047:ACR328055 AMN328047:AMN328055 AWJ328047:AWJ328055 BGF328047:BGF328055 BQB328047:BQB328055 BZX328047:BZX328055 CJT328047:CJT328055 CTP328047:CTP328055 DDL328047:DDL328055 DNH328047:DNH328055 DXD328047:DXD328055 EGZ328047:EGZ328055 EQV328047:EQV328055 FAR328047:FAR328055 FKN328047:FKN328055 FUJ328047:FUJ328055 GEF328047:GEF328055 GOB328047:GOB328055 GXX328047:GXX328055 HHT328047:HHT328055 HRP328047:HRP328055 IBL328047:IBL328055 ILH328047:ILH328055 IVD328047:IVD328055 JEZ328047:JEZ328055 JOV328047:JOV328055 JYR328047:JYR328055 KIN328047:KIN328055 KSJ328047:KSJ328055 LCF328047:LCF328055 LMB328047:LMB328055 LVX328047:LVX328055 MFT328047:MFT328055 MPP328047:MPP328055 MZL328047:MZL328055 NJH328047:NJH328055 NTD328047:NTD328055 OCZ328047:OCZ328055 OMV328047:OMV328055 OWR328047:OWR328055 PGN328047:PGN328055 PQJ328047:PQJ328055 QAF328047:QAF328055 QKB328047:QKB328055 QTX328047:QTX328055 RDT328047:RDT328055 RNP328047:RNP328055 RXL328047:RXL328055 SHH328047:SHH328055 SRD328047:SRD328055 TAZ328047:TAZ328055 TKV328047:TKV328055 TUR328047:TUR328055 UEN328047:UEN328055 UOJ328047:UOJ328055 UYF328047:UYF328055 VIB328047:VIB328055 VRX328047:VRX328055 WBT328047:WBT328055 WLP328047:WLP328055 WVL328047:WVL328055 D393583:D393591 IZ393583:IZ393591 SV393583:SV393591 ACR393583:ACR393591 AMN393583:AMN393591 AWJ393583:AWJ393591 BGF393583:BGF393591 BQB393583:BQB393591 BZX393583:BZX393591 CJT393583:CJT393591 CTP393583:CTP393591 DDL393583:DDL393591 DNH393583:DNH393591 DXD393583:DXD393591 EGZ393583:EGZ393591 EQV393583:EQV393591 FAR393583:FAR393591 FKN393583:FKN393591 FUJ393583:FUJ393591 GEF393583:GEF393591 GOB393583:GOB393591 GXX393583:GXX393591 HHT393583:HHT393591 HRP393583:HRP393591 IBL393583:IBL393591 ILH393583:ILH393591 IVD393583:IVD393591 JEZ393583:JEZ393591 JOV393583:JOV393591 JYR393583:JYR393591 KIN393583:KIN393591 KSJ393583:KSJ393591 LCF393583:LCF393591 LMB393583:LMB393591 LVX393583:LVX393591 MFT393583:MFT393591 MPP393583:MPP393591 MZL393583:MZL393591 NJH393583:NJH393591 NTD393583:NTD393591 OCZ393583:OCZ393591 OMV393583:OMV393591 OWR393583:OWR393591 PGN393583:PGN393591 PQJ393583:PQJ393591 QAF393583:QAF393591 QKB393583:QKB393591 QTX393583:QTX393591 RDT393583:RDT393591 RNP393583:RNP393591 RXL393583:RXL393591 SHH393583:SHH393591 SRD393583:SRD393591 TAZ393583:TAZ393591 TKV393583:TKV393591 TUR393583:TUR393591 UEN393583:UEN393591 UOJ393583:UOJ393591 UYF393583:UYF393591 VIB393583:VIB393591 VRX393583:VRX393591 WBT393583:WBT393591 WLP393583:WLP393591 WVL393583:WVL393591 D459119:D459127 IZ459119:IZ459127 SV459119:SV459127 ACR459119:ACR459127 AMN459119:AMN459127 AWJ459119:AWJ459127 BGF459119:BGF459127 BQB459119:BQB459127 BZX459119:BZX459127 CJT459119:CJT459127 CTP459119:CTP459127 DDL459119:DDL459127 DNH459119:DNH459127 DXD459119:DXD459127 EGZ459119:EGZ459127 EQV459119:EQV459127 FAR459119:FAR459127 FKN459119:FKN459127 FUJ459119:FUJ459127 GEF459119:GEF459127 GOB459119:GOB459127 GXX459119:GXX459127 HHT459119:HHT459127 HRP459119:HRP459127 IBL459119:IBL459127 ILH459119:ILH459127 IVD459119:IVD459127 JEZ459119:JEZ459127 JOV459119:JOV459127 JYR459119:JYR459127 KIN459119:KIN459127 KSJ459119:KSJ459127 LCF459119:LCF459127 LMB459119:LMB459127 LVX459119:LVX459127 MFT459119:MFT459127 MPP459119:MPP459127 MZL459119:MZL459127 NJH459119:NJH459127 NTD459119:NTD459127 OCZ459119:OCZ459127 OMV459119:OMV459127 OWR459119:OWR459127 PGN459119:PGN459127 PQJ459119:PQJ459127 QAF459119:QAF459127 QKB459119:QKB459127 QTX459119:QTX459127 RDT459119:RDT459127 RNP459119:RNP459127 RXL459119:RXL459127 SHH459119:SHH459127 SRD459119:SRD459127 TAZ459119:TAZ459127 TKV459119:TKV459127 TUR459119:TUR459127 UEN459119:UEN459127 UOJ459119:UOJ459127 UYF459119:UYF459127 VIB459119:VIB459127 VRX459119:VRX459127 WBT459119:WBT459127 WLP459119:WLP459127 WVL459119:WVL459127 D524655:D524663 IZ524655:IZ524663 SV524655:SV524663 ACR524655:ACR524663 AMN524655:AMN524663 AWJ524655:AWJ524663 BGF524655:BGF524663 BQB524655:BQB524663 BZX524655:BZX524663 CJT524655:CJT524663 CTP524655:CTP524663 DDL524655:DDL524663 DNH524655:DNH524663 DXD524655:DXD524663 EGZ524655:EGZ524663 EQV524655:EQV524663 FAR524655:FAR524663 FKN524655:FKN524663 FUJ524655:FUJ524663 GEF524655:GEF524663 GOB524655:GOB524663 GXX524655:GXX524663 HHT524655:HHT524663 HRP524655:HRP524663 IBL524655:IBL524663 ILH524655:ILH524663 IVD524655:IVD524663 JEZ524655:JEZ524663 JOV524655:JOV524663 JYR524655:JYR524663 KIN524655:KIN524663 KSJ524655:KSJ524663 LCF524655:LCF524663 LMB524655:LMB524663 LVX524655:LVX524663 MFT524655:MFT524663 MPP524655:MPP524663 MZL524655:MZL524663 NJH524655:NJH524663 NTD524655:NTD524663 OCZ524655:OCZ524663 OMV524655:OMV524663 OWR524655:OWR524663 PGN524655:PGN524663 PQJ524655:PQJ524663 QAF524655:QAF524663 QKB524655:QKB524663 QTX524655:QTX524663 RDT524655:RDT524663 RNP524655:RNP524663 RXL524655:RXL524663 SHH524655:SHH524663 SRD524655:SRD524663 TAZ524655:TAZ524663 TKV524655:TKV524663 TUR524655:TUR524663 UEN524655:UEN524663 UOJ524655:UOJ524663 UYF524655:UYF524663 VIB524655:VIB524663 VRX524655:VRX524663 WBT524655:WBT524663 WLP524655:WLP524663 WVL524655:WVL524663 D590191:D590199 IZ590191:IZ590199 SV590191:SV590199 ACR590191:ACR590199 AMN590191:AMN590199 AWJ590191:AWJ590199 BGF590191:BGF590199 BQB590191:BQB590199 BZX590191:BZX590199 CJT590191:CJT590199 CTP590191:CTP590199 DDL590191:DDL590199 DNH590191:DNH590199 DXD590191:DXD590199 EGZ590191:EGZ590199 EQV590191:EQV590199 FAR590191:FAR590199 FKN590191:FKN590199 FUJ590191:FUJ590199 GEF590191:GEF590199 GOB590191:GOB590199 GXX590191:GXX590199 HHT590191:HHT590199 HRP590191:HRP590199 IBL590191:IBL590199 ILH590191:ILH590199 IVD590191:IVD590199 JEZ590191:JEZ590199 JOV590191:JOV590199 JYR590191:JYR590199 KIN590191:KIN590199 KSJ590191:KSJ590199 LCF590191:LCF590199 LMB590191:LMB590199 LVX590191:LVX590199 MFT590191:MFT590199 MPP590191:MPP590199 MZL590191:MZL590199 NJH590191:NJH590199 NTD590191:NTD590199 OCZ590191:OCZ590199 OMV590191:OMV590199 OWR590191:OWR590199 PGN590191:PGN590199 PQJ590191:PQJ590199 QAF590191:QAF590199 QKB590191:QKB590199 QTX590191:QTX590199 RDT590191:RDT590199 RNP590191:RNP590199 RXL590191:RXL590199 SHH590191:SHH590199 SRD590191:SRD590199 TAZ590191:TAZ590199 TKV590191:TKV590199 TUR590191:TUR590199 UEN590191:UEN590199 UOJ590191:UOJ590199 UYF590191:UYF590199 VIB590191:VIB590199 VRX590191:VRX590199 WBT590191:WBT590199 WLP590191:WLP590199 WVL590191:WVL590199 D655727:D655735 IZ655727:IZ655735 SV655727:SV655735 ACR655727:ACR655735 AMN655727:AMN655735 AWJ655727:AWJ655735 BGF655727:BGF655735 BQB655727:BQB655735 BZX655727:BZX655735 CJT655727:CJT655735 CTP655727:CTP655735 DDL655727:DDL655735 DNH655727:DNH655735 DXD655727:DXD655735 EGZ655727:EGZ655735 EQV655727:EQV655735 FAR655727:FAR655735 FKN655727:FKN655735 FUJ655727:FUJ655735 GEF655727:GEF655735 GOB655727:GOB655735 GXX655727:GXX655735 HHT655727:HHT655735 HRP655727:HRP655735 IBL655727:IBL655735 ILH655727:ILH655735 IVD655727:IVD655735 JEZ655727:JEZ655735 JOV655727:JOV655735 JYR655727:JYR655735 KIN655727:KIN655735 KSJ655727:KSJ655735 LCF655727:LCF655735 LMB655727:LMB655735 LVX655727:LVX655735 MFT655727:MFT655735 MPP655727:MPP655735 MZL655727:MZL655735 NJH655727:NJH655735 NTD655727:NTD655735 OCZ655727:OCZ655735 OMV655727:OMV655735 OWR655727:OWR655735 PGN655727:PGN655735 PQJ655727:PQJ655735 QAF655727:QAF655735 QKB655727:QKB655735 QTX655727:QTX655735 RDT655727:RDT655735 RNP655727:RNP655735 RXL655727:RXL655735 SHH655727:SHH655735 SRD655727:SRD655735 TAZ655727:TAZ655735 TKV655727:TKV655735 TUR655727:TUR655735 UEN655727:UEN655735 UOJ655727:UOJ655735 UYF655727:UYF655735 VIB655727:VIB655735 VRX655727:VRX655735 WBT655727:WBT655735 WLP655727:WLP655735 WVL655727:WVL655735 D721263:D721271 IZ721263:IZ721271 SV721263:SV721271 ACR721263:ACR721271 AMN721263:AMN721271 AWJ721263:AWJ721271 BGF721263:BGF721271 BQB721263:BQB721271 BZX721263:BZX721271 CJT721263:CJT721271 CTP721263:CTP721271 DDL721263:DDL721271 DNH721263:DNH721271 DXD721263:DXD721271 EGZ721263:EGZ721271 EQV721263:EQV721271 FAR721263:FAR721271 FKN721263:FKN721271 FUJ721263:FUJ721271 GEF721263:GEF721271 GOB721263:GOB721271 GXX721263:GXX721271 HHT721263:HHT721271 HRP721263:HRP721271 IBL721263:IBL721271 ILH721263:ILH721271 IVD721263:IVD721271 JEZ721263:JEZ721271 JOV721263:JOV721271 JYR721263:JYR721271 KIN721263:KIN721271 KSJ721263:KSJ721271 LCF721263:LCF721271 LMB721263:LMB721271 LVX721263:LVX721271 MFT721263:MFT721271 MPP721263:MPP721271 MZL721263:MZL721271 NJH721263:NJH721271 NTD721263:NTD721271 OCZ721263:OCZ721271 OMV721263:OMV721271 OWR721263:OWR721271 PGN721263:PGN721271 PQJ721263:PQJ721271 QAF721263:QAF721271 QKB721263:QKB721271 QTX721263:QTX721271 RDT721263:RDT721271 RNP721263:RNP721271 RXL721263:RXL721271 SHH721263:SHH721271 SRD721263:SRD721271 TAZ721263:TAZ721271 TKV721263:TKV721271 TUR721263:TUR721271 UEN721263:UEN721271 UOJ721263:UOJ721271 UYF721263:UYF721271 VIB721263:VIB721271 VRX721263:VRX721271 WBT721263:WBT721271 WLP721263:WLP721271 WVL721263:WVL721271 D786799:D786807 IZ786799:IZ786807 SV786799:SV786807 ACR786799:ACR786807 AMN786799:AMN786807 AWJ786799:AWJ786807 BGF786799:BGF786807 BQB786799:BQB786807 BZX786799:BZX786807 CJT786799:CJT786807 CTP786799:CTP786807 DDL786799:DDL786807 DNH786799:DNH786807 DXD786799:DXD786807 EGZ786799:EGZ786807 EQV786799:EQV786807 FAR786799:FAR786807 FKN786799:FKN786807 FUJ786799:FUJ786807 GEF786799:GEF786807 GOB786799:GOB786807 GXX786799:GXX786807 HHT786799:HHT786807 HRP786799:HRP786807 IBL786799:IBL786807 ILH786799:ILH786807 IVD786799:IVD786807 JEZ786799:JEZ786807 JOV786799:JOV786807 JYR786799:JYR786807 KIN786799:KIN786807 KSJ786799:KSJ786807 LCF786799:LCF786807 LMB786799:LMB786807 LVX786799:LVX786807 MFT786799:MFT786807 MPP786799:MPP786807 MZL786799:MZL786807 NJH786799:NJH786807 NTD786799:NTD786807 OCZ786799:OCZ786807 OMV786799:OMV786807 OWR786799:OWR786807 PGN786799:PGN786807 PQJ786799:PQJ786807 QAF786799:QAF786807 QKB786799:QKB786807 QTX786799:QTX786807 RDT786799:RDT786807 RNP786799:RNP786807 RXL786799:RXL786807 SHH786799:SHH786807 SRD786799:SRD786807 TAZ786799:TAZ786807 TKV786799:TKV786807 TUR786799:TUR786807 UEN786799:UEN786807 UOJ786799:UOJ786807 UYF786799:UYF786807 VIB786799:VIB786807 VRX786799:VRX786807 WBT786799:WBT786807 WLP786799:WLP786807 WVL786799:WVL786807 D852335:D852343 IZ852335:IZ852343 SV852335:SV852343 ACR852335:ACR852343 AMN852335:AMN852343 AWJ852335:AWJ852343 BGF852335:BGF852343 BQB852335:BQB852343 BZX852335:BZX852343 CJT852335:CJT852343 CTP852335:CTP852343 DDL852335:DDL852343 DNH852335:DNH852343 DXD852335:DXD852343 EGZ852335:EGZ852343 EQV852335:EQV852343 FAR852335:FAR852343 FKN852335:FKN852343 FUJ852335:FUJ852343 GEF852335:GEF852343 GOB852335:GOB852343 GXX852335:GXX852343 HHT852335:HHT852343 HRP852335:HRP852343 IBL852335:IBL852343 ILH852335:ILH852343 IVD852335:IVD852343 JEZ852335:JEZ852343 JOV852335:JOV852343 JYR852335:JYR852343 KIN852335:KIN852343 KSJ852335:KSJ852343 LCF852335:LCF852343 LMB852335:LMB852343 LVX852335:LVX852343 MFT852335:MFT852343 MPP852335:MPP852343 MZL852335:MZL852343 NJH852335:NJH852343 NTD852335:NTD852343 OCZ852335:OCZ852343 OMV852335:OMV852343 OWR852335:OWR852343 PGN852335:PGN852343 PQJ852335:PQJ852343 QAF852335:QAF852343 QKB852335:QKB852343 QTX852335:QTX852343 RDT852335:RDT852343 RNP852335:RNP852343 RXL852335:RXL852343 SHH852335:SHH852343 SRD852335:SRD852343 TAZ852335:TAZ852343 TKV852335:TKV852343 TUR852335:TUR852343 UEN852335:UEN852343 UOJ852335:UOJ852343 UYF852335:UYF852343 VIB852335:VIB852343 VRX852335:VRX852343 WBT852335:WBT852343 WLP852335:WLP852343 WVL852335:WVL852343 D917871:D917879 IZ917871:IZ917879 SV917871:SV917879 ACR917871:ACR917879 AMN917871:AMN917879 AWJ917871:AWJ917879 BGF917871:BGF917879 BQB917871:BQB917879 BZX917871:BZX917879 CJT917871:CJT917879 CTP917871:CTP917879 DDL917871:DDL917879 DNH917871:DNH917879 DXD917871:DXD917879 EGZ917871:EGZ917879 EQV917871:EQV917879 FAR917871:FAR917879 FKN917871:FKN917879 FUJ917871:FUJ917879 GEF917871:GEF917879 GOB917871:GOB917879 GXX917871:GXX917879 HHT917871:HHT917879 HRP917871:HRP917879 IBL917871:IBL917879 ILH917871:ILH917879 IVD917871:IVD917879 JEZ917871:JEZ917879 JOV917871:JOV917879 JYR917871:JYR917879 KIN917871:KIN917879 KSJ917871:KSJ917879 LCF917871:LCF917879 LMB917871:LMB917879 LVX917871:LVX917879 MFT917871:MFT917879 MPP917871:MPP917879 MZL917871:MZL917879 NJH917871:NJH917879 NTD917871:NTD917879 OCZ917871:OCZ917879 OMV917871:OMV917879 OWR917871:OWR917879 PGN917871:PGN917879 PQJ917871:PQJ917879 QAF917871:QAF917879 QKB917871:QKB917879 QTX917871:QTX917879 RDT917871:RDT917879 RNP917871:RNP917879 RXL917871:RXL917879 SHH917871:SHH917879 SRD917871:SRD917879 TAZ917871:TAZ917879 TKV917871:TKV917879 TUR917871:TUR917879 UEN917871:UEN917879 UOJ917871:UOJ917879 UYF917871:UYF917879 VIB917871:VIB917879 VRX917871:VRX917879 WBT917871:WBT917879 WLP917871:WLP917879 WVL917871:WVL917879 D983407:D983415 IZ983407:IZ983415 SV983407:SV983415 ACR983407:ACR983415 AMN983407:AMN983415 AWJ983407:AWJ983415 BGF983407:BGF983415 BQB983407:BQB983415 BZX983407:BZX983415 CJT983407:CJT983415 CTP983407:CTP983415 DDL983407:DDL983415 DNH983407:DNH983415 DXD983407:DXD983415 EGZ983407:EGZ983415 EQV983407:EQV983415 FAR983407:FAR983415 FKN983407:FKN983415 FUJ983407:FUJ983415 GEF983407:GEF983415 GOB983407:GOB983415 GXX983407:GXX983415 HHT983407:HHT983415 HRP983407:HRP983415 IBL983407:IBL983415 ILH983407:ILH983415 IVD983407:IVD983415 JEZ983407:JEZ983415 JOV983407:JOV983415 JYR983407:JYR983415 KIN983407:KIN983415 KSJ983407:KSJ983415 LCF983407:LCF983415 LMB983407:LMB983415 LVX983407:LVX983415 MFT983407:MFT983415 MPP983407:MPP983415 MZL983407:MZL983415 NJH983407:NJH983415 NTD983407:NTD983415 OCZ983407:OCZ983415 OMV983407:OMV983415 OWR983407:OWR983415 PGN983407:PGN983415 PQJ983407:PQJ983415 QAF983407:QAF983415 QKB983407:QKB983415 QTX983407:QTX983415 RDT983407:RDT983415 RNP983407:RNP983415 RXL983407:RXL983415 SHH983407:SHH983415 SRD983407:SRD983415 TAZ983407:TAZ983415 TKV983407:TKV983415 TUR983407:TUR983415 UEN983407:UEN983415 UOJ983407:UOJ983415 UYF983407:UYF983415 VIB983407:VIB983415 VRX983407:VRX983415 WBT983407:WBT983415 WLP983407:WLP983415 WVL983407:WVL983415 D262:D264 IZ262:IZ264 SV262:SV264 ACR262:ACR264 AMN262:AMN264 AWJ262:AWJ264 BGF262:BGF264 BQB262:BQB264 BZX262:BZX264 CJT262:CJT264 CTP262:CTP264 DDL262:DDL264 DNH262:DNH264 DXD262:DXD264 EGZ262:EGZ264 EQV262:EQV264 FAR262:FAR264 FKN262:FKN264 FUJ262:FUJ264 GEF262:GEF264 GOB262:GOB264 GXX262:GXX264 HHT262:HHT264 HRP262:HRP264 IBL262:IBL264 ILH262:ILH264 IVD262:IVD264 JEZ262:JEZ264 JOV262:JOV264 JYR262:JYR264 KIN262:KIN264 KSJ262:KSJ264 LCF262:LCF264 LMB262:LMB264 LVX262:LVX264 MFT262:MFT264 MPP262:MPP264 MZL262:MZL264 NJH262:NJH264 NTD262:NTD264 OCZ262:OCZ264 OMV262:OMV264 OWR262:OWR264 PGN262:PGN264 PQJ262:PQJ264 QAF262:QAF264 QKB262:QKB264 QTX262:QTX264 RDT262:RDT264 RNP262:RNP264 RXL262:RXL264 SHH262:SHH264 SRD262:SRD264 TAZ262:TAZ264 TKV262:TKV264 TUR262:TUR264 UEN262:UEN264 UOJ262:UOJ264 UYF262:UYF264 VIB262:VIB264 VRX262:VRX264 WBT262:WBT264 WLP262:WLP264 WVL262:WVL264 D65798:D65800 IZ65798:IZ65800 SV65798:SV65800 ACR65798:ACR65800 AMN65798:AMN65800 AWJ65798:AWJ65800 BGF65798:BGF65800 BQB65798:BQB65800 BZX65798:BZX65800 CJT65798:CJT65800 CTP65798:CTP65800 DDL65798:DDL65800 DNH65798:DNH65800 DXD65798:DXD65800 EGZ65798:EGZ65800 EQV65798:EQV65800 FAR65798:FAR65800 FKN65798:FKN65800 FUJ65798:FUJ65800 GEF65798:GEF65800 GOB65798:GOB65800 GXX65798:GXX65800 HHT65798:HHT65800 HRP65798:HRP65800 IBL65798:IBL65800 ILH65798:ILH65800 IVD65798:IVD65800 JEZ65798:JEZ65800 JOV65798:JOV65800 JYR65798:JYR65800 KIN65798:KIN65800 KSJ65798:KSJ65800 LCF65798:LCF65800 LMB65798:LMB65800 LVX65798:LVX65800 MFT65798:MFT65800 MPP65798:MPP65800 MZL65798:MZL65800 NJH65798:NJH65800 NTD65798:NTD65800 OCZ65798:OCZ65800 OMV65798:OMV65800 OWR65798:OWR65800 PGN65798:PGN65800 PQJ65798:PQJ65800 QAF65798:QAF65800 QKB65798:QKB65800 QTX65798:QTX65800 RDT65798:RDT65800 RNP65798:RNP65800 RXL65798:RXL65800 SHH65798:SHH65800 SRD65798:SRD65800 TAZ65798:TAZ65800 TKV65798:TKV65800 TUR65798:TUR65800 UEN65798:UEN65800 UOJ65798:UOJ65800 UYF65798:UYF65800 VIB65798:VIB65800 VRX65798:VRX65800 WBT65798:WBT65800 WLP65798:WLP65800 WVL65798:WVL65800 D131334:D131336 IZ131334:IZ131336 SV131334:SV131336 ACR131334:ACR131336 AMN131334:AMN131336 AWJ131334:AWJ131336 BGF131334:BGF131336 BQB131334:BQB131336 BZX131334:BZX131336 CJT131334:CJT131336 CTP131334:CTP131336 DDL131334:DDL131336 DNH131334:DNH131336 DXD131334:DXD131336 EGZ131334:EGZ131336 EQV131334:EQV131336 FAR131334:FAR131336 FKN131334:FKN131336 FUJ131334:FUJ131336 GEF131334:GEF131336 GOB131334:GOB131336 GXX131334:GXX131336 HHT131334:HHT131336 HRP131334:HRP131336 IBL131334:IBL131336 ILH131334:ILH131336 IVD131334:IVD131336 JEZ131334:JEZ131336 JOV131334:JOV131336 JYR131334:JYR131336 KIN131334:KIN131336 KSJ131334:KSJ131336 LCF131334:LCF131336 LMB131334:LMB131336 LVX131334:LVX131336 MFT131334:MFT131336 MPP131334:MPP131336 MZL131334:MZL131336 NJH131334:NJH131336 NTD131334:NTD131336 OCZ131334:OCZ131336 OMV131334:OMV131336 OWR131334:OWR131336 PGN131334:PGN131336 PQJ131334:PQJ131336 QAF131334:QAF131336 QKB131334:QKB131336 QTX131334:QTX131336 RDT131334:RDT131336 RNP131334:RNP131336 RXL131334:RXL131336 SHH131334:SHH131336 SRD131334:SRD131336 TAZ131334:TAZ131336 TKV131334:TKV131336 TUR131334:TUR131336 UEN131334:UEN131336 UOJ131334:UOJ131336 UYF131334:UYF131336 VIB131334:VIB131336 VRX131334:VRX131336 WBT131334:WBT131336 WLP131334:WLP131336 WVL131334:WVL131336 D196870:D196872 IZ196870:IZ196872 SV196870:SV196872 ACR196870:ACR196872 AMN196870:AMN196872 AWJ196870:AWJ196872 BGF196870:BGF196872 BQB196870:BQB196872 BZX196870:BZX196872 CJT196870:CJT196872 CTP196870:CTP196872 DDL196870:DDL196872 DNH196870:DNH196872 DXD196870:DXD196872 EGZ196870:EGZ196872 EQV196870:EQV196872 FAR196870:FAR196872 FKN196870:FKN196872 FUJ196870:FUJ196872 GEF196870:GEF196872 GOB196870:GOB196872 GXX196870:GXX196872 HHT196870:HHT196872 HRP196870:HRP196872 IBL196870:IBL196872 ILH196870:ILH196872 IVD196870:IVD196872 JEZ196870:JEZ196872 JOV196870:JOV196872 JYR196870:JYR196872 KIN196870:KIN196872 KSJ196870:KSJ196872 LCF196870:LCF196872 LMB196870:LMB196872 LVX196870:LVX196872 MFT196870:MFT196872 MPP196870:MPP196872 MZL196870:MZL196872 NJH196870:NJH196872 NTD196870:NTD196872 OCZ196870:OCZ196872 OMV196870:OMV196872 OWR196870:OWR196872 PGN196870:PGN196872 PQJ196870:PQJ196872 QAF196870:QAF196872 QKB196870:QKB196872 QTX196870:QTX196872 RDT196870:RDT196872 RNP196870:RNP196872 RXL196870:RXL196872 SHH196870:SHH196872 SRD196870:SRD196872 TAZ196870:TAZ196872 TKV196870:TKV196872 TUR196870:TUR196872 UEN196870:UEN196872 UOJ196870:UOJ196872 UYF196870:UYF196872 VIB196870:VIB196872 VRX196870:VRX196872 WBT196870:WBT196872 WLP196870:WLP196872 WVL196870:WVL196872 D262406:D262408 IZ262406:IZ262408 SV262406:SV262408 ACR262406:ACR262408 AMN262406:AMN262408 AWJ262406:AWJ262408 BGF262406:BGF262408 BQB262406:BQB262408 BZX262406:BZX262408 CJT262406:CJT262408 CTP262406:CTP262408 DDL262406:DDL262408 DNH262406:DNH262408 DXD262406:DXD262408 EGZ262406:EGZ262408 EQV262406:EQV262408 FAR262406:FAR262408 FKN262406:FKN262408 FUJ262406:FUJ262408 GEF262406:GEF262408 GOB262406:GOB262408 GXX262406:GXX262408 HHT262406:HHT262408 HRP262406:HRP262408 IBL262406:IBL262408 ILH262406:ILH262408 IVD262406:IVD262408 JEZ262406:JEZ262408 JOV262406:JOV262408 JYR262406:JYR262408 KIN262406:KIN262408 KSJ262406:KSJ262408 LCF262406:LCF262408 LMB262406:LMB262408 LVX262406:LVX262408 MFT262406:MFT262408 MPP262406:MPP262408 MZL262406:MZL262408 NJH262406:NJH262408 NTD262406:NTD262408 OCZ262406:OCZ262408 OMV262406:OMV262408 OWR262406:OWR262408 PGN262406:PGN262408 PQJ262406:PQJ262408 QAF262406:QAF262408 QKB262406:QKB262408 QTX262406:QTX262408 RDT262406:RDT262408 RNP262406:RNP262408 RXL262406:RXL262408 SHH262406:SHH262408 SRD262406:SRD262408 TAZ262406:TAZ262408 TKV262406:TKV262408 TUR262406:TUR262408 UEN262406:UEN262408 UOJ262406:UOJ262408 UYF262406:UYF262408 VIB262406:VIB262408 VRX262406:VRX262408 WBT262406:WBT262408 WLP262406:WLP262408 WVL262406:WVL262408 D327942:D327944 IZ327942:IZ327944 SV327942:SV327944 ACR327942:ACR327944 AMN327942:AMN327944 AWJ327942:AWJ327944 BGF327942:BGF327944 BQB327942:BQB327944 BZX327942:BZX327944 CJT327942:CJT327944 CTP327942:CTP327944 DDL327942:DDL327944 DNH327942:DNH327944 DXD327942:DXD327944 EGZ327942:EGZ327944 EQV327942:EQV327944 FAR327942:FAR327944 FKN327942:FKN327944 FUJ327942:FUJ327944 GEF327942:GEF327944 GOB327942:GOB327944 GXX327942:GXX327944 HHT327942:HHT327944 HRP327942:HRP327944 IBL327942:IBL327944 ILH327942:ILH327944 IVD327942:IVD327944 JEZ327942:JEZ327944 JOV327942:JOV327944 JYR327942:JYR327944 KIN327942:KIN327944 KSJ327942:KSJ327944 LCF327942:LCF327944 LMB327942:LMB327944 LVX327942:LVX327944 MFT327942:MFT327944 MPP327942:MPP327944 MZL327942:MZL327944 NJH327942:NJH327944 NTD327942:NTD327944 OCZ327942:OCZ327944 OMV327942:OMV327944 OWR327942:OWR327944 PGN327942:PGN327944 PQJ327942:PQJ327944 QAF327942:QAF327944 QKB327942:QKB327944 QTX327942:QTX327944 RDT327942:RDT327944 RNP327942:RNP327944 RXL327942:RXL327944 SHH327942:SHH327944 SRD327942:SRD327944 TAZ327942:TAZ327944 TKV327942:TKV327944 TUR327942:TUR327944 UEN327942:UEN327944 UOJ327942:UOJ327944 UYF327942:UYF327944 VIB327942:VIB327944 VRX327942:VRX327944 WBT327942:WBT327944 WLP327942:WLP327944 WVL327942:WVL327944 D393478:D393480 IZ393478:IZ393480 SV393478:SV393480 ACR393478:ACR393480 AMN393478:AMN393480 AWJ393478:AWJ393480 BGF393478:BGF393480 BQB393478:BQB393480 BZX393478:BZX393480 CJT393478:CJT393480 CTP393478:CTP393480 DDL393478:DDL393480 DNH393478:DNH393480 DXD393478:DXD393480 EGZ393478:EGZ393480 EQV393478:EQV393480 FAR393478:FAR393480 FKN393478:FKN393480 FUJ393478:FUJ393480 GEF393478:GEF393480 GOB393478:GOB393480 GXX393478:GXX393480 HHT393478:HHT393480 HRP393478:HRP393480 IBL393478:IBL393480 ILH393478:ILH393480 IVD393478:IVD393480 JEZ393478:JEZ393480 JOV393478:JOV393480 JYR393478:JYR393480 KIN393478:KIN393480 KSJ393478:KSJ393480 LCF393478:LCF393480 LMB393478:LMB393480 LVX393478:LVX393480 MFT393478:MFT393480 MPP393478:MPP393480 MZL393478:MZL393480 NJH393478:NJH393480 NTD393478:NTD393480 OCZ393478:OCZ393480 OMV393478:OMV393480 OWR393478:OWR393480 PGN393478:PGN393480 PQJ393478:PQJ393480 QAF393478:QAF393480 QKB393478:QKB393480 QTX393478:QTX393480 RDT393478:RDT393480 RNP393478:RNP393480 RXL393478:RXL393480 SHH393478:SHH393480 SRD393478:SRD393480 TAZ393478:TAZ393480 TKV393478:TKV393480 TUR393478:TUR393480 UEN393478:UEN393480 UOJ393478:UOJ393480 UYF393478:UYF393480 VIB393478:VIB393480 VRX393478:VRX393480 WBT393478:WBT393480 WLP393478:WLP393480 WVL393478:WVL393480 D459014:D459016 IZ459014:IZ459016 SV459014:SV459016 ACR459014:ACR459016 AMN459014:AMN459016 AWJ459014:AWJ459016 BGF459014:BGF459016 BQB459014:BQB459016 BZX459014:BZX459016 CJT459014:CJT459016 CTP459014:CTP459016 DDL459014:DDL459016 DNH459014:DNH459016 DXD459014:DXD459016 EGZ459014:EGZ459016 EQV459014:EQV459016 FAR459014:FAR459016 FKN459014:FKN459016 FUJ459014:FUJ459016 GEF459014:GEF459016 GOB459014:GOB459016 GXX459014:GXX459016 HHT459014:HHT459016 HRP459014:HRP459016 IBL459014:IBL459016 ILH459014:ILH459016 IVD459014:IVD459016 JEZ459014:JEZ459016 JOV459014:JOV459016 JYR459014:JYR459016 KIN459014:KIN459016 KSJ459014:KSJ459016 LCF459014:LCF459016 LMB459014:LMB459016 LVX459014:LVX459016 MFT459014:MFT459016 MPP459014:MPP459016 MZL459014:MZL459016 NJH459014:NJH459016 NTD459014:NTD459016 OCZ459014:OCZ459016 OMV459014:OMV459016 OWR459014:OWR459016 PGN459014:PGN459016 PQJ459014:PQJ459016 QAF459014:QAF459016 QKB459014:QKB459016 QTX459014:QTX459016 RDT459014:RDT459016 RNP459014:RNP459016 RXL459014:RXL459016 SHH459014:SHH459016 SRD459014:SRD459016 TAZ459014:TAZ459016 TKV459014:TKV459016 TUR459014:TUR459016 UEN459014:UEN459016 UOJ459014:UOJ459016 UYF459014:UYF459016 VIB459014:VIB459016 VRX459014:VRX459016 WBT459014:WBT459016 WLP459014:WLP459016 WVL459014:WVL459016 D524550:D524552 IZ524550:IZ524552 SV524550:SV524552 ACR524550:ACR524552 AMN524550:AMN524552 AWJ524550:AWJ524552 BGF524550:BGF524552 BQB524550:BQB524552 BZX524550:BZX524552 CJT524550:CJT524552 CTP524550:CTP524552 DDL524550:DDL524552 DNH524550:DNH524552 DXD524550:DXD524552 EGZ524550:EGZ524552 EQV524550:EQV524552 FAR524550:FAR524552 FKN524550:FKN524552 FUJ524550:FUJ524552 GEF524550:GEF524552 GOB524550:GOB524552 GXX524550:GXX524552 HHT524550:HHT524552 HRP524550:HRP524552 IBL524550:IBL524552 ILH524550:ILH524552 IVD524550:IVD524552 JEZ524550:JEZ524552 JOV524550:JOV524552 JYR524550:JYR524552 KIN524550:KIN524552 KSJ524550:KSJ524552 LCF524550:LCF524552 LMB524550:LMB524552 LVX524550:LVX524552 MFT524550:MFT524552 MPP524550:MPP524552 MZL524550:MZL524552 NJH524550:NJH524552 NTD524550:NTD524552 OCZ524550:OCZ524552 OMV524550:OMV524552 OWR524550:OWR524552 PGN524550:PGN524552 PQJ524550:PQJ524552 QAF524550:QAF524552 QKB524550:QKB524552 QTX524550:QTX524552 RDT524550:RDT524552 RNP524550:RNP524552 RXL524550:RXL524552 SHH524550:SHH524552 SRD524550:SRD524552 TAZ524550:TAZ524552 TKV524550:TKV524552 TUR524550:TUR524552 UEN524550:UEN524552 UOJ524550:UOJ524552 UYF524550:UYF524552 VIB524550:VIB524552 VRX524550:VRX524552 WBT524550:WBT524552 WLP524550:WLP524552 WVL524550:WVL524552 D590086:D590088 IZ590086:IZ590088 SV590086:SV590088 ACR590086:ACR590088 AMN590086:AMN590088 AWJ590086:AWJ590088 BGF590086:BGF590088 BQB590086:BQB590088 BZX590086:BZX590088 CJT590086:CJT590088 CTP590086:CTP590088 DDL590086:DDL590088 DNH590086:DNH590088 DXD590086:DXD590088 EGZ590086:EGZ590088 EQV590086:EQV590088 FAR590086:FAR590088 FKN590086:FKN590088 FUJ590086:FUJ590088 GEF590086:GEF590088 GOB590086:GOB590088 GXX590086:GXX590088 HHT590086:HHT590088 HRP590086:HRP590088 IBL590086:IBL590088 ILH590086:ILH590088 IVD590086:IVD590088 JEZ590086:JEZ590088 JOV590086:JOV590088 JYR590086:JYR590088 KIN590086:KIN590088 KSJ590086:KSJ590088 LCF590086:LCF590088 LMB590086:LMB590088 LVX590086:LVX590088 MFT590086:MFT590088 MPP590086:MPP590088 MZL590086:MZL590088 NJH590086:NJH590088 NTD590086:NTD590088 OCZ590086:OCZ590088 OMV590086:OMV590088 OWR590086:OWR590088 PGN590086:PGN590088 PQJ590086:PQJ590088 QAF590086:QAF590088 QKB590086:QKB590088 QTX590086:QTX590088 RDT590086:RDT590088 RNP590086:RNP590088 RXL590086:RXL590088 SHH590086:SHH590088 SRD590086:SRD590088 TAZ590086:TAZ590088 TKV590086:TKV590088 TUR590086:TUR590088 UEN590086:UEN590088 UOJ590086:UOJ590088 UYF590086:UYF590088 VIB590086:VIB590088 VRX590086:VRX590088 WBT590086:WBT590088 WLP590086:WLP590088 WVL590086:WVL590088 D655622:D655624 IZ655622:IZ655624 SV655622:SV655624 ACR655622:ACR655624 AMN655622:AMN655624 AWJ655622:AWJ655624 BGF655622:BGF655624 BQB655622:BQB655624 BZX655622:BZX655624 CJT655622:CJT655624 CTP655622:CTP655624 DDL655622:DDL655624 DNH655622:DNH655624 DXD655622:DXD655624 EGZ655622:EGZ655624 EQV655622:EQV655624 FAR655622:FAR655624 FKN655622:FKN655624 FUJ655622:FUJ655624 GEF655622:GEF655624 GOB655622:GOB655624 GXX655622:GXX655624 HHT655622:HHT655624 HRP655622:HRP655624 IBL655622:IBL655624 ILH655622:ILH655624 IVD655622:IVD655624 JEZ655622:JEZ655624 JOV655622:JOV655624 JYR655622:JYR655624 KIN655622:KIN655624 KSJ655622:KSJ655624 LCF655622:LCF655624 LMB655622:LMB655624 LVX655622:LVX655624 MFT655622:MFT655624 MPP655622:MPP655624 MZL655622:MZL655624 NJH655622:NJH655624 NTD655622:NTD655624 OCZ655622:OCZ655624 OMV655622:OMV655624 OWR655622:OWR655624 PGN655622:PGN655624 PQJ655622:PQJ655624 QAF655622:QAF655624 QKB655622:QKB655624 QTX655622:QTX655624 RDT655622:RDT655624 RNP655622:RNP655624 RXL655622:RXL655624 SHH655622:SHH655624 SRD655622:SRD655624 TAZ655622:TAZ655624 TKV655622:TKV655624 TUR655622:TUR655624 UEN655622:UEN655624 UOJ655622:UOJ655624 UYF655622:UYF655624 VIB655622:VIB655624 VRX655622:VRX655624 WBT655622:WBT655624 WLP655622:WLP655624 WVL655622:WVL655624 D721158:D721160 IZ721158:IZ721160 SV721158:SV721160 ACR721158:ACR721160 AMN721158:AMN721160 AWJ721158:AWJ721160 BGF721158:BGF721160 BQB721158:BQB721160 BZX721158:BZX721160 CJT721158:CJT721160 CTP721158:CTP721160 DDL721158:DDL721160 DNH721158:DNH721160 DXD721158:DXD721160 EGZ721158:EGZ721160 EQV721158:EQV721160 FAR721158:FAR721160 FKN721158:FKN721160 FUJ721158:FUJ721160 GEF721158:GEF721160 GOB721158:GOB721160 GXX721158:GXX721160 HHT721158:HHT721160 HRP721158:HRP721160 IBL721158:IBL721160 ILH721158:ILH721160 IVD721158:IVD721160 JEZ721158:JEZ721160 JOV721158:JOV721160 JYR721158:JYR721160 KIN721158:KIN721160 KSJ721158:KSJ721160 LCF721158:LCF721160 LMB721158:LMB721160 LVX721158:LVX721160 MFT721158:MFT721160 MPP721158:MPP721160 MZL721158:MZL721160 NJH721158:NJH721160 NTD721158:NTD721160 OCZ721158:OCZ721160 OMV721158:OMV721160 OWR721158:OWR721160 PGN721158:PGN721160 PQJ721158:PQJ721160 QAF721158:QAF721160 QKB721158:QKB721160 QTX721158:QTX721160 RDT721158:RDT721160 RNP721158:RNP721160 RXL721158:RXL721160 SHH721158:SHH721160 SRD721158:SRD721160 TAZ721158:TAZ721160 TKV721158:TKV721160 TUR721158:TUR721160 UEN721158:UEN721160 UOJ721158:UOJ721160 UYF721158:UYF721160 VIB721158:VIB721160 VRX721158:VRX721160 WBT721158:WBT721160 WLP721158:WLP721160 WVL721158:WVL721160 D786694:D786696 IZ786694:IZ786696 SV786694:SV786696 ACR786694:ACR786696 AMN786694:AMN786696 AWJ786694:AWJ786696 BGF786694:BGF786696 BQB786694:BQB786696 BZX786694:BZX786696 CJT786694:CJT786696 CTP786694:CTP786696 DDL786694:DDL786696 DNH786694:DNH786696 DXD786694:DXD786696 EGZ786694:EGZ786696 EQV786694:EQV786696 FAR786694:FAR786696 FKN786694:FKN786696 FUJ786694:FUJ786696 GEF786694:GEF786696 GOB786694:GOB786696 GXX786694:GXX786696 HHT786694:HHT786696 HRP786694:HRP786696 IBL786694:IBL786696 ILH786694:ILH786696 IVD786694:IVD786696 JEZ786694:JEZ786696 JOV786694:JOV786696 JYR786694:JYR786696 KIN786694:KIN786696 KSJ786694:KSJ786696 LCF786694:LCF786696 LMB786694:LMB786696 LVX786694:LVX786696 MFT786694:MFT786696 MPP786694:MPP786696 MZL786694:MZL786696 NJH786694:NJH786696 NTD786694:NTD786696 OCZ786694:OCZ786696 OMV786694:OMV786696 OWR786694:OWR786696 PGN786694:PGN786696 PQJ786694:PQJ786696 QAF786694:QAF786696 QKB786694:QKB786696 QTX786694:QTX786696 RDT786694:RDT786696 RNP786694:RNP786696 RXL786694:RXL786696 SHH786694:SHH786696 SRD786694:SRD786696 TAZ786694:TAZ786696 TKV786694:TKV786696 TUR786694:TUR786696 UEN786694:UEN786696 UOJ786694:UOJ786696 UYF786694:UYF786696 VIB786694:VIB786696 VRX786694:VRX786696 WBT786694:WBT786696 WLP786694:WLP786696 WVL786694:WVL786696 D852230:D852232 IZ852230:IZ852232 SV852230:SV852232 ACR852230:ACR852232 AMN852230:AMN852232 AWJ852230:AWJ852232 BGF852230:BGF852232 BQB852230:BQB852232 BZX852230:BZX852232 CJT852230:CJT852232 CTP852230:CTP852232 DDL852230:DDL852232 DNH852230:DNH852232 DXD852230:DXD852232 EGZ852230:EGZ852232 EQV852230:EQV852232 FAR852230:FAR852232 FKN852230:FKN852232 FUJ852230:FUJ852232 GEF852230:GEF852232 GOB852230:GOB852232 GXX852230:GXX852232 HHT852230:HHT852232 HRP852230:HRP852232 IBL852230:IBL852232 ILH852230:ILH852232 IVD852230:IVD852232 JEZ852230:JEZ852232 JOV852230:JOV852232 JYR852230:JYR852232 KIN852230:KIN852232 KSJ852230:KSJ852232 LCF852230:LCF852232 LMB852230:LMB852232 LVX852230:LVX852232 MFT852230:MFT852232 MPP852230:MPP852232 MZL852230:MZL852232 NJH852230:NJH852232 NTD852230:NTD852232 OCZ852230:OCZ852232 OMV852230:OMV852232 OWR852230:OWR852232 PGN852230:PGN852232 PQJ852230:PQJ852232 QAF852230:QAF852232 QKB852230:QKB852232 QTX852230:QTX852232 RDT852230:RDT852232 RNP852230:RNP852232 RXL852230:RXL852232 SHH852230:SHH852232 SRD852230:SRD852232 TAZ852230:TAZ852232 TKV852230:TKV852232 TUR852230:TUR852232 UEN852230:UEN852232 UOJ852230:UOJ852232 UYF852230:UYF852232 VIB852230:VIB852232 VRX852230:VRX852232 WBT852230:WBT852232 WLP852230:WLP852232 WVL852230:WVL852232 D917766:D917768 IZ917766:IZ917768 SV917766:SV917768 ACR917766:ACR917768 AMN917766:AMN917768 AWJ917766:AWJ917768 BGF917766:BGF917768 BQB917766:BQB917768 BZX917766:BZX917768 CJT917766:CJT917768 CTP917766:CTP917768 DDL917766:DDL917768 DNH917766:DNH917768 DXD917766:DXD917768 EGZ917766:EGZ917768 EQV917766:EQV917768 FAR917766:FAR917768 FKN917766:FKN917768 FUJ917766:FUJ917768 GEF917766:GEF917768 GOB917766:GOB917768 GXX917766:GXX917768 HHT917766:HHT917768 HRP917766:HRP917768 IBL917766:IBL917768 ILH917766:ILH917768 IVD917766:IVD917768 JEZ917766:JEZ917768 JOV917766:JOV917768 JYR917766:JYR917768 KIN917766:KIN917768 KSJ917766:KSJ917768 LCF917766:LCF917768 LMB917766:LMB917768 LVX917766:LVX917768 MFT917766:MFT917768 MPP917766:MPP917768 MZL917766:MZL917768 NJH917766:NJH917768 NTD917766:NTD917768 OCZ917766:OCZ917768 OMV917766:OMV917768 OWR917766:OWR917768 PGN917766:PGN917768 PQJ917766:PQJ917768 QAF917766:QAF917768 QKB917766:QKB917768 QTX917766:QTX917768 RDT917766:RDT917768 RNP917766:RNP917768 RXL917766:RXL917768 SHH917766:SHH917768 SRD917766:SRD917768 TAZ917766:TAZ917768 TKV917766:TKV917768 TUR917766:TUR917768 UEN917766:UEN917768 UOJ917766:UOJ917768 UYF917766:UYF917768 VIB917766:VIB917768 VRX917766:VRX917768 WBT917766:WBT917768 WLP917766:WLP917768 WVL917766:WVL917768 D983302:D983304 IZ983302:IZ983304 SV983302:SV983304 ACR983302:ACR983304 AMN983302:AMN983304 AWJ983302:AWJ983304 BGF983302:BGF983304 BQB983302:BQB983304 BZX983302:BZX983304 CJT983302:CJT983304 CTP983302:CTP983304 DDL983302:DDL983304 DNH983302:DNH983304 DXD983302:DXD983304 EGZ983302:EGZ983304 EQV983302:EQV983304 FAR983302:FAR983304 FKN983302:FKN983304 FUJ983302:FUJ983304 GEF983302:GEF983304 GOB983302:GOB983304 GXX983302:GXX983304 HHT983302:HHT983304 HRP983302:HRP983304 IBL983302:IBL983304 ILH983302:ILH983304 IVD983302:IVD983304 JEZ983302:JEZ983304 JOV983302:JOV983304 JYR983302:JYR983304 KIN983302:KIN983304 KSJ983302:KSJ983304 LCF983302:LCF983304 LMB983302:LMB983304 LVX983302:LVX983304 MFT983302:MFT983304 MPP983302:MPP983304 MZL983302:MZL983304 NJH983302:NJH983304 NTD983302:NTD983304 OCZ983302:OCZ983304 OMV983302:OMV983304 OWR983302:OWR983304 PGN983302:PGN983304 PQJ983302:PQJ983304 QAF983302:QAF983304 QKB983302:QKB983304 QTX983302:QTX983304 RDT983302:RDT983304 RNP983302:RNP983304 RXL983302:RXL983304 SHH983302:SHH983304 SRD983302:SRD983304 TAZ983302:TAZ983304 TKV983302:TKV983304 TUR983302:TUR983304 UEN983302:UEN983304 UOJ983302:UOJ983304 UYF983302:UYF983304 VIB983302:VIB983304 VRX983302:VRX983304 WBT983302:WBT983304 WLP983302:WLP983304 WVL983302:WVL983304 D78:D81 IZ78:IZ81 SV78:SV81 ACR78:ACR81 AMN78:AMN81 AWJ78:AWJ81 BGF78:BGF81 BQB78:BQB81 BZX78:BZX81 CJT78:CJT81 CTP78:CTP81 DDL78:DDL81 DNH78:DNH81 DXD78:DXD81 EGZ78:EGZ81 EQV78:EQV81 FAR78:FAR81 FKN78:FKN81 FUJ78:FUJ81 GEF78:GEF81 GOB78:GOB81 GXX78:GXX81 HHT78:HHT81 HRP78:HRP81 IBL78:IBL81 ILH78:ILH81 IVD78:IVD81 JEZ78:JEZ81 JOV78:JOV81 JYR78:JYR81 KIN78:KIN81 KSJ78:KSJ81 LCF78:LCF81 LMB78:LMB81 LVX78:LVX81 MFT78:MFT81 MPP78:MPP81 MZL78:MZL81 NJH78:NJH81 NTD78:NTD81 OCZ78:OCZ81 OMV78:OMV81 OWR78:OWR81 PGN78:PGN81 PQJ78:PQJ81 QAF78:QAF81 QKB78:QKB81 QTX78:QTX81 RDT78:RDT81 RNP78:RNP81 RXL78:RXL81 SHH78:SHH81 SRD78:SRD81 TAZ78:TAZ81 TKV78:TKV81 TUR78:TUR81 UEN78:UEN81 UOJ78:UOJ81 UYF78:UYF81 VIB78:VIB81 VRX78:VRX81 WBT78:WBT81 WLP78:WLP81 WVL78:WVL81 D65614:D65617 IZ65614:IZ65617 SV65614:SV65617 ACR65614:ACR65617 AMN65614:AMN65617 AWJ65614:AWJ65617 BGF65614:BGF65617 BQB65614:BQB65617 BZX65614:BZX65617 CJT65614:CJT65617 CTP65614:CTP65617 DDL65614:DDL65617 DNH65614:DNH65617 DXD65614:DXD65617 EGZ65614:EGZ65617 EQV65614:EQV65617 FAR65614:FAR65617 FKN65614:FKN65617 FUJ65614:FUJ65617 GEF65614:GEF65617 GOB65614:GOB65617 GXX65614:GXX65617 HHT65614:HHT65617 HRP65614:HRP65617 IBL65614:IBL65617 ILH65614:ILH65617 IVD65614:IVD65617 JEZ65614:JEZ65617 JOV65614:JOV65617 JYR65614:JYR65617 KIN65614:KIN65617 KSJ65614:KSJ65617 LCF65614:LCF65617 LMB65614:LMB65617 LVX65614:LVX65617 MFT65614:MFT65617 MPP65614:MPP65617 MZL65614:MZL65617 NJH65614:NJH65617 NTD65614:NTD65617 OCZ65614:OCZ65617 OMV65614:OMV65617 OWR65614:OWR65617 PGN65614:PGN65617 PQJ65614:PQJ65617 QAF65614:QAF65617 QKB65614:QKB65617 QTX65614:QTX65617 RDT65614:RDT65617 RNP65614:RNP65617 RXL65614:RXL65617 SHH65614:SHH65617 SRD65614:SRD65617 TAZ65614:TAZ65617 TKV65614:TKV65617 TUR65614:TUR65617 UEN65614:UEN65617 UOJ65614:UOJ65617 UYF65614:UYF65617 VIB65614:VIB65617 VRX65614:VRX65617 WBT65614:WBT65617 WLP65614:WLP65617 WVL65614:WVL65617 D131150:D131153 IZ131150:IZ131153 SV131150:SV131153 ACR131150:ACR131153 AMN131150:AMN131153 AWJ131150:AWJ131153 BGF131150:BGF131153 BQB131150:BQB131153 BZX131150:BZX131153 CJT131150:CJT131153 CTP131150:CTP131153 DDL131150:DDL131153 DNH131150:DNH131153 DXD131150:DXD131153 EGZ131150:EGZ131153 EQV131150:EQV131153 FAR131150:FAR131153 FKN131150:FKN131153 FUJ131150:FUJ131153 GEF131150:GEF131153 GOB131150:GOB131153 GXX131150:GXX131153 HHT131150:HHT131153 HRP131150:HRP131153 IBL131150:IBL131153 ILH131150:ILH131153 IVD131150:IVD131153 JEZ131150:JEZ131153 JOV131150:JOV131153 JYR131150:JYR131153 KIN131150:KIN131153 KSJ131150:KSJ131153 LCF131150:LCF131153 LMB131150:LMB131153 LVX131150:LVX131153 MFT131150:MFT131153 MPP131150:MPP131153 MZL131150:MZL131153 NJH131150:NJH131153 NTD131150:NTD131153 OCZ131150:OCZ131153 OMV131150:OMV131153 OWR131150:OWR131153 PGN131150:PGN131153 PQJ131150:PQJ131153 QAF131150:QAF131153 QKB131150:QKB131153 QTX131150:QTX131153 RDT131150:RDT131153 RNP131150:RNP131153 RXL131150:RXL131153 SHH131150:SHH131153 SRD131150:SRD131153 TAZ131150:TAZ131153 TKV131150:TKV131153 TUR131150:TUR131153 UEN131150:UEN131153 UOJ131150:UOJ131153 UYF131150:UYF131153 VIB131150:VIB131153 VRX131150:VRX131153 WBT131150:WBT131153 WLP131150:WLP131153 WVL131150:WVL131153 D196686:D196689 IZ196686:IZ196689 SV196686:SV196689 ACR196686:ACR196689 AMN196686:AMN196689 AWJ196686:AWJ196689 BGF196686:BGF196689 BQB196686:BQB196689 BZX196686:BZX196689 CJT196686:CJT196689 CTP196686:CTP196689 DDL196686:DDL196689 DNH196686:DNH196689 DXD196686:DXD196689 EGZ196686:EGZ196689 EQV196686:EQV196689 FAR196686:FAR196689 FKN196686:FKN196689 FUJ196686:FUJ196689 GEF196686:GEF196689 GOB196686:GOB196689 GXX196686:GXX196689 HHT196686:HHT196689 HRP196686:HRP196689 IBL196686:IBL196689 ILH196686:ILH196689 IVD196686:IVD196689 JEZ196686:JEZ196689 JOV196686:JOV196689 JYR196686:JYR196689 KIN196686:KIN196689 KSJ196686:KSJ196689 LCF196686:LCF196689 LMB196686:LMB196689 LVX196686:LVX196689 MFT196686:MFT196689 MPP196686:MPP196689 MZL196686:MZL196689 NJH196686:NJH196689 NTD196686:NTD196689 OCZ196686:OCZ196689 OMV196686:OMV196689 OWR196686:OWR196689 PGN196686:PGN196689 PQJ196686:PQJ196689 QAF196686:QAF196689 QKB196686:QKB196689 QTX196686:QTX196689 RDT196686:RDT196689 RNP196686:RNP196689 RXL196686:RXL196689 SHH196686:SHH196689 SRD196686:SRD196689 TAZ196686:TAZ196689 TKV196686:TKV196689 TUR196686:TUR196689 UEN196686:UEN196689 UOJ196686:UOJ196689 UYF196686:UYF196689 VIB196686:VIB196689 VRX196686:VRX196689 WBT196686:WBT196689 WLP196686:WLP196689 WVL196686:WVL196689 D262222:D262225 IZ262222:IZ262225 SV262222:SV262225 ACR262222:ACR262225 AMN262222:AMN262225 AWJ262222:AWJ262225 BGF262222:BGF262225 BQB262222:BQB262225 BZX262222:BZX262225 CJT262222:CJT262225 CTP262222:CTP262225 DDL262222:DDL262225 DNH262222:DNH262225 DXD262222:DXD262225 EGZ262222:EGZ262225 EQV262222:EQV262225 FAR262222:FAR262225 FKN262222:FKN262225 FUJ262222:FUJ262225 GEF262222:GEF262225 GOB262222:GOB262225 GXX262222:GXX262225 HHT262222:HHT262225 HRP262222:HRP262225 IBL262222:IBL262225 ILH262222:ILH262225 IVD262222:IVD262225 JEZ262222:JEZ262225 JOV262222:JOV262225 JYR262222:JYR262225 KIN262222:KIN262225 KSJ262222:KSJ262225 LCF262222:LCF262225 LMB262222:LMB262225 LVX262222:LVX262225 MFT262222:MFT262225 MPP262222:MPP262225 MZL262222:MZL262225 NJH262222:NJH262225 NTD262222:NTD262225 OCZ262222:OCZ262225 OMV262222:OMV262225 OWR262222:OWR262225 PGN262222:PGN262225 PQJ262222:PQJ262225 QAF262222:QAF262225 QKB262222:QKB262225 QTX262222:QTX262225 RDT262222:RDT262225 RNP262222:RNP262225 RXL262222:RXL262225 SHH262222:SHH262225 SRD262222:SRD262225 TAZ262222:TAZ262225 TKV262222:TKV262225 TUR262222:TUR262225 UEN262222:UEN262225 UOJ262222:UOJ262225 UYF262222:UYF262225 VIB262222:VIB262225 VRX262222:VRX262225 WBT262222:WBT262225 WLP262222:WLP262225 WVL262222:WVL262225 D327758:D327761 IZ327758:IZ327761 SV327758:SV327761 ACR327758:ACR327761 AMN327758:AMN327761 AWJ327758:AWJ327761 BGF327758:BGF327761 BQB327758:BQB327761 BZX327758:BZX327761 CJT327758:CJT327761 CTP327758:CTP327761 DDL327758:DDL327761 DNH327758:DNH327761 DXD327758:DXD327761 EGZ327758:EGZ327761 EQV327758:EQV327761 FAR327758:FAR327761 FKN327758:FKN327761 FUJ327758:FUJ327761 GEF327758:GEF327761 GOB327758:GOB327761 GXX327758:GXX327761 HHT327758:HHT327761 HRP327758:HRP327761 IBL327758:IBL327761 ILH327758:ILH327761 IVD327758:IVD327761 JEZ327758:JEZ327761 JOV327758:JOV327761 JYR327758:JYR327761 KIN327758:KIN327761 KSJ327758:KSJ327761 LCF327758:LCF327761 LMB327758:LMB327761 LVX327758:LVX327761 MFT327758:MFT327761 MPP327758:MPP327761 MZL327758:MZL327761 NJH327758:NJH327761 NTD327758:NTD327761 OCZ327758:OCZ327761 OMV327758:OMV327761 OWR327758:OWR327761 PGN327758:PGN327761 PQJ327758:PQJ327761 QAF327758:QAF327761 QKB327758:QKB327761 QTX327758:QTX327761 RDT327758:RDT327761 RNP327758:RNP327761 RXL327758:RXL327761 SHH327758:SHH327761 SRD327758:SRD327761 TAZ327758:TAZ327761 TKV327758:TKV327761 TUR327758:TUR327761 UEN327758:UEN327761 UOJ327758:UOJ327761 UYF327758:UYF327761 VIB327758:VIB327761 VRX327758:VRX327761 WBT327758:WBT327761 WLP327758:WLP327761 WVL327758:WVL327761 D393294:D393297 IZ393294:IZ393297 SV393294:SV393297 ACR393294:ACR393297 AMN393294:AMN393297 AWJ393294:AWJ393297 BGF393294:BGF393297 BQB393294:BQB393297 BZX393294:BZX393297 CJT393294:CJT393297 CTP393294:CTP393297 DDL393294:DDL393297 DNH393294:DNH393297 DXD393294:DXD393297 EGZ393294:EGZ393297 EQV393294:EQV393297 FAR393294:FAR393297 FKN393294:FKN393297 FUJ393294:FUJ393297 GEF393294:GEF393297 GOB393294:GOB393297 GXX393294:GXX393297 HHT393294:HHT393297 HRP393294:HRP393297 IBL393294:IBL393297 ILH393294:ILH393297 IVD393294:IVD393297 JEZ393294:JEZ393297 JOV393294:JOV393297 JYR393294:JYR393297 KIN393294:KIN393297 KSJ393294:KSJ393297 LCF393294:LCF393297 LMB393294:LMB393297 LVX393294:LVX393297 MFT393294:MFT393297 MPP393294:MPP393297 MZL393294:MZL393297 NJH393294:NJH393297 NTD393294:NTD393297 OCZ393294:OCZ393297 OMV393294:OMV393297 OWR393294:OWR393297 PGN393294:PGN393297 PQJ393294:PQJ393297 QAF393294:QAF393297 QKB393294:QKB393297 QTX393294:QTX393297 RDT393294:RDT393297 RNP393294:RNP393297 RXL393294:RXL393297 SHH393294:SHH393297 SRD393294:SRD393297 TAZ393294:TAZ393297 TKV393294:TKV393297 TUR393294:TUR393297 UEN393294:UEN393297 UOJ393294:UOJ393297 UYF393294:UYF393297 VIB393294:VIB393297 VRX393294:VRX393297 WBT393294:WBT393297 WLP393294:WLP393297 WVL393294:WVL393297 D458830:D458833 IZ458830:IZ458833 SV458830:SV458833 ACR458830:ACR458833 AMN458830:AMN458833 AWJ458830:AWJ458833 BGF458830:BGF458833 BQB458830:BQB458833 BZX458830:BZX458833 CJT458830:CJT458833 CTP458830:CTP458833 DDL458830:DDL458833 DNH458830:DNH458833 DXD458830:DXD458833 EGZ458830:EGZ458833 EQV458830:EQV458833 FAR458830:FAR458833 FKN458830:FKN458833 FUJ458830:FUJ458833 GEF458830:GEF458833 GOB458830:GOB458833 GXX458830:GXX458833 HHT458830:HHT458833 HRP458830:HRP458833 IBL458830:IBL458833 ILH458830:ILH458833 IVD458830:IVD458833 JEZ458830:JEZ458833 JOV458830:JOV458833 JYR458830:JYR458833 KIN458830:KIN458833 KSJ458830:KSJ458833 LCF458830:LCF458833 LMB458830:LMB458833 LVX458830:LVX458833 MFT458830:MFT458833 MPP458830:MPP458833 MZL458830:MZL458833 NJH458830:NJH458833 NTD458830:NTD458833 OCZ458830:OCZ458833 OMV458830:OMV458833 OWR458830:OWR458833 PGN458830:PGN458833 PQJ458830:PQJ458833 QAF458830:QAF458833 QKB458830:QKB458833 QTX458830:QTX458833 RDT458830:RDT458833 RNP458830:RNP458833 RXL458830:RXL458833 SHH458830:SHH458833 SRD458830:SRD458833 TAZ458830:TAZ458833 TKV458830:TKV458833 TUR458830:TUR458833 UEN458830:UEN458833 UOJ458830:UOJ458833 UYF458830:UYF458833 VIB458830:VIB458833 VRX458830:VRX458833 WBT458830:WBT458833 WLP458830:WLP458833 WVL458830:WVL458833 D524366:D524369 IZ524366:IZ524369 SV524366:SV524369 ACR524366:ACR524369 AMN524366:AMN524369 AWJ524366:AWJ524369 BGF524366:BGF524369 BQB524366:BQB524369 BZX524366:BZX524369 CJT524366:CJT524369 CTP524366:CTP524369 DDL524366:DDL524369 DNH524366:DNH524369 DXD524366:DXD524369 EGZ524366:EGZ524369 EQV524366:EQV524369 FAR524366:FAR524369 FKN524366:FKN524369 FUJ524366:FUJ524369 GEF524366:GEF524369 GOB524366:GOB524369 GXX524366:GXX524369 HHT524366:HHT524369 HRP524366:HRP524369 IBL524366:IBL524369 ILH524366:ILH524369 IVD524366:IVD524369 JEZ524366:JEZ524369 JOV524366:JOV524369 JYR524366:JYR524369 KIN524366:KIN524369 KSJ524366:KSJ524369 LCF524366:LCF524369 LMB524366:LMB524369 LVX524366:LVX524369 MFT524366:MFT524369 MPP524366:MPP524369 MZL524366:MZL524369 NJH524366:NJH524369 NTD524366:NTD524369 OCZ524366:OCZ524369 OMV524366:OMV524369 OWR524366:OWR524369 PGN524366:PGN524369 PQJ524366:PQJ524369 QAF524366:QAF524369 QKB524366:QKB524369 QTX524366:QTX524369 RDT524366:RDT524369 RNP524366:RNP524369 RXL524366:RXL524369 SHH524366:SHH524369 SRD524366:SRD524369 TAZ524366:TAZ524369 TKV524366:TKV524369 TUR524366:TUR524369 UEN524366:UEN524369 UOJ524366:UOJ524369 UYF524366:UYF524369 VIB524366:VIB524369 VRX524366:VRX524369 WBT524366:WBT524369 WLP524366:WLP524369 WVL524366:WVL524369 D589902:D589905 IZ589902:IZ589905 SV589902:SV589905 ACR589902:ACR589905 AMN589902:AMN589905 AWJ589902:AWJ589905 BGF589902:BGF589905 BQB589902:BQB589905 BZX589902:BZX589905 CJT589902:CJT589905 CTP589902:CTP589905 DDL589902:DDL589905 DNH589902:DNH589905 DXD589902:DXD589905 EGZ589902:EGZ589905 EQV589902:EQV589905 FAR589902:FAR589905 FKN589902:FKN589905 FUJ589902:FUJ589905 GEF589902:GEF589905 GOB589902:GOB589905 GXX589902:GXX589905 HHT589902:HHT589905 HRP589902:HRP589905 IBL589902:IBL589905 ILH589902:ILH589905 IVD589902:IVD589905 JEZ589902:JEZ589905 JOV589902:JOV589905 JYR589902:JYR589905 KIN589902:KIN589905 KSJ589902:KSJ589905 LCF589902:LCF589905 LMB589902:LMB589905 LVX589902:LVX589905 MFT589902:MFT589905 MPP589902:MPP589905 MZL589902:MZL589905 NJH589902:NJH589905 NTD589902:NTD589905 OCZ589902:OCZ589905 OMV589902:OMV589905 OWR589902:OWR589905 PGN589902:PGN589905 PQJ589902:PQJ589905 QAF589902:QAF589905 QKB589902:QKB589905 QTX589902:QTX589905 RDT589902:RDT589905 RNP589902:RNP589905 RXL589902:RXL589905 SHH589902:SHH589905 SRD589902:SRD589905 TAZ589902:TAZ589905 TKV589902:TKV589905 TUR589902:TUR589905 UEN589902:UEN589905 UOJ589902:UOJ589905 UYF589902:UYF589905 VIB589902:VIB589905 VRX589902:VRX589905 WBT589902:WBT589905 WLP589902:WLP589905 WVL589902:WVL589905 D655438:D655441 IZ655438:IZ655441 SV655438:SV655441 ACR655438:ACR655441 AMN655438:AMN655441 AWJ655438:AWJ655441 BGF655438:BGF655441 BQB655438:BQB655441 BZX655438:BZX655441 CJT655438:CJT655441 CTP655438:CTP655441 DDL655438:DDL655441 DNH655438:DNH655441 DXD655438:DXD655441 EGZ655438:EGZ655441 EQV655438:EQV655441 FAR655438:FAR655441 FKN655438:FKN655441 FUJ655438:FUJ655441 GEF655438:GEF655441 GOB655438:GOB655441 GXX655438:GXX655441 HHT655438:HHT655441 HRP655438:HRP655441 IBL655438:IBL655441 ILH655438:ILH655441 IVD655438:IVD655441 JEZ655438:JEZ655441 JOV655438:JOV655441 JYR655438:JYR655441 KIN655438:KIN655441 KSJ655438:KSJ655441 LCF655438:LCF655441 LMB655438:LMB655441 LVX655438:LVX655441 MFT655438:MFT655441 MPP655438:MPP655441 MZL655438:MZL655441 NJH655438:NJH655441 NTD655438:NTD655441 OCZ655438:OCZ655441 OMV655438:OMV655441 OWR655438:OWR655441 PGN655438:PGN655441 PQJ655438:PQJ655441 QAF655438:QAF655441 QKB655438:QKB655441 QTX655438:QTX655441 RDT655438:RDT655441 RNP655438:RNP655441 RXL655438:RXL655441 SHH655438:SHH655441 SRD655438:SRD655441 TAZ655438:TAZ655441 TKV655438:TKV655441 TUR655438:TUR655441 UEN655438:UEN655441 UOJ655438:UOJ655441 UYF655438:UYF655441 VIB655438:VIB655441 VRX655438:VRX655441 WBT655438:WBT655441 WLP655438:WLP655441 WVL655438:WVL655441 D720974:D720977 IZ720974:IZ720977 SV720974:SV720977 ACR720974:ACR720977 AMN720974:AMN720977 AWJ720974:AWJ720977 BGF720974:BGF720977 BQB720974:BQB720977 BZX720974:BZX720977 CJT720974:CJT720977 CTP720974:CTP720977 DDL720974:DDL720977 DNH720974:DNH720977 DXD720974:DXD720977 EGZ720974:EGZ720977 EQV720974:EQV720977 FAR720974:FAR720977 FKN720974:FKN720977 FUJ720974:FUJ720977 GEF720974:GEF720977 GOB720974:GOB720977 GXX720974:GXX720977 HHT720974:HHT720977 HRP720974:HRP720977 IBL720974:IBL720977 ILH720974:ILH720977 IVD720974:IVD720977 JEZ720974:JEZ720977 JOV720974:JOV720977 JYR720974:JYR720977 KIN720974:KIN720977 KSJ720974:KSJ720977 LCF720974:LCF720977 LMB720974:LMB720977 LVX720974:LVX720977 MFT720974:MFT720977 MPP720974:MPP720977 MZL720974:MZL720977 NJH720974:NJH720977 NTD720974:NTD720977 OCZ720974:OCZ720977 OMV720974:OMV720977 OWR720974:OWR720977 PGN720974:PGN720977 PQJ720974:PQJ720977 QAF720974:QAF720977 QKB720974:QKB720977 QTX720974:QTX720977 RDT720974:RDT720977 RNP720974:RNP720977 RXL720974:RXL720977 SHH720974:SHH720977 SRD720974:SRD720977 TAZ720974:TAZ720977 TKV720974:TKV720977 TUR720974:TUR720977 UEN720974:UEN720977 UOJ720974:UOJ720977 UYF720974:UYF720977 VIB720974:VIB720977 VRX720974:VRX720977 WBT720974:WBT720977 WLP720974:WLP720977 WVL720974:WVL720977 D786510:D786513 IZ786510:IZ786513 SV786510:SV786513 ACR786510:ACR786513 AMN786510:AMN786513 AWJ786510:AWJ786513 BGF786510:BGF786513 BQB786510:BQB786513 BZX786510:BZX786513 CJT786510:CJT786513 CTP786510:CTP786513 DDL786510:DDL786513 DNH786510:DNH786513 DXD786510:DXD786513 EGZ786510:EGZ786513 EQV786510:EQV786513 FAR786510:FAR786513 FKN786510:FKN786513 FUJ786510:FUJ786513 GEF786510:GEF786513 GOB786510:GOB786513 GXX786510:GXX786513 HHT786510:HHT786513 HRP786510:HRP786513 IBL786510:IBL786513 ILH786510:ILH786513 IVD786510:IVD786513 JEZ786510:JEZ786513 JOV786510:JOV786513 JYR786510:JYR786513 KIN786510:KIN786513 KSJ786510:KSJ786513 LCF786510:LCF786513 LMB786510:LMB786513 LVX786510:LVX786513 MFT786510:MFT786513 MPP786510:MPP786513 MZL786510:MZL786513 NJH786510:NJH786513 NTD786510:NTD786513 OCZ786510:OCZ786513 OMV786510:OMV786513 OWR786510:OWR786513 PGN786510:PGN786513 PQJ786510:PQJ786513 QAF786510:QAF786513 QKB786510:QKB786513 QTX786510:QTX786513 RDT786510:RDT786513 RNP786510:RNP786513 RXL786510:RXL786513 SHH786510:SHH786513 SRD786510:SRD786513 TAZ786510:TAZ786513 TKV786510:TKV786513 TUR786510:TUR786513 UEN786510:UEN786513 UOJ786510:UOJ786513 UYF786510:UYF786513 VIB786510:VIB786513 VRX786510:VRX786513 WBT786510:WBT786513 WLP786510:WLP786513 WVL786510:WVL786513 D852046:D852049 IZ852046:IZ852049 SV852046:SV852049 ACR852046:ACR852049 AMN852046:AMN852049 AWJ852046:AWJ852049 BGF852046:BGF852049 BQB852046:BQB852049 BZX852046:BZX852049 CJT852046:CJT852049 CTP852046:CTP852049 DDL852046:DDL852049 DNH852046:DNH852049 DXD852046:DXD852049 EGZ852046:EGZ852049 EQV852046:EQV852049 FAR852046:FAR852049 FKN852046:FKN852049 FUJ852046:FUJ852049 GEF852046:GEF852049 GOB852046:GOB852049 GXX852046:GXX852049 HHT852046:HHT852049 HRP852046:HRP852049 IBL852046:IBL852049 ILH852046:ILH852049 IVD852046:IVD852049 JEZ852046:JEZ852049 JOV852046:JOV852049 JYR852046:JYR852049 KIN852046:KIN852049 KSJ852046:KSJ852049 LCF852046:LCF852049 LMB852046:LMB852049 LVX852046:LVX852049 MFT852046:MFT852049 MPP852046:MPP852049 MZL852046:MZL852049 NJH852046:NJH852049 NTD852046:NTD852049 OCZ852046:OCZ852049 OMV852046:OMV852049 OWR852046:OWR852049 PGN852046:PGN852049 PQJ852046:PQJ852049 QAF852046:QAF852049 QKB852046:QKB852049 QTX852046:QTX852049 RDT852046:RDT852049 RNP852046:RNP852049 RXL852046:RXL852049 SHH852046:SHH852049 SRD852046:SRD852049 TAZ852046:TAZ852049 TKV852046:TKV852049 TUR852046:TUR852049 UEN852046:UEN852049 UOJ852046:UOJ852049 UYF852046:UYF852049 VIB852046:VIB852049 VRX852046:VRX852049 WBT852046:WBT852049 WLP852046:WLP852049 WVL852046:WVL852049 D917582:D917585 IZ917582:IZ917585 SV917582:SV917585 ACR917582:ACR917585 AMN917582:AMN917585 AWJ917582:AWJ917585 BGF917582:BGF917585 BQB917582:BQB917585 BZX917582:BZX917585 CJT917582:CJT917585 CTP917582:CTP917585 DDL917582:DDL917585 DNH917582:DNH917585 DXD917582:DXD917585 EGZ917582:EGZ917585 EQV917582:EQV917585 FAR917582:FAR917585 FKN917582:FKN917585 FUJ917582:FUJ917585 GEF917582:GEF917585 GOB917582:GOB917585 GXX917582:GXX917585 HHT917582:HHT917585 HRP917582:HRP917585 IBL917582:IBL917585 ILH917582:ILH917585 IVD917582:IVD917585 JEZ917582:JEZ917585 JOV917582:JOV917585 JYR917582:JYR917585 KIN917582:KIN917585 KSJ917582:KSJ917585 LCF917582:LCF917585 LMB917582:LMB917585 LVX917582:LVX917585 MFT917582:MFT917585 MPP917582:MPP917585 MZL917582:MZL917585 NJH917582:NJH917585 NTD917582:NTD917585 OCZ917582:OCZ917585 OMV917582:OMV917585 OWR917582:OWR917585 PGN917582:PGN917585 PQJ917582:PQJ917585 QAF917582:QAF917585 QKB917582:QKB917585 QTX917582:QTX917585 RDT917582:RDT917585 RNP917582:RNP917585 RXL917582:RXL917585 SHH917582:SHH917585 SRD917582:SRD917585 TAZ917582:TAZ917585 TKV917582:TKV917585 TUR917582:TUR917585 UEN917582:UEN917585 UOJ917582:UOJ917585 UYF917582:UYF917585 VIB917582:VIB917585 VRX917582:VRX917585 WBT917582:WBT917585 WLP917582:WLP917585 WVL917582:WVL917585 D983118:D983121 IZ983118:IZ983121 SV983118:SV983121 ACR983118:ACR983121 AMN983118:AMN983121 AWJ983118:AWJ983121 BGF983118:BGF983121 BQB983118:BQB983121 BZX983118:BZX983121 CJT983118:CJT983121 CTP983118:CTP983121 DDL983118:DDL983121 DNH983118:DNH983121 DXD983118:DXD983121 EGZ983118:EGZ983121 EQV983118:EQV983121 FAR983118:FAR983121 FKN983118:FKN983121 FUJ983118:FUJ983121 GEF983118:GEF983121 GOB983118:GOB983121 GXX983118:GXX983121 HHT983118:HHT983121 HRP983118:HRP983121 IBL983118:IBL983121 ILH983118:ILH983121 IVD983118:IVD983121 JEZ983118:JEZ983121 JOV983118:JOV983121 JYR983118:JYR983121 KIN983118:KIN983121 KSJ983118:KSJ983121 LCF983118:LCF983121 LMB983118:LMB983121 LVX983118:LVX983121 MFT983118:MFT983121 MPP983118:MPP983121 MZL983118:MZL983121 NJH983118:NJH983121 NTD983118:NTD983121 OCZ983118:OCZ983121 OMV983118:OMV983121 OWR983118:OWR983121 PGN983118:PGN983121 PQJ983118:PQJ983121 QAF983118:QAF983121 QKB983118:QKB983121 QTX983118:QTX983121 RDT983118:RDT983121 RNP983118:RNP983121 RXL983118:RXL983121 SHH983118:SHH983121 SRD983118:SRD983121 TAZ983118:TAZ983121 TKV983118:TKV983121 TUR983118:TUR983121 UEN983118:UEN983121 UOJ983118:UOJ983121 UYF983118:UYF983121 VIB983118:VIB983121 VRX983118:VRX983121 WBT983118:WBT983121 WLP983118:WLP983121 WVL983118:WVL983121 IJ360 SF360 ACB360 ALX360 AVT360 BFP360 BPL360 BZH360 CJD360 CSZ360 DCV360 DMR360 DWN360 EGJ360 EQF360 FAB360 FJX360 FTT360 GDP360 GNL360 GXH360 HHD360 HQZ360 IAV360 IKR360 IUN360 JEJ360 JOF360 JYB360 KHX360 KRT360 LBP360 LLL360 LVH360 MFD360 MOZ360 MYV360 NIR360 NSN360 OCJ360 OMF360 OWB360 PFX360 PPT360 PZP360 QJL360 QTH360 RDD360 RMZ360 RWV360 SGR360 SQN360 TAJ360 TKF360 TUB360 UDX360 UNT360 UXP360 VHL360 VRH360 WBD360 WKZ360 WUV360 XER360 IJ65896 SF65896 ACB65896 ALX65896 AVT65896 BFP65896 BPL65896 BZH65896 CJD65896 CSZ65896 DCV65896 DMR65896 DWN65896 EGJ65896 EQF65896 FAB65896 FJX65896 FTT65896 GDP65896 GNL65896 GXH65896 HHD65896 HQZ65896 IAV65896 IKR65896 IUN65896 JEJ65896 JOF65896 JYB65896 KHX65896 KRT65896 LBP65896 LLL65896 LVH65896 MFD65896 MOZ65896 MYV65896 NIR65896 NSN65896 OCJ65896 OMF65896 OWB65896 PFX65896 PPT65896 PZP65896 QJL65896 QTH65896 RDD65896 RMZ65896 RWV65896 SGR65896 SQN65896 TAJ65896 TKF65896 TUB65896 UDX65896 UNT65896 UXP65896 VHL65896 VRH65896 WBD65896 WKZ65896 WUV65896 XER65896 IJ131432 SF131432 ACB131432 ALX131432 AVT131432 BFP131432 BPL131432 BZH131432 CJD131432 CSZ131432 DCV131432 DMR131432 DWN131432 EGJ131432 EQF131432 FAB131432 FJX131432 FTT131432 GDP131432 GNL131432 GXH131432 HHD131432 HQZ131432 IAV131432 IKR131432 IUN131432 JEJ131432 JOF131432 JYB131432 KHX131432 KRT131432 LBP131432 LLL131432 LVH131432 MFD131432 MOZ131432 MYV131432 NIR131432 NSN131432 OCJ131432 OMF131432 OWB131432 PFX131432 PPT131432 PZP131432 QJL131432 QTH131432 RDD131432 RMZ131432 RWV131432 SGR131432 SQN131432 TAJ131432 TKF131432 TUB131432 UDX131432 UNT131432 UXP131432 VHL131432 VRH131432 WBD131432 WKZ131432 WUV131432 XER131432 IJ196968 SF196968 ACB196968 ALX196968 AVT196968 BFP196968 BPL196968 BZH196968 CJD196968 CSZ196968 DCV196968 DMR196968 DWN196968 EGJ196968 EQF196968 FAB196968 FJX196968 FTT196968 GDP196968 GNL196968 GXH196968 HHD196968 HQZ196968 IAV196968 IKR196968 IUN196968 JEJ196968 JOF196968 JYB196968 KHX196968 KRT196968 LBP196968 LLL196968 LVH196968 MFD196968 MOZ196968 MYV196968 NIR196968 NSN196968 OCJ196968 OMF196968 OWB196968 PFX196968 PPT196968 PZP196968 QJL196968 QTH196968 RDD196968 RMZ196968 RWV196968 SGR196968 SQN196968 TAJ196968 TKF196968 TUB196968 UDX196968 UNT196968 UXP196968 VHL196968 VRH196968 WBD196968 WKZ196968 WUV196968 XER196968 IJ262504 SF262504 ACB262504 ALX262504 AVT262504 BFP262504 BPL262504 BZH262504 CJD262504 CSZ262504 DCV262504 DMR262504 DWN262504 EGJ262504 EQF262504 FAB262504 FJX262504 FTT262504 GDP262504 GNL262504 GXH262504 HHD262504 HQZ262504 IAV262504 IKR262504 IUN262504 JEJ262504 JOF262504 JYB262504 KHX262504 KRT262504 LBP262504 LLL262504 LVH262504 MFD262504 MOZ262504 MYV262504 NIR262504 NSN262504 OCJ262504 OMF262504 OWB262504 PFX262504 PPT262504 PZP262504 QJL262504 QTH262504 RDD262504 RMZ262504 RWV262504 SGR262504 SQN262504 TAJ262504 TKF262504 TUB262504 UDX262504 UNT262504 UXP262504 VHL262504 VRH262504 WBD262504 WKZ262504 WUV262504 XER262504 IJ328040 SF328040 ACB328040 ALX328040 AVT328040 BFP328040 BPL328040 BZH328040 CJD328040 CSZ328040 DCV328040 DMR328040 DWN328040 EGJ328040 EQF328040 FAB328040 FJX328040 FTT328040 GDP328040 GNL328040 GXH328040 HHD328040 HQZ328040 IAV328040 IKR328040 IUN328040 JEJ328040 JOF328040 JYB328040 KHX328040 KRT328040 LBP328040 LLL328040 LVH328040 MFD328040 MOZ328040 MYV328040 NIR328040 NSN328040 OCJ328040 OMF328040 OWB328040 PFX328040 PPT328040 PZP328040 QJL328040 QTH328040 RDD328040 RMZ328040 RWV328040 SGR328040 SQN328040 TAJ328040 TKF328040 TUB328040 UDX328040 UNT328040 UXP328040 VHL328040 VRH328040 WBD328040 WKZ328040 WUV328040 XER328040 IJ393576 SF393576 ACB393576 ALX393576 AVT393576 BFP393576 BPL393576 BZH393576 CJD393576 CSZ393576 DCV393576 DMR393576 DWN393576 EGJ393576 EQF393576 FAB393576 FJX393576 FTT393576 GDP393576 GNL393576 GXH393576 HHD393576 HQZ393576 IAV393576 IKR393576 IUN393576 JEJ393576 JOF393576 JYB393576 KHX393576 KRT393576 LBP393576 LLL393576 LVH393576 MFD393576 MOZ393576 MYV393576 NIR393576 NSN393576 OCJ393576 OMF393576 OWB393576 PFX393576 PPT393576 PZP393576 QJL393576 QTH393576 RDD393576 RMZ393576 RWV393576 SGR393576 SQN393576 TAJ393576 TKF393576 TUB393576 UDX393576 UNT393576 UXP393576 VHL393576 VRH393576 WBD393576 WKZ393576 WUV393576 XER393576 IJ459112 SF459112 ACB459112 ALX459112 AVT459112 BFP459112 BPL459112 BZH459112 CJD459112 CSZ459112 DCV459112 DMR459112 DWN459112 EGJ459112 EQF459112 FAB459112 FJX459112 FTT459112 GDP459112 GNL459112 GXH459112 HHD459112 HQZ459112 IAV459112 IKR459112 IUN459112 JEJ459112 JOF459112 JYB459112 KHX459112 KRT459112 LBP459112 LLL459112 LVH459112 MFD459112 MOZ459112 MYV459112 NIR459112 NSN459112 OCJ459112 OMF459112 OWB459112 PFX459112 PPT459112 PZP459112 QJL459112 QTH459112 RDD459112 RMZ459112 RWV459112 SGR459112 SQN459112 TAJ459112 TKF459112 TUB459112 UDX459112 UNT459112 UXP459112 VHL459112 VRH459112 WBD459112 WKZ459112 WUV459112 XER459112 IJ524648 SF524648 ACB524648 ALX524648 AVT524648 BFP524648 BPL524648 BZH524648 CJD524648 CSZ524648 DCV524648 DMR524648 DWN524648 EGJ524648 EQF524648 FAB524648 FJX524648 FTT524648 GDP524648 GNL524648 GXH524648 HHD524648 HQZ524648 IAV524648 IKR524648 IUN524648 JEJ524648 JOF524648 JYB524648 KHX524648 KRT524648 LBP524648 LLL524648 LVH524648 MFD524648 MOZ524648 MYV524648 NIR524648 NSN524648 OCJ524648 OMF524648 OWB524648 PFX524648 PPT524648 PZP524648 QJL524648 QTH524648 RDD524648 RMZ524648 RWV524648 SGR524648 SQN524648 TAJ524648 TKF524648 TUB524648 UDX524648 UNT524648 UXP524648 VHL524648 VRH524648 WBD524648 WKZ524648 WUV524648 XER524648 IJ590184 SF590184 ACB590184 ALX590184 AVT590184 BFP590184 BPL590184 BZH590184 CJD590184 CSZ590184 DCV590184 DMR590184 DWN590184 EGJ590184 EQF590184 FAB590184 FJX590184 FTT590184 GDP590184 GNL590184 GXH590184 HHD590184 HQZ590184 IAV590184 IKR590184 IUN590184 JEJ590184 JOF590184 JYB590184 KHX590184 KRT590184 LBP590184 LLL590184 LVH590184 MFD590184 MOZ590184 MYV590184 NIR590184 NSN590184 OCJ590184 OMF590184 OWB590184 PFX590184 PPT590184 PZP590184 QJL590184 QTH590184 RDD590184 RMZ590184 RWV590184 SGR590184 SQN590184 TAJ590184 TKF590184 TUB590184 UDX590184 UNT590184 UXP590184 VHL590184 VRH590184 WBD590184 WKZ590184 WUV590184 XER590184 IJ655720 SF655720 ACB655720 ALX655720 AVT655720 BFP655720 BPL655720 BZH655720 CJD655720 CSZ655720 DCV655720 DMR655720 DWN655720 EGJ655720 EQF655720 FAB655720 FJX655720 FTT655720 GDP655720 GNL655720 GXH655720 HHD655720 HQZ655720 IAV655720 IKR655720 IUN655720 JEJ655720 JOF655720 JYB655720 KHX655720 KRT655720 LBP655720 LLL655720 LVH655720 MFD655720 MOZ655720 MYV655720 NIR655720 NSN655720 OCJ655720 OMF655720 OWB655720 PFX655720 PPT655720 PZP655720 QJL655720 QTH655720 RDD655720 RMZ655720 RWV655720 SGR655720 SQN655720 TAJ655720 TKF655720 TUB655720 UDX655720 UNT655720 UXP655720 VHL655720 VRH655720 WBD655720 WKZ655720 WUV655720 XER655720 IJ721256 SF721256 ACB721256 ALX721256 AVT721256 BFP721256 BPL721256 BZH721256 CJD721256 CSZ721256 DCV721256 DMR721256 DWN721256 EGJ721256 EQF721256 FAB721256 FJX721256 FTT721256 GDP721256 GNL721256 GXH721256 HHD721256 HQZ721256 IAV721256 IKR721256 IUN721256 JEJ721256 JOF721256 JYB721256 KHX721256 KRT721256 LBP721256 LLL721256 LVH721256 MFD721256 MOZ721256 MYV721256 NIR721256 NSN721256 OCJ721256 OMF721256 OWB721256 PFX721256 PPT721256 PZP721256 QJL721256 QTH721256 RDD721256 RMZ721256 RWV721256 SGR721256 SQN721256 TAJ721256 TKF721256 TUB721256 UDX721256 UNT721256 UXP721256 VHL721256 VRH721256 WBD721256 WKZ721256 WUV721256 XER721256 IJ786792 SF786792 ACB786792 ALX786792 AVT786792 BFP786792 BPL786792 BZH786792 CJD786792 CSZ786792 DCV786792 DMR786792 DWN786792 EGJ786792 EQF786792 FAB786792 FJX786792 FTT786792 GDP786792 GNL786792 GXH786792 HHD786792 HQZ786792 IAV786792 IKR786792 IUN786792 JEJ786792 JOF786792 JYB786792 KHX786792 KRT786792 LBP786792 LLL786792 LVH786792 MFD786792 MOZ786792 MYV786792 NIR786792 NSN786792 OCJ786792 OMF786792 OWB786792 PFX786792 PPT786792 PZP786792 QJL786792 QTH786792 RDD786792 RMZ786792 RWV786792 SGR786792 SQN786792 TAJ786792 TKF786792 TUB786792 UDX786792 UNT786792 UXP786792 VHL786792 VRH786792 WBD786792 WKZ786792 WUV786792 XER786792 IJ852328 SF852328 ACB852328 ALX852328 AVT852328 BFP852328 BPL852328 BZH852328 CJD852328 CSZ852328 DCV852328 DMR852328 DWN852328 EGJ852328 EQF852328 FAB852328 FJX852328 FTT852328 GDP852328 GNL852328 GXH852328 HHD852328 HQZ852328 IAV852328 IKR852328 IUN852328 JEJ852328 JOF852328 JYB852328 KHX852328 KRT852328 LBP852328 LLL852328 LVH852328 MFD852328 MOZ852328 MYV852328 NIR852328 NSN852328 OCJ852328 OMF852328 OWB852328 PFX852328 PPT852328 PZP852328 QJL852328 QTH852328 RDD852328 RMZ852328 RWV852328 SGR852328 SQN852328 TAJ852328 TKF852328 TUB852328 UDX852328 UNT852328 UXP852328 VHL852328 VRH852328 WBD852328 WKZ852328 WUV852328 XER852328 IJ917864 SF917864 ACB917864 ALX917864 AVT917864 BFP917864 BPL917864 BZH917864 CJD917864 CSZ917864 DCV917864 DMR917864 DWN917864 EGJ917864 EQF917864 FAB917864 FJX917864 FTT917864 GDP917864 GNL917864 GXH917864 HHD917864 HQZ917864 IAV917864 IKR917864 IUN917864 JEJ917864 JOF917864 JYB917864 KHX917864 KRT917864 LBP917864 LLL917864 LVH917864 MFD917864 MOZ917864 MYV917864 NIR917864 NSN917864 OCJ917864 OMF917864 OWB917864 PFX917864 PPT917864 PZP917864 QJL917864 QTH917864 RDD917864 RMZ917864 RWV917864 SGR917864 SQN917864 TAJ917864 TKF917864 TUB917864 UDX917864 UNT917864 UXP917864 VHL917864 VRH917864 WBD917864 WKZ917864 WUV917864 XER917864 IJ983400 SF983400 ACB983400 ALX983400 AVT983400 BFP983400 BPL983400 BZH983400 CJD983400 CSZ983400 DCV983400 DMR983400 DWN983400 EGJ983400 EQF983400 FAB983400 FJX983400 FTT983400 GDP983400 GNL983400 GXH983400 HHD983400 HQZ983400 IAV983400 IKR983400 IUN983400 JEJ983400 JOF983400 JYB983400 KHX983400 KRT983400 LBP983400 LLL983400 LVH983400 MFD983400 MOZ983400 MYV983400 NIR983400 NSN983400 OCJ983400 OMF983400 OWB983400 PFX983400 PPT983400 PZP983400 QJL983400 QTH983400 RDD983400 RMZ983400 RWV983400 SGR983400 SQN983400 TAJ983400 TKF983400 TUB983400 UDX983400 UNT983400 UXP983400 VHL983400 VRH983400 WBD983400 WKZ983400 WUV983400 XER983400 L360 JH360 TD360 ACZ360 AMV360 AWR360 BGN360 BQJ360 CAF360 CKB360 CTX360 DDT360 DNP360 DXL360 EHH360 ERD360 FAZ360 FKV360 FUR360 GEN360 GOJ360 GYF360 HIB360 HRX360 IBT360 ILP360 IVL360 JFH360 JPD360 JYZ360 KIV360 KSR360 LCN360 LMJ360 LWF360 MGB360 MPX360 MZT360 NJP360 NTL360 ODH360 OND360 OWZ360 PGV360 PQR360 QAN360 QKJ360 QUF360 REB360 RNX360 RXT360 SHP360 SRL360 TBH360 TLD360 TUZ360 UEV360 UOR360 UYN360 VIJ360 VSF360 WCB360 WLX360 WVT360 L65896 JH65896 TD65896 ACZ65896 AMV65896 AWR65896 BGN65896 BQJ65896 CAF65896 CKB65896 CTX65896 DDT65896 DNP65896 DXL65896 EHH65896 ERD65896 FAZ65896 FKV65896 FUR65896 GEN65896 GOJ65896 GYF65896 HIB65896 HRX65896 IBT65896 ILP65896 IVL65896 JFH65896 JPD65896 JYZ65896 KIV65896 KSR65896 LCN65896 LMJ65896 LWF65896 MGB65896 MPX65896 MZT65896 NJP65896 NTL65896 ODH65896 OND65896 OWZ65896 PGV65896 PQR65896 QAN65896 QKJ65896 QUF65896 REB65896 RNX65896 RXT65896 SHP65896 SRL65896 TBH65896 TLD65896 TUZ65896 UEV65896 UOR65896 UYN65896 VIJ65896 VSF65896 WCB65896 WLX65896 WVT65896 L131432 JH131432 TD131432 ACZ131432 AMV131432 AWR131432 BGN131432 BQJ131432 CAF131432 CKB131432 CTX131432 DDT131432 DNP131432 DXL131432 EHH131432 ERD131432 FAZ131432 FKV131432 FUR131432 GEN131432 GOJ131432 GYF131432 HIB131432 HRX131432 IBT131432 ILP131432 IVL131432 JFH131432 JPD131432 JYZ131432 KIV131432 KSR131432 LCN131432 LMJ131432 LWF131432 MGB131432 MPX131432 MZT131432 NJP131432 NTL131432 ODH131432 OND131432 OWZ131432 PGV131432 PQR131432 QAN131432 QKJ131432 QUF131432 REB131432 RNX131432 RXT131432 SHP131432 SRL131432 TBH131432 TLD131432 TUZ131432 UEV131432 UOR131432 UYN131432 VIJ131432 VSF131432 WCB131432 WLX131432 WVT131432 L196968 JH196968 TD196968 ACZ196968 AMV196968 AWR196968 BGN196968 BQJ196968 CAF196968 CKB196968 CTX196968 DDT196968 DNP196968 DXL196968 EHH196968 ERD196968 FAZ196968 FKV196968 FUR196968 GEN196968 GOJ196968 GYF196968 HIB196968 HRX196968 IBT196968 ILP196968 IVL196968 JFH196968 JPD196968 JYZ196968 KIV196968 KSR196968 LCN196968 LMJ196968 LWF196968 MGB196968 MPX196968 MZT196968 NJP196968 NTL196968 ODH196968 OND196968 OWZ196968 PGV196968 PQR196968 QAN196968 QKJ196968 QUF196968 REB196968 RNX196968 RXT196968 SHP196968 SRL196968 TBH196968 TLD196968 TUZ196968 UEV196968 UOR196968 UYN196968 VIJ196968 VSF196968 WCB196968 WLX196968 WVT196968 L262504 JH262504 TD262504 ACZ262504 AMV262504 AWR262504 BGN262504 BQJ262504 CAF262504 CKB262504 CTX262504 DDT262504 DNP262504 DXL262504 EHH262504 ERD262504 FAZ262504 FKV262504 FUR262504 GEN262504 GOJ262504 GYF262504 HIB262504 HRX262504 IBT262504 ILP262504 IVL262504 JFH262504 JPD262504 JYZ262504 KIV262504 KSR262504 LCN262504 LMJ262504 LWF262504 MGB262504 MPX262504 MZT262504 NJP262504 NTL262504 ODH262504 OND262504 OWZ262504 PGV262504 PQR262504 QAN262504 QKJ262504 QUF262504 REB262504 RNX262504 RXT262504 SHP262504 SRL262504 TBH262504 TLD262504 TUZ262504 UEV262504 UOR262504 UYN262504 VIJ262504 VSF262504 WCB262504 WLX262504 WVT262504 L328040 JH328040 TD328040 ACZ328040 AMV328040 AWR328040 BGN328040 BQJ328040 CAF328040 CKB328040 CTX328040 DDT328040 DNP328040 DXL328040 EHH328040 ERD328040 FAZ328040 FKV328040 FUR328040 GEN328040 GOJ328040 GYF328040 HIB328040 HRX328040 IBT328040 ILP328040 IVL328040 JFH328040 JPD328040 JYZ328040 KIV328040 KSR328040 LCN328040 LMJ328040 LWF328040 MGB328040 MPX328040 MZT328040 NJP328040 NTL328040 ODH328040 OND328040 OWZ328040 PGV328040 PQR328040 QAN328040 QKJ328040 QUF328040 REB328040 RNX328040 RXT328040 SHP328040 SRL328040 TBH328040 TLD328040 TUZ328040 UEV328040 UOR328040 UYN328040 VIJ328040 VSF328040 WCB328040 WLX328040 WVT328040 L393576 JH393576 TD393576 ACZ393576 AMV393576 AWR393576 BGN393576 BQJ393576 CAF393576 CKB393576 CTX393576 DDT393576 DNP393576 DXL393576 EHH393576 ERD393576 FAZ393576 FKV393576 FUR393576 GEN393576 GOJ393576 GYF393576 HIB393576 HRX393576 IBT393576 ILP393576 IVL393576 JFH393576 JPD393576 JYZ393576 KIV393576 KSR393576 LCN393576 LMJ393576 LWF393576 MGB393576 MPX393576 MZT393576 NJP393576 NTL393576 ODH393576 OND393576 OWZ393576 PGV393576 PQR393576 QAN393576 QKJ393576 QUF393576 REB393576 RNX393576 RXT393576 SHP393576 SRL393576 TBH393576 TLD393576 TUZ393576 UEV393576 UOR393576 UYN393576 VIJ393576 VSF393576 WCB393576 WLX393576 WVT393576 L459112 JH459112 TD459112 ACZ459112 AMV459112 AWR459112 BGN459112 BQJ459112 CAF459112 CKB459112 CTX459112 DDT459112 DNP459112 DXL459112 EHH459112 ERD459112 FAZ459112 FKV459112 FUR459112 GEN459112 GOJ459112 GYF459112 HIB459112 HRX459112 IBT459112 ILP459112 IVL459112 JFH459112 JPD459112 JYZ459112 KIV459112 KSR459112 LCN459112 LMJ459112 LWF459112 MGB459112 MPX459112 MZT459112 NJP459112 NTL459112 ODH459112 OND459112 OWZ459112 PGV459112 PQR459112 QAN459112 QKJ459112 QUF459112 REB459112 RNX459112 RXT459112 SHP459112 SRL459112 TBH459112 TLD459112 TUZ459112 UEV459112 UOR459112 UYN459112 VIJ459112 VSF459112 WCB459112 WLX459112 WVT459112 L524648 JH524648 TD524648 ACZ524648 AMV524648 AWR524648 BGN524648 BQJ524648 CAF524648 CKB524648 CTX524648 DDT524648 DNP524648 DXL524648 EHH524648 ERD524648 FAZ524648 FKV524648 FUR524648 GEN524648 GOJ524648 GYF524648 HIB524648 HRX524648 IBT524648 ILP524648 IVL524648 JFH524648 JPD524648 JYZ524648 KIV524648 KSR524648 LCN524648 LMJ524648 LWF524648 MGB524648 MPX524648 MZT524648 NJP524648 NTL524648 ODH524648 OND524648 OWZ524648 PGV524648 PQR524648 QAN524648 QKJ524648 QUF524648 REB524648 RNX524648 RXT524648 SHP524648 SRL524648 TBH524648 TLD524648 TUZ524648 UEV524648 UOR524648 UYN524648 VIJ524648 VSF524648 WCB524648 WLX524648 WVT524648 L590184 JH590184 TD590184 ACZ590184 AMV590184 AWR590184 BGN590184 BQJ590184 CAF590184 CKB590184 CTX590184 DDT590184 DNP590184 DXL590184 EHH590184 ERD590184 FAZ590184 FKV590184 FUR590184 GEN590184 GOJ590184 GYF590184 HIB590184 HRX590184 IBT590184 ILP590184 IVL590184 JFH590184 JPD590184 JYZ590184 KIV590184 KSR590184 LCN590184 LMJ590184 LWF590184 MGB590184 MPX590184 MZT590184 NJP590184 NTL590184 ODH590184 OND590184 OWZ590184 PGV590184 PQR590184 QAN590184 QKJ590184 QUF590184 REB590184 RNX590184 RXT590184 SHP590184 SRL590184 TBH590184 TLD590184 TUZ590184 UEV590184 UOR590184 UYN590184 VIJ590184 VSF590184 WCB590184 WLX590184 WVT590184 L655720 JH655720 TD655720 ACZ655720 AMV655720 AWR655720 BGN655720 BQJ655720 CAF655720 CKB655720 CTX655720 DDT655720 DNP655720 DXL655720 EHH655720 ERD655720 FAZ655720 FKV655720 FUR655720 GEN655720 GOJ655720 GYF655720 HIB655720 HRX655720 IBT655720 ILP655720 IVL655720 JFH655720 JPD655720 JYZ655720 KIV655720 KSR655720 LCN655720 LMJ655720 LWF655720 MGB655720 MPX655720 MZT655720 NJP655720 NTL655720 ODH655720 OND655720 OWZ655720 PGV655720 PQR655720 QAN655720 QKJ655720 QUF655720 REB655720 RNX655720 RXT655720 SHP655720 SRL655720 TBH655720 TLD655720 TUZ655720 UEV655720 UOR655720 UYN655720 VIJ655720 VSF655720 WCB655720 WLX655720 WVT655720 L721256 JH721256 TD721256 ACZ721256 AMV721256 AWR721256 BGN721256 BQJ721256 CAF721256 CKB721256 CTX721256 DDT721256 DNP721256 DXL721256 EHH721256 ERD721256 FAZ721256 FKV721256 FUR721256 GEN721256 GOJ721256 GYF721256 HIB721256 HRX721256 IBT721256 ILP721256 IVL721256 JFH721256 JPD721256 JYZ721256 KIV721256 KSR721256 LCN721256 LMJ721256 LWF721256 MGB721256 MPX721256 MZT721256 NJP721256 NTL721256 ODH721256 OND721256 OWZ721256 PGV721256 PQR721256 QAN721256 QKJ721256 QUF721256 REB721256 RNX721256 RXT721256 SHP721256 SRL721256 TBH721256 TLD721256 TUZ721256 UEV721256 UOR721256 UYN721256 VIJ721256 VSF721256 WCB721256 WLX721256 WVT721256 L786792 JH786792 TD786792 ACZ786792 AMV786792 AWR786792 BGN786792 BQJ786792 CAF786792 CKB786792 CTX786792 DDT786792 DNP786792 DXL786792 EHH786792 ERD786792 FAZ786792 FKV786792 FUR786792 GEN786792 GOJ786792 GYF786792 HIB786792 HRX786792 IBT786792 ILP786792 IVL786792 JFH786792 JPD786792 JYZ786792 KIV786792 KSR786792 LCN786792 LMJ786792 LWF786792 MGB786792 MPX786792 MZT786792 NJP786792 NTL786792 ODH786792 OND786792 OWZ786792 PGV786792 PQR786792 QAN786792 QKJ786792 QUF786792 REB786792 RNX786792 RXT786792 SHP786792 SRL786792 TBH786792 TLD786792 TUZ786792 UEV786792 UOR786792 UYN786792 VIJ786792 VSF786792 WCB786792 WLX786792 WVT786792 L852328 JH852328 TD852328 ACZ852328 AMV852328 AWR852328 BGN852328 BQJ852328 CAF852328 CKB852328 CTX852328 DDT852328 DNP852328 DXL852328 EHH852328 ERD852328 FAZ852328 FKV852328 FUR852328 GEN852328 GOJ852328 GYF852328 HIB852328 HRX852328 IBT852328 ILP852328 IVL852328 JFH852328 JPD852328 JYZ852328 KIV852328 KSR852328 LCN852328 LMJ852328 LWF852328 MGB852328 MPX852328 MZT852328 NJP852328 NTL852328 ODH852328 OND852328 OWZ852328 PGV852328 PQR852328 QAN852328 QKJ852328 QUF852328 REB852328 RNX852328 RXT852328 SHP852328 SRL852328 TBH852328 TLD852328 TUZ852328 UEV852328 UOR852328 UYN852328 VIJ852328 VSF852328 WCB852328 WLX852328 WVT852328 L917864 JH917864 TD917864 ACZ917864 AMV917864 AWR917864 BGN917864 BQJ917864 CAF917864 CKB917864 CTX917864 DDT917864 DNP917864 DXL917864 EHH917864 ERD917864 FAZ917864 FKV917864 FUR917864 GEN917864 GOJ917864 GYF917864 HIB917864 HRX917864 IBT917864 ILP917864 IVL917864 JFH917864 JPD917864 JYZ917864 KIV917864 KSR917864 LCN917864 LMJ917864 LWF917864 MGB917864 MPX917864 MZT917864 NJP917864 NTL917864 ODH917864 OND917864 OWZ917864 PGV917864 PQR917864 QAN917864 QKJ917864 QUF917864 REB917864 RNX917864 RXT917864 SHP917864 SRL917864 TBH917864 TLD917864 TUZ917864 UEV917864 UOR917864 UYN917864 VIJ917864 VSF917864 WCB917864 WLX917864 WVT917864 L983400 JH983400 TD983400 ACZ983400 AMV983400 AWR983400 BGN983400 BQJ983400 CAF983400 CKB983400 CTX983400 DDT983400 DNP983400 DXL983400 EHH983400 ERD983400 FAZ983400 FKV983400 FUR983400 GEN983400 GOJ983400 GYF983400 HIB983400 HRX983400 IBT983400 ILP983400 IVL983400 JFH983400 JPD983400 JYZ983400 KIV983400 KSR983400 LCN983400 LMJ983400 LWF983400 MGB983400 MPX983400 MZT983400 NJP983400 NTL983400 ODH983400 OND983400 OWZ983400 PGV983400 PQR983400 QAN983400 QKJ983400 QUF983400 REB983400 RNX983400 RXT983400 SHP983400 SRL983400 TBH983400 TLD983400 TUZ983400 UEV983400 UOR983400 UYN983400 VIJ983400 VSF983400 WCB983400 WLX983400 WVT983400 T360 JP360 TL360 ADH360 AND360 AWZ360 BGV360 BQR360 CAN360 CKJ360 CUF360 DEB360 DNX360 DXT360 EHP360 ERL360 FBH360 FLD360 FUZ360 GEV360 GOR360 GYN360 HIJ360 HSF360 ICB360 ILX360 IVT360 JFP360 JPL360 JZH360 KJD360 KSZ360 LCV360 LMR360 LWN360 MGJ360 MQF360 NAB360 NJX360 NTT360 ODP360 ONL360 OXH360 PHD360 PQZ360 QAV360 QKR360 QUN360 REJ360 ROF360 RYB360 SHX360 SRT360 TBP360 TLL360 TVH360 UFD360 UOZ360 UYV360 VIR360 VSN360 WCJ360 WMF360 WWB360 T65896 JP65896 TL65896 ADH65896 AND65896 AWZ65896 BGV65896 BQR65896 CAN65896 CKJ65896 CUF65896 DEB65896 DNX65896 DXT65896 EHP65896 ERL65896 FBH65896 FLD65896 FUZ65896 GEV65896 GOR65896 GYN65896 HIJ65896 HSF65896 ICB65896 ILX65896 IVT65896 JFP65896 JPL65896 JZH65896 KJD65896 KSZ65896 LCV65896 LMR65896 LWN65896 MGJ65896 MQF65896 NAB65896 NJX65896 NTT65896 ODP65896 ONL65896 OXH65896 PHD65896 PQZ65896 QAV65896 QKR65896 QUN65896 REJ65896 ROF65896 RYB65896 SHX65896 SRT65896 TBP65896 TLL65896 TVH65896 UFD65896 UOZ65896 UYV65896 VIR65896 VSN65896 WCJ65896 WMF65896 WWB65896 T131432 JP131432 TL131432 ADH131432 AND131432 AWZ131432 BGV131432 BQR131432 CAN131432 CKJ131432 CUF131432 DEB131432 DNX131432 DXT131432 EHP131432 ERL131432 FBH131432 FLD131432 FUZ131432 GEV131432 GOR131432 GYN131432 HIJ131432 HSF131432 ICB131432 ILX131432 IVT131432 JFP131432 JPL131432 JZH131432 KJD131432 KSZ131432 LCV131432 LMR131432 LWN131432 MGJ131432 MQF131432 NAB131432 NJX131432 NTT131432 ODP131432 ONL131432 OXH131432 PHD131432 PQZ131432 QAV131432 QKR131432 QUN131432 REJ131432 ROF131432 RYB131432 SHX131432 SRT131432 TBP131432 TLL131432 TVH131432 UFD131432 UOZ131432 UYV131432 VIR131432 VSN131432 WCJ131432 WMF131432 WWB131432 T196968 JP196968 TL196968 ADH196968 AND196968 AWZ196968 BGV196968 BQR196968 CAN196968 CKJ196968 CUF196968 DEB196968 DNX196968 DXT196968 EHP196968 ERL196968 FBH196968 FLD196968 FUZ196968 GEV196968 GOR196968 GYN196968 HIJ196968 HSF196968 ICB196968 ILX196968 IVT196968 JFP196968 JPL196968 JZH196968 KJD196968 KSZ196968 LCV196968 LMR196968 LWN196968 MGJ196968 MQF196968 NAB196968 NJX196968 NTT196968 ODP196968 ONL196968 OXH196968 PHD196968 PQZ196968 QAV196968 QKR196968 QUN196968 REJ196968 ROF196968 RYB196968 SHX196968 SRT196968 TBP196968 TLL196968 TVH196968 UFD196968 UOZ196968 UYV196968 VIR196968 VSN196968 WCJ196968 WMF196968 WWB196968 T262504 JP262504 TL262504 ADH262504 AND262504 AWZ262504 BGV262504 BQR262504 CAN262504 CKJ262504 CUF262504 DEB262504 DNX262504 DXT262504 EHP262504 ERL262504 FBH262504 FLD262504 FUZ262504 GEV262504 GOR262504 GYN262504 HIJ262504 HSF262504 ICB262504 ILX262504 IVT262504 JFP262504 JPL262504 JZH262504 KJD262504 KSZ262504 LCV262504 LMR262504 LWN262504 MGJ262504 MQF262504 NAB262504 NJX262504 NTT262504 ODP262504 ONL262504 OXH262504 PHD262504 PQZ262504 QAV262504 QKR262504 QUN262504 REJ262504 ROF262504 RYB262504 SHX262504 SRT262504 TBP262504 TLL262504 TVH262504 UFD262504 UOZ262504 UYV262504 VIR262504 VSN262504 WCJ262504 WMF262504 WWB262504 T328040 JP328040 TL328040 ADH328040 AND328040 AWZ328040 BGV328040 BQR328040 CAN328040 CKJ328040 CUF328040 DEB328040 DNX328040 DXT328040 EHP328040 ERL328040 FBH328040 FLD328040 FUZ328040 GEV328040 GOR328040 GYN328040 HIJ328040 HSF328040 ICB328040 ILX328040 IVT328040 JFP328040 JPL328040 JZH328040 KJD328040 KSZ328040 LCV328040 LMR328040 LWN328040 MGJ328040 MQF328040 NAB328040 NJX328040 NTT328040 ODP328040 ONL328040 OXH328040 PHD328040 PQZ328040 QAV328040 QKR328040 QUN328040 REJ328040 ROF328040 RYB328040 SHX328040 SRT328040 TBP328040 TLL328040 TVH328040 UFD328040 UOZ328040 UYV328040 VIR328040 VSN328040 WCJ328040 WMF328040 WWB328040 T393576 JP393576 TL393576 ADH393576 AND393576 AWZ393576 BGV393576 BQR393576 CAN393576 CKJ393576 CUF393576 DEB393576 DNX393576 DXT393576 EHP393576 ERL393576 FBH393576 FLD393576 FUZ393576 GEV393576 GOR393576 GYN393576 HIJ393576 HSF393576 ICB393576 ILX393576 IVT393576 JFP393576 JPL393576 JZH393576 KJD393576 KSZ393576 LCV393576 LMR393576 LWN393576 MGJ393576 MQF393576 NAB393576 NJX393576 NTT393576 ODP393576 ONL393576 OXH393576 PHD393576 PQZ393576 QAV393576 QKR393576 QUN393576 REJ393576 ROF393576 RYB393576 SHX393576 SRT393576 TBP393576 TLL393576 TVH393576 UFD393576 UOZ393576 UYV393576 VIR393576 VSN393576 WCJ393576 WMF393576 WWB393576 T459112 JP459112 TL459112 ADH459112 AND459112 AWZ459112 BGV459112 BQR459112 CAN459112 CKJ459112 CUF459112 DEB459112 DNX459112 DXT459112 EHP459112 ERL459112 FBH459112 FLD459112 FUZ459112 GEV459112 GOR459112 GYN459112 HIJ459112 HSF459112 ICB459112 ILX459112 IVT459112 JFP459112 JPL459112 JZH459112 KJD459112 KSZ459112 LCV459112 LMR459112 LWN459112 MGJ459112 MQF459112 NAB459112 NJX459112 NTT459112 ODP459112 ONL459112 OXH459112 PHD459112 PQZ459112 QAV459112 QKR459112 QUN459112 REJ459112 ROF459112 RYB459112 SHX459112 SRT459112 TBP459112 TLL459112 TVH459112 UFD459112 UOZ459112 UYV459112 VIR459112 VSN459112 WCJ459112 WMF459112 WWB459112 T524648 JP524648 TL524648 ADH524648 AND524648 AWZ524648 BGV524648 BQR524648 CAN524648 CKJ524648 CUF524648 DEB524648 DNX524648 DXT524648 EHP524648 ERL524648 FBH524648 FLD524648 FUZ524648 GEV524648 GOR524648 GYN524648 HIJ524648 HSF524648 ICB524648 ILX524648 IVT524648 JFP524648 JPL524648 JZH524648 KJD524648 KSZ524648 LCV524648 LMR524648 LWN524648 MGJ524648 MQF524648 NAB524648 NJX524648 NTT524648 ODP524648 ONL524648 OXH524648 PHD524648 PQZ524648 QAV524648 QKR524648 QUN524648 REJ524648 ROF524648 RYB524648 SHX524648 SRT524648 TBP524648 TLL524648 TVH524648 UFD524648 UOZ524648 UYV524648 VIR524648 VSN524648 WCJ524648 WMF524648 WWB524648 T590184 JP590184 TL590184 ADH590184 AND590184 AWZ590184 BGV590184 BQR590184 CAN590184 CKJ590184 CUF590184 DEB590184 DNX590184 DXT590184 EHP590184 ERL590184 FBH590184 FLD590184 FUZ590184 GEV590184 GOR590184 GYN590184 HIJ590184 HSF590184 ICB590184 ILX590184 IVT590184 JFP590184 JPL590184 JZH590184 KJD590184 KSZ590184 LCV590184 LMR590184 LWN590184 MGJ590184 MQF590184 NAB590184 NJX590184 NTT590184 ODP590184 ONL590184 OXH590184 PHD590184 PQZ590184 QAV590184 QKR590184 QUN590184 REJ590184 ROF590184 RYB590184 SHX590184 SRT590184 TBP590184 TLL590184 TVH590184 UFD590184 UOZ590184 UYV590184 VIR590184 VSN590184 WCJ590184 WMF590184 WWB590184 T655720 JP655720 TL655720 ADH655720 AND655720 AWZ655720 BGV655720 BQR655720 CAN655720 CKJ655720 CUF655720 DEB655720 DNX655720 DXT655720 EHP655720 ERL655720 FBH655720 FLD655720 FUZ655720 GEV655720 GOR655720 GYN655720 HIJ655720 HSF655720 ICB655720 ILX655720 IVT655720 JFP655720 JPL655720 JZH655720 KJD655720 KSZ655720 LCV655720 LMR655720 LWN655720 MGJ655720 MQF655720 NAB655720 NJX655720 NTT655720 ODP655720 ONL655720 OXH655720 PHD655720 PQZ655720 QAV655720 QKR655720 QUN655720 REJ655720 ROF655720 RYB655720 SHX655720 SRT655720 TBP655720 TLL655720 TVH655720 UFD655720 UOZ655720 UYV655720 VIR655720 VSN655720 WCJ655720 WMF655720 WWB655720 T721256 JP721256 TL721256 ADH721256 AND721256 AWZ721256 BGV721256 BQR721256 CAN721256 CKJ721256 CUF721256 DEB721256 DNX721256 DXT721256 EHP721256 ERL721256 FBH721256 FLD721256 FUZ721256 GEV721256 GOR721256 GYN721256 HIJ721256 HSF721256 ICB721256 ILX721256 IVT721256 JFP721256 JPL721256 JZH721256 KJD721256 KSZ721256 LCV721256 LMR721256 LWN721256 MGJ721256 MQF721256 NAB721256 NJX721256 NTT721256 ODP721256 ONL721256 OXH721256 PHD721256 PQZ721256 QAV721256 QKR721256 QUN721256 REJ721256 ROF721256 RYB721256 SHX721256 SRT721256 TBP721256 TLL721256 TVH721256 UFD721256 UOZ721256 UYV721256 VIR721256 VSN721256 WCJ721256 WMF721256 WWB721256 T786792 JP786792 TL786792 ADH786792 AND786792 AWZ786792 BGV786792 BQR786792 CAN786792 CKJ786792 CUF786792 DEB786792 DNX786792 DXT786792 EHP786792 ERL786792 FBH786792 FLD786792 FUZ786792 GEV786792 GOR786792 GYN786792 HIJ786792 HSF786792 ICB786792 ILX786792 IVT786792 JFP786792 JPL786792 JZH786792 KJD786792 KSZ786792 LCV786792 LMR786792 LWN786792 MGJ786792 MQF786792 NAB786792 NJX786792 NTT786792 ODP786792 ONL786792 OXH786792 PHD786792 PQZ786792 QAV786792 QKR786792 QUN786792 REJ786792 ROF786792 RYB786792 SHX786792 SRT786792 TBP786792 TLL786792 TVH786792 UFD786792 UOZ786792 UYV786792 VIR786792 VSN786792 WCJ786792 WMF786792 WWB786792 T852328 JP852328 TL852328 ADH852328 AND852328 AWZ852328 BGV852328 BQR852328 CAN852328 CKJ852328 CUF852328 DEB852328 DNX852328 DXT852328 EHP852328 ERL852328 FBH852328 FLD852328 FUZ852328 GEV852328 GOR852328 GYN852328 HIJ852328 HSF852328 ICB852328 ILX852328 IVT852328 JFP852328 JPL852328 JZH852328 KJD852328 KSZ852328 LCV852328 LMR852328 LWN852328 MGJ852328 MQF852328 NAB852328 NJX852328 NTT852328 ODP852328 ONL852328 OXH852328 PHD852328 PQZ852328 QAV852328 QKR852328 QUN852328 REJ852328 ROF852328 RYB852328 SHX852328 SRT852328 TBP852328 TLL852328 TVH852328 UFD852328 UOZ852328 UYV852328 VIR852328 VSN852328 WCJ852328 WMF852328 WWB852328 T917864 JP917864 TL917864 ADH917864 AND917864 AWZ917864 BGV917864 BQR917864 CAN917864 CKJ917864 CUF917864 DEB917864 DNX917864 DXT917864 EHP917864 ERL917864 FBH917864 FLD917864 FUZ917864 GEV917864 GOR917864 GYN917864 HIJ917864 HSF917864 ICB917864 ILX917864 IVT917864 JFP917864 JPL917864 JZH917864 KJD917864 KSZ917864 LCV917864 LMR917864 LWN917864 MGJ917864 MQF917864 NAB917864 NJX917864 NTT917864 ODP917864 ONL917864 OXH917864 PHD917864 PQZ917864 QAV917864 QKR917864 QUN917864 REJ917864 ROF917864 RYB917864 SHX917864 SRT917864 TBP917864 TLL917864 TVH917864 UFD917864 UOZ917864 UYV917864 VIR917864 VSN917864 WCJ917864 WMF917864 WWB917864 T983400 JP983400 TL983400 ADH983400 AND983400 AWZ983400 BGV983400 BQR983400 CAN983400 CKJ983400 CUF983400 DEB983400 DNX983400 DXT983400 EHP983400 ERL983400 FBH983400 FLD983400 FUZ983400 GEV983400 GOR983400 GYN983400 HIJ983400 HSF983400 ICB983400 ILX983400 IVT983400 JFP983400 JPL983400 JZH983400 KJD983400 KSZ983400 LCV983400 LMR983400 LWN983400 MGJ983400 MQF983400 NAB983400 NJX983400 NTT983400 ODP983400 ONL983400 OXH983400 PHD983400 PQZ983400 QAV983400 QKR983400 QUN983400 REJ983400 ROF983400 RYB983400 SHX983400 SRT983400 TBP983400 TLL983400 TVH983400 UFD983400 UOZ983400 UYV983400 VIR983400 VSN983400 WCJ983400 WMF983400 WWB983400 AB360 JX360 TT360 ADP360 ANL360 AXH360 BHD360 BQZ360 CAV360 CKR360 CUN360 DEJ360 DOF360 DYB360 EHX360 ERT360 FBP360 FLL360 FVH360 GFD360 GOZ360 GYV360 HIR360 HSN360 ICJ360 IMF360 IWB360 JFX360 JPT360 JZP360 KJL360 KTH360 LDD360 LMZ360 LWV360 MGR360 MQN360 NAJ360 NKF360 NUB360 ODX360 ONT360 OXP360 PHL360 PRH360 QBD360 QKZ360 QUV360 RER360 RON360 RYJ360 SIF360 SSB360 TBX360 TLT360 TVP360 UFL360 UPH360 UZD360 VIZ360 VSV360 WCR360 WMN360 WWJ360 AB65896 JX65896 TT65896 ADP65896 ANL65896 AXH65896 BHD65896 BQZ65896 CAV65896 CKR65896 CUN65896 DEJ65896 DOF65896 DYB65896 EHX65896 ERT65896 FBP65896 FLL65896 FVH65896 GFD65896 GOZ65896 GYV65896 HIR65896 HSN65896 ICJ65896 IMF65896 IWB65896 JFX65896 JPT65896 JZP65896 KJL65896 KTH65896 LDD65896 LMZ65896 LWV65896 MGR65896 MQN65896 NAJ65896 NKF65896 NUB65896 ODX65896 ONT65896 OXP65896 PHL65896 PRH65896 QBD65896 QKZ65896 QUV65896 RER65896 RON65896 RYJ65896 SIF65896 SSB65896 TBX65896 TLT65896 TVP65896 UFL65896 UPH65896 UZD65896 VIZ65896 VSV65896 WCR65896 WMN65896 WWJ65896 AB131432 JX131432 TT131432 ADP131432 ANL131432 AXH131432 BHD131432 BQZ131432 CAV131432 CKR131432 CUN131432 DEJ131432 DOF131432 DYB131432 EHX131432 ERT131432 FBP131432 FLL131432 FVH131432 GFD131432 GOZ131432 GYV131432 HIR131432 HSN131432 ICJ131432 IMF131432 IWB131432 JFX131432 JPT131432 JZP131432 KJL131432 KTH131432 LDD131432 LMZ131432 LWV131432 MGR131432 MQN131432 NAJ131432 NKF131432 NUB131432 ODX131432 ONT131432 OXP131432 PHL131432 PRH131432 QBD131432 QKZ131432 QUV131432 RER131432 RON131432 RYJ131432 SIF131432 SSB131432 TBX131432 TLT131432 TVP131432 UFL131432 UPH131432 UZD131432 VIZ131432 VSV131432 WCR131432 WMN131432 WWJ131432 AB196968 JX196968 TT196968 ADP196968 ANL196968 AXH196968 BHD196968 BQZ196968 CAV196968 CKR196968 CUN196968 DEJ196968 DOF196968 DYB196968 EHX196968 ERT196968 FBP196968 FLL196968 FVH196968 GFD196968 GOZ196968 GYV196968 HIR196968 HSN196968 ICJ196968 IMF196968 IWB196968 JFX196968 JPT196968 JZP196968 KJL196968 KTH196968 LDD196968 LMZ196968 LWV196968 MGR196968 MQN196968 NAJ196968 NKF196968 NUB196968 ODX196968 ONT196968 OXP196968 PHL196968 PRH196968 QBD196968 QKZ196968 QUV196968 RER196968 RON196968 RYJ196968 SIF196968 SSB196968 TBX196968 TLT196968 TVP196968 UFL196968 UPH196968 UZD196968 VIZ196968 VSV196968 WCR196968 WMN196968 WWJ196968 AB262504 JX262504 TT262504 ADP262504 ANL262504 AXH262504 BHD262504 BQZ262504 CAV262504 CKR262504 CUN262504 DEJ262504 DOF262504 DYB262504 EHX262504 ERT262504 FBP262504 FLL262504 FVH262504 GFD262504 GOZ262504 GYV262504 HIR262504 HSN262504 ICJ262504 IMF262504 IWB262504 JFX262504 JPT262504 JZP262504 KJL262504 KTH262504 LDD262504 LMZ262504 LWV262504 MGR262504 MQN262504 NAJ262504 NKF262504 NUB262504 ODX262504 ONT262504 OXP262504 PHL262504 PRH262504 QBD262504 QKZ262504 QUV262504 RER262504 RON262504 RYJ262504 SIF262504 SSB262504 TBX262504 TLT262504 TVP262504 UFL262504 UPH262504 UZD262504 VIZ262504 VSV262504 WCR262504 WMN262504 WWJ262504 AB328040 JX328040 TT328040 ADP328040 ANL328040 AXH328040 BHD328040 BQZ328040 CAV328040 CKR328040 CUN328040 DEJ328040 DOF328040 DYB328040 EHX328040 ERT328040 FBP328040 FLL328040 FVH328040 GFD328040 GOZ328040 GYV328040 HIR328040 HSN328040 ICJ328040 IMF328040 IWB328040 JFX328040 JPT328040 JZP328040 KJL328040 KTH328040 LDD328040 LMZ328040 LWV328040 MGR328040 MQN328040 NAJ328040 NKF328040 NUB328040 ODX328040 ONT328040 OXP328040 PHL328040 PRH328040 QBD328040 QKZ328040 QUV328040 RER328040 RON328040 RYJ328040 SIF328040 SSB328040 TBX328040 TLT328040 TVP328040 UFL328040 UPH328040 UZD328040 VIZ328040 VSV328040 WCR328040 WMN328040 WWJ328040 AB393576 JX393576 TT393576 ADP393576 ANL393576 AXH393576 BHD393576 BQZ393576 CAV393576 CKR393576 CUN393576 DEJ393576 DOF393576 DYB393576 EHX393576 ERT393576 FBP393576 FLL393576 FVH393576 GFD393576 GOZ393576 GYV393576 HIR393576 HSN393576 ICJ393576 IMF393576 IWB393576 JFX393576 JPT393576 JZP393576 KJL393576 KTH393576 LDD393576 LMZ393576 LWV393576 MGR393576 MQN393576 NAJ393576 NKF393576 NUB393576 ODX393576 ONT393576 OXP393576 PHL393576 PRH393576 QBD393576 QKZ393576 QUV393576 RER393576 RON393576 RYJ393576 SIF393576 SSB393576 TBX393576 TLT393576 TVP393576 UFL393576 UPH393576 UZD393576 VIZ393576 VSV393576 WCR393576 WMN393576 WWJ393576 AB459112 JX459112 TT459112 ADP459112 ANL459112 AXH459112 BHD459112 BQZ459112 CAV459112 CKR459112 CUN459112 DEJ459112 DOF459112 DYB459112 EHX459112 ERT459112 FBP459112 FLL459112 FVH459112 GFD459112 GOZ459112 GYV459112 HIR459112 HSN459112 ICJ459112 IMF459112 IWB459112 JFX459112 JPT459112 JZP459112 KJL459112 KTH459112 LDD459112 LMZ459112 LWV459112 MGR459112 MQN459112 NAJ459112 NKF459112 NUB459112 ODX459112 ONT459112 OXP459112 PHL459112 PRH459112 QBD459112 QKZ459112 QUV459112 RER459112 RON459112 RYJ459112 SIF459112 SSB459112 TBX459112 TLT459112 TVP459112 UFL459112 UPH459112 UZD459112 VIZ459112 VSV459112 WCR459112 WMN459112 WWJ459112 AB524648 JX524648 TT524648 ADP524648 ANL524648 AXH524648 BHD524648 BQZ524648 CAV524648 CKR524648 CUN524648 DEJ524648 DOF524648 DYB524648 EHX524648 ERT524648 FBP524648 FLL524648 FVH524648 GFD524648 GOZ524648 GYV524648 HIR524648 HSN524648 ICJ524648 IMF524648 IWB524648 JFX524648 JPT524648 JZP524648 KJL524648 KTH524648 LDD524648 LMZ524648 LWV524648 MGR524648 MQN524648 NAJ524648 NKF524648 NUB524648 ODX524648 ONT524648 OXP524648 PHL524648 PRH524648 QBD524648 QKZ524648 QUV524648 RER524648 RON524648 RYJ524648 SIF524648 SSB524648 TBX524648 TLT524648 TVP524648 UFL524648 UPH524648 UZD524648 VIZ524648 VSV524648 WCR524648 WMN524648 WWJ524648 AB590184 JX590184 TT590184 ADP590184 ANL590184 AXH590184 BHD590184 BQZ590184 CAV590184 CKR590184 CUN590184 DEJ590184 DOF590184 DYB590184 EHX590184 ERT590184 FBP590184 FLL590184 FVH590184 GFD590184 GOZ590184 GYV590184 HIR590184 HSN590184 ICJ590184 IMF590184 IWB590184 JFX590184 JPT590184 JZP590184 KJL590184 KTH590184 LDD590184 LMZ590184 LWV590184 MGR590184 MQN590184 NAJ590184 NKF590184 NUB590184 ODX590184 ONT590184 OXP590184 PHL590184 PRH590184 QBD590184 QKZ590184 QUV590184 RER590184 RON590184 RYJ590184 SIF590184 SSB590184 TBX590184 TLT590184 TVP590184 UFL590184 UPH590184 UZD590184 VIZ590184 VSV590184 WCR590184 WMN590184 WWJ590184 AB655720 JX655720 TT655720 ADP655720 ANL655720 AXH655720 BHD655720 BQZ655720 CAV655720 CKR655720 CUN655720 DEJ655720 DOF655720 DYB655720 EHX655720 ERT655720 FBP655720 FLL655720 FVH655720 GFD655720 GOZ655720 GYV655720 HIR655720 HSN655720 ICJ655720 IMF655720 IWB655720 JFX655720 JPT655720 JZP655720 KJL655720 KTH655720 LDD655720 LMZ655720 LWV655720 MGR655720 MQN655720 NAJ655720 NKF655720 NUB655720 ODX655720 ONT655720 OXP655720 PHL655720 PRH655720 QBD655720 QKZ655720 QUV655720 RER655720 RON655720 RYJ655720 SIF655720 SSB655720 TBX655720 TLT655720 TVP655720 UFL655720 UPH655720 UZD655720 VIZ655720 VSV655720 WCR655720 WMN655720 WWJ655720 AB721256 JX721256 TT721256 ADP721256 ANL721256 AXH721256 BHD721256 BQZ721256 CAV721256 CKR721256 CUN721256 DEJ721256 DOF721256 DYB721256 EHX721256 ERT721256 FBP721256 FLL721256 FVH721256 GFD721256 GOZ721256 GYV721256 HIR721256 HSN721256 ICJ721256 IMF721256 IWB721256 JFX721256 JPT721256 JZP721256 KJL721256 KTH721256 LDD721256 LMZ721256 LWV721256 MGR721256 MQN721256 NAJ721256 NKF721256 NUB721256 ODX721256 ONT721256 OXP721256 PHL721256 PRH721256 QBD721256 QKZ721256 QUV721256 RER721256 RON721256 RYJ721256 SIF721256 SSB721256 TBX721256 TLT721256 TVP721256 UFL721256 UPH721256 UZD721256 VIZ721256 VSV721256 WCR721256 WMN721256 WWJ721256 AB786792 JX786792 TT786792 ADP786792 ANL786792 AXH786792 BHD786792 BQZ786792 CAV786792 CKR786792 CUN786792 DEJ786792 DOF786792 DYB786792 EHX786792 ERT786792 FBP786792 FLL786792 FVH786792 GFD786792 GOZ786792 GYV786792 HIR786792 HSN786792 ICJ786792 IMF786792 IWB786792 JFX786792 JPT786792 JZP786792 KJL786792 KTH786792 LDD786792 LMZ786792 LWV786792 MGR786792 MQN786792 NAJ786792 NKF786792 NUB786792 ODX786792 ONT786792 OXP786792 PHL786792 PRH786792 QBD786792 QKZ786792 QUV786792 RER786792 RON786792 RYJ786792 SIF786792 SSB786792 TBX786792 TLT786792 TVP786792 UFL786792 UPH786792 UZD786792 VIZ786792 VSV786792 WCR786792 WMN786792 WWJ786792 AB852328 JX852328 TT852328 ADP852328 ANL852328 AXH852328 BHD852328 BQZ852328 CAV852328 CKR852328 CUN852328 DEJ852328 DOF852328 DYB852328 EHX852328 ERT852328 FBP852328 FLL852328 FVH852328 GFD852328 GOZ852328 GYV852328 HIR852328 HSN852328 ICJ852328 IMF852328 IWB852328 JFX852328 JPT852328 JZP852328 KJL852328 KTH852328 LDD852328 LMZ852328 LWV852328 MGR852328 MQN852328 NAJ852328 NKF852328 NUB852328 ODX852328 ONT852328 OXP852328 PHL852328 PRH852328 QBD852328 QKZ852328 QUV852328 RER852328 RON852328 RYJ852328 SIF852328 SSB852328 TBX852328 TLT852328 TVP852328 UFL852328 UPH852328 UZD852328 VIZ852328 VSV852328 WCR852328 WMN852328 WWJ852328 AB917864 JX917864 TT917864 ADP917864 ANL917864 AXH917864 BHD917864 BQZ917864 CAV917864 CKR917864 CUN917864 DEJ917864 DOF917864 DYB917864 EHX917864 ERT917864 FBP917864 FLL917864 FVH917864 GFD917864 GOZ917864 GYV917864 HIR917864 HSN917864 ICJ917864 IMF917864 IWB917864 JFX917864 JPT917864 JZP917864 KJL917864 KTH917864 LDD917864 LMZ917864 LWV917864 MGR917864 MQN917864 NAJ917864 NKF917864 NUB917864 ODX917864 ONT917864 OXP917864 PHL917864 PRH917864 QBD917864 QKZ917864 QUV917864 RER917864 RON917864 RYJ917864 SIF917864 SSB917864 TBX917864 TLT917864 TVP917864 UFL917864 UPH917864 UZD917864 VIZ917864 VSV917864 WCR917864 WMN917864 WWJ917864 AB983400 JX983400 TT983400 ADP983400 ANL983400 AXH983400 BHD983400 BQZ983400 CAV983400 CKR983400 CUN983400 DEJ983400 DOF983400 DYB983400 EHX983400 ERT983400 FBP983400 FLL983400 FVH983400 GFD983400 GOZ983400 GYV983400 HIR983400 HSN983400 ICJ983400 IMF983400 IWB983400 JFX983400 JPT983400 JZP983400 KJL983400 KTH983400 LDD983400 LMZ983400 LWV983400 MGR983400 MQN983400 NAJ983400 NKF983400 NUB983400 ODX983400 ONT983400 OXP983400 PHL983400 PRH983400 QBD983400 QKZ983400 QUV983400 RER983400 RON983400 RYJ983400 SIF983400 SSB983400 TBX983400 TLT983400 TVP983400 UFL983400 UPH983400 UZD983400 VIZ983400 VSV983400 WCR983400 WMN983400 WWJ983400 AJ360 KF360 UB360 ADX360 ANT360 AXP360 BHL360 BRH360 CBD360 CKZ360 CUV360 DER360 DON360 DYJ360 EIF360 ESB360 FBX360 FLT360 FVP360 GFL360 GPH360 GZD360 HIZ360 HSV360 ICR360 IMN360 IWJ360 JGF360 JQB360 JZX360 KJT360 KTP360 LDL360 LNH360 LXD360 MGZ360 MQV360 NAR360 NKN360 NUJ360 OEF360 OOB360 OXX360 PHT360 PRP360 QBL360 QLH360 QVD360 REZ360 ROV360 RYR360 SIN360 SSJ360 TCF360 TMB360 TVX360 UFT360 UPP360 UZL360 VJH360 VTD360 WCZ360 WMV360 WWR360 AJ65896 KF65896 UB65896 ADX65896 ANT65896 AXP65896 BHL65896 BRH65896 CBD65896 CKZ65896 CUV65896 DER65896 DON65896 DYJ65896 EIF65896 ESB65896 FBX65896 FLT65896 FVP65896 GFL65896 GPH65896 GZD65896 HIZ65896 HSV65896 ICR65896 IMN65896 IWJ65896 JGF65896 JQB65896 JZX65896 KJT65896 KTP65896 LDL65896 LNH65896 LXD65896 MGZ65896 MQV65896 NAR65896 NKN65896 NUJ65896 OEF65896 OOB65896 OXX65896 PHT65896 PRP65896 QBL65896 QLH65896 QVD65896 REZ65896 ROV65896 RYR65896 SIN65896 SSJ65896 TCF65896 TMB65896 TVX65896 UFT65896 UPP65896 UZL65896 VJH65896 VTD65896 WCZ65896 WMV65896 WWR65896 AJ131432 KF131432 UB131432 ADX131432 ANT131432 AXP131432 BHL131432 BRH131432 CBD131432 CKZ131432 CUV131432 DER131432 DON131432 DYJ131432 EIF131432 ESB131432 FBX131432 FLT131432 FVP131432 GFL131432 GPH131432 GZD131432 HIZ131432 HSV131432 ICR131432 IMN131432 IWJ131432 JGF131432 JQB131432 JZX131432 KJT131432 KTP131432 LDL131432 LNH131432 LXD131432 MGZ131432 MQV131432 NAR131432 NKN131432 NUJ131432 OEF131432 OOB131432 OXX131432 PHT131432 PRP131432 QBL131432 QLH131432 QVD131432 REZ131432 ROV131432 RYR131432 SIN131432 SSJ131432 TCF131432 TMB131432 TVX131432 UFT131432 UPP131432 UZL131432 VJH131432 VTD131432 WCZ131432 WMV131432 WWR131432 AJ196968 KF196968 UB196968 ADX196968 ANT196968 AXP196968 BHL196968 BRH196968 CBD196968 CKZ196968 CUV196968 DER196968 DON196968 DYJ196968 EIF196968 ESB196968 FBX196968 FLT196968 FVP196968 GFL196968 GPH196968 GZD196968 HIZ196968 HSV196968 ICR196968 IMN196968 IWJ196968 JGF196968 JQB196968 JZX196968 KJT196968 KTP196968 LDL196968 LNH196968 LXD196968 MGZ196968 MQV196968 NAR196968 NKN196968 NUJ196968 OEF196968 OOB196968 OXX196968 PHT196968 PRP196968 QBL196968 QLH196968 QVD196968 REZ196968 ROV196968 RYR196968 SIN196968 SSJ196968 TCF196968 TMB196968 TVX196968 UFT196968 UPP196968 UZL196968 VJH196968 VTD196968 WCZ196968 WMV196968 WWR196968 AJ262504 KF262504 UB262504 ADX262504 ANT262504 AXP262504 BHL262504 BRH262504 CBD262504 CKZ262504 CUV262504 DER262504 DON262504 DYJ262504 EIF262504 ESB262504 FBX262504 FLT262504 FVP262504 GFL262504 GPH262504 GZD262504 HIZ262504 HSV262504 ICR262504 IMN262504 IWJ262504 JGF262504 JQB262504 JZX262504 KJT262504 KTP262504 LDL262504 LNH262504 LXD262504 MGZ262504 MQV262504 NAR262504 NKN262504 NUJ262504 OEF262504 OOB262504 OXX262504 PHT262504 PRP262504 QBL262504 QLH262504 QVD262504 REZ262504 ROV262504 RYR262504 SIN262504 SSJ262504 TCF262504 TMB262504 TVX262504 UFT262504 UPP262504 UZL262504 VJH262504 VTD262504 WCZ262504 WMV262504 WWR262504 AJ328040 KF328040 UB328040 ADX328040 ANT328040 AXP328040 BHL328040 BRH328040 CBD328040 CKZ328040 CUV328040 DER328040 DON328040 DYJ328040 EIF328040 ESB328040 FBX328040 FLT328040 FVP328040 GFL328040 GPH328040 GZD328040 HIZ328040 HSV328040 ICR328040 IMN328040 IWJ328040 JGF328040 JQB328040 JZX328040 KJT328040 KTP328040 LDL328040 LNH328040 LXD328040 MGZ328040 MQV328040 NAR328040 NKN328040 NUJ328040 OEF328040 OOB328040 OXX328040 PHT328040 PRP328040 QBL328040 QLH328040 QVD328040 REZ328040 ROV328040 RYR328040 SIN328040 SSJ328040 TCF328040 TMB328040 TVX328040 UFT328040 UPP328040 UZL328040 VJH328040 VTD328040 WCZ328040 WMV328040 WWR328040 AJ393576 KF393576 UB393576 ADX393576 ANT393576 AXP393576 BHL393576 BRH393576 CBD393576 CKZ393576 CUV393576 DER393576 DON393576 DYJ393576 EIF393576 ESB393576 FBX393576 FLT393576 FVP393576 GFL393576 GPH393576 GZD393576 HIZ393576 HSV393576 ICR393576 IMN393576 IWJ393576 JGF393576 JQB393576 JZX393576 KJT393576 KTP393576 LDL393576 LNH393576 LXD393576 MGZ393576 MQV393576 NAR393576 NKN393576 NUJ393576 OEF393576 OOB393576 OXX393576 PHT393576 PRP393576 QBL393576 QLH393576 QVD393576 REZ393576 ROV393576 RYR393576 SIN393576 SSJ393576 TCF393576 TMB393576 TVX393576 UFT393576 UPP393576 UZL393576 VJH393576 VTD393576 WCZ393576 WMV393576 WWR393576 AJ459112 KF459112 UB459112 ADX459112 ANT459112 AXP459112 BHL459112 BRH459112 CBD459112 CKZ459112 CUV459112 DER459112 DON459112 DYJ459112 EIF459112 ESB459112 FBX459112 FLT459112 FVP459112 GFL459112 GPH459112 GZD459112 HIZ459112 HSV459112 ICR459112 IMN459112 IWJ459112 JGF459112 JQB459112 JZX459112 KJT459112 KTP459112 LDL459112 LNH459112 LXD459112 MGZ459112 MQV459112 NAR459112 NKN459112 NUJ459112 OEF459112 OOB459112 OXX459112 PHT459112 PRP459112 QBL459112 QLH459112 QVD459112 REZ459112 ROV459112 RYR459112 SIN459112 SSJ459112 TCF459112 TMB459112 TVX459112 UFT459112 UPP459112 UZL459112 VJH459112 VTD459112 WCZ459112 WMV459112 WWR459112 AJ524648 KF524648 UB524648 ADX524648 ANT524648 AXP524648 BHL524648 BRH524648 CBD524648 CKZ524648 CUV524648 DER524648 DON524648 DYJ524648 EIF524648 ESB524648 FBX524648 FLT524648 FVP524648 GFL524648 GPH524648 GZD524648 HIZ524648 HSV524648 ICR524648 IMN524648 IWJ524648 JGF524648 JQB524648 JZX524648 KJT524648 KTP524648 LDL524648 LNH524648 LXD524648 MGZ524648 MQV524648 NAR524648 NKN524648 NUJ524648 OEF524648 OOB524648 OXX524648 PHT524648 PRP524648 QBL524648 QLH524648 QVD524648 REZ524648 ROV524648 RYR524648 SIN524648 SSJ524648 TCF524648 TMB524648 TVX524648 UFT524648 UPP524648 UZL524648 VJH524648 VTD524648 WCZ524648 WMV524648 WWR524648 AJ590184 KF590184 UB590184 ADX590184 ANT590184 AXP590184 BHL590184 BRH590184 CBD590184 CKZ590184 CUV590184 DER590184 DON590184 DYJ590184 EIF590184 ESB590184 FBX590184 FLT590184 FVP590184 GFL590184 GPH590184 GZD590184 HIZ590184 HSV590184 ICR590184 IMN590184 IWJ590184 JGF590184 JQB590184 JZX590184 KJT590184 KTP590184 LDL590184 LNH590184 LXD590184 MGZ590184 MQV590184 NAR590184 NKN590184 NUJ590184 OEF590184 OOB590184 OXX590184 PHT590184 PRP590184 QBL590184 QLH590184 QVD590184 REZ590184 ROV590184 RYR590184 SIN590184 SSJ590184 TCF590184 TMB590184 TVX590184 UFT590184 UPP590184 UZL590184 VJH590184 VTD590184 WCZ590184 WMV590184 WWR590184 AJ655720 KF655720 UB655720 ADX655720 ANT655720 AXP655720 BHL655720 BRH655720 CBD655720 CKZ655720 CUV655720 DER655720 DON655720 DYJ655720 EIF655720 ESB655720 FBX655720 FLT655720 FVP655720 GFL655720 GPH655720 GZD655720 HIZ655720 HSV655720 ICR655720 IMN655720 IWJ655720 JGF655720 JQB655720 JZX655720 KJT655720 KTP655720 LDL655720 LNH655720 LXD655720 MGZ655720 MQV655720 NAR655720 NKN655720 NUJ655720 OEF655720 OOB655720 OXX655720 PHT655720 PRP655720 QBL655720 QLH655720 QVD655720 REZ655720 ROV655720 RYR655720 SIN655720 SSJ655720 TCF655720 TMB655720 TVX655720 UFT655720 UPP655720 UZL655720 VJH655720 VTD655720 WCZ655720 WMV655720 WWR655720 AJ721256 KF721256 UB721256 ADX721256 ANT721256 AXP721256 BHL721256 BRH721256 CBD721256 CKZ721256 CUV721256 DER721256 DON721256 DYJ721256 EIF721256 ESB721256 FBX721256 FLT721256 FVP721256 GFL721256 GPH721256 GZD721256 HIZ721256 HSV721256 ICR721256 IMN721256 IWJ721256 JGF721256 JQB721256 JZX721256 KJT721256 KTP721256 LDL721256 LNH721256 LXD721256 MGZ721256 MQV721256 NAR721256 NKN721256 NUJ721256 OEF721256 OOB721256 OXX721256 PHT721256 PRP721256 QBL721256 QLH721256 QVD721256 REZ721256 ROV721256 RYR721256 SIN721256 SSJ721256 TCF721256 TMB721256 TVX721256 UFT721256 UPP721256 UZL721256 VJH721256 VTD721256 WCZ721256 WMV721256 WWR721256 AJ786792 KF786792 UB786792 ADX786792 ANT786792 AXP786792 BHL786792 BRH786792 CBD786792 CKZ786792 CUV786792 DER786792 DON786792 DYJ786792 EIF786792 ESB786792 FBX786792 FLT786792 FVP786792 GFL786792 GPH786792 GZD786792 HIZ786792 HSV786792 ICR786792 IMN786792 IWJ786792 JGF786792 JQB786792 JZX786792 KJT786792 KTP786792 LDL786792 LNH786792 LXD786792 MGZ786792 MQV786792 NAR786792 NKN786792 NUJ786792 OEF786792 OOB786792 OXX786792 PHT786792 PRP786792 QBL786792 QLH786792 QVD786792 REZ786792 ROV786792 RYR786792 SIN786792 SSJ786792 TCF786792 TMB786792 TVX786792 UFT786792 UPP786792 UZL786792 VJH786792 VTD786792 WCZ786792 WMV786792 WWR786792 AJ852328 KF852328 UB852328 ADX852328 ANT852328 AXP852328 BHL852328 BRH852328 CBD852328 CKZ852328 CUV852328 DER852328 DON852328 DYJ852328 EIF852328 ESB852328 FBX852328 FLT852328 FVP852328 GFL852328 GPH852328 GZD852328 HIZ852328 HSV852328 ICR852328 IMN852328 IWJ852328 JGF852328 JQB852328 JZX852328 KJT852328 KTP852328 LDL852328 LNH852328 LXD852328 MGZ852328 MQV852328 NAR852328 NKN852328 NUJ852328 OEF852328 OOB852328 OXX852328 PHT852328 PRP852328 QBL852328 QLH852328 QVD852328 REZ852328 ROV852328 RYR852328 SIN852328 SSJ852328 TCF852328 TMB852328 TVX852328 UFT852328 UPP852328 UZL852328 VJH852328 VTD852328 WCZ852328 WMV852328 WWR852328 AJ917864 KF917864 UB917864 ADX917864 ANT917864 AXP917864 BHL917864 BRH917864 CBD917864 CKZ917864 CUV917864 DER917864 DON917864 DYJ917864 EIF917864 ESB917864 FBX917864 FLT917864 FVP917864 GFL917864 GPH917864 GZD917864 HIZ917864 HSV917864 ICR917864 IMN917864 IWJ917864 JGF917864 JQB917864 JZX917864 KJT917864 KTP917864 LDL917864 LNH917864 LXD917864 MGZ917864 MQV917864 NAR917864 NKN917864 NUJ917864 OEF917864 OOB917864 OXX917864 PHT917864 PRP917864 QBL917864 QLH917864 QVD917864 REZ917864 ROV917864 RYR917864 SIN917864 SSJ917864 TCF917864 TMB917864 TVX917864 UFT917864 UPP917864 UZL917864 VJH917864 VTD917864 WCZ917864 WMV917864 WWR917864 AJ983400 KF983400 UB983400 ADX983400 ANT983400 AXP983400 BHL983400 BRH983400 CBD983400 CKZ983400 CUV983400 DER983400 DON983400 DYJ983400 EIF983400 ESB983400 FBX983400 FLT983400 FVP983400 GFL983400 GPH983400 GZD983400 HIZ983400 HSV983400 ICR983400 IMN983400 IWJ983400 JGF983400 JQB983400 JZX983400 KJT983400 KTP983400 LDL983400 LNH983400 LXD983400 MGZ983400 MQV983400 NAR983400 NKN983400 NUJ983400 OEF983400 OOB983400 OXX983400 PHT983400 PRP983400 QBL983400 QLH983400 QVD983400 REZ983400 ROV983400 RYR983400 SIN983400 SSJ983400 TCF983400 TMB983400 TVX983400 UFT983400 UPP983400 UZL983400 VJH983400 VTD983400 WCZ983400 WMV983400 WWR983400 AR360 KN360 UJ360 AEF360 AOB360 AXX360 BHT360 BRP360 CBL360 CLH360 CVD360 DEZ360 DOV360 DYR360 EIN360 ESJ360 FCF360 FMB360 FVX360 GFT360 GPP360 GZL360 HJH360 HTD360 ICZ360 IMV360 IWR360 JGN360 JQJ360 KAF360 KKB360 KTX360 LDT360 LNP360 LXL360 MHH360 MRD360 NAZ360 NKV360 NUR360 OEN360 OOJ360 OYF360 PIB360 PRX360 QBT360 QLP360 QVL360 RFH360 RPD360 RYZ360 SIV360 SSR360 TCN360 TMJ360 TWF360 UGB360 UPX360 UZT360 VJP360 VTL360 WDH360 WND360 WWZ360 AR65896 KN65896 UJ65896 AEF65896 AOB65896 AXX65896 BHT65896 BRP65896 CBL65896 CLH65896 CVD65896 DEZ65896 DOV65896 DYR65896 EIN65896 ESJ65896 FCF65896 FMB65896 FVX65896 GFT65896 GPP65896 GZL65896 HJH65896 HTD65896 ICZ65896 IMV65896 IWR65896 JGN65896 JQJ65896 KAF65896 KKB65896 KTX65896 LDT65896 LNP65896 LXL65896 MHH65896 MRD65896 NAZ65896 NKV65896 NUR65896 OEN65896 OOJ65896 OYF65896 PIB65896 PRX65896 QBT65896 QLP65896 QVL65896 RFH65896 RPD65896 RYZ65896 SIV65896 SSR65896 TCN65896 TMJ65896 TWF65896 UGB65896 UPX65896 UZT65896 VJP65896 VTL65896 WDH65896 WND65896 WWZ65896 AR131432 KN131432 UJ131432 AEF131432 AOB131432 AXX131432 BHT131432 BRP131432 CBL131432 CLH131432 CVD131432 DEZ131432 DOV131432 DYR131432 EIN131432 ESJ131432 FCF131432 FMB131432 FVX131432 GFT131432 GPP131432 GZL131432 HJH131432 HTD131432 ICZ131432 IMV131432 IWR131432 JGN131432 JQJ131432 KAF131432 KKB131432 KTX131432 LDT131432 LNP131432 LXL131432 MHH131432 MRD131432 NAZ131432 NKV131432 NUR131432 OEN131432 OOJ131432 OYF131432 PIB131432 PRX131432 QBT131432 QLP131432 QVL131432 RFH131432 RPD131432 RYZ131432 SIV131432 SSR131432 TCN131432 TMJ131432 TWF131432 UGB131432 UPX131432 UZT131432 VJP131432 VTL131432 WDH131432 WND131432 WWZ131432 AR196968 KN196968 UJ196968 AEF196968 AOB196968 AXX196968 BHT196968 BRP196968 CBL196968 CLH196968 CVD196968 DEZ196968 DOV196968 DYR196968 EIN196968 ESJ196968 FCF196968 FMB196968 FVX196968 GFT196968 GPP196968 GZL196968 HJH196968 HTD196968 ICZ196968 IMV196968 IWR196968 JGN196968 JQJ196968 KAF196968 KKB196968 KTX196968 LDT196968 LNP196968 LXL196968 MHH196968 MRD196968 NAZ196968 NKV196968 NUR196968 OEN196968 OOJ196968 OYF196968 PIB196968 PRX196968 QBT196968 QLP196968 QVL196968 RFH196968 RPD196968 RYZ196968 SIV196968 SSR196968 TCN196968 TMJ196968 TWF196968 UGB196968 UPX196968 UZT196968 VJP196968 VTL196968 WDH196968 WND196968 WWZ196968 AR262504 KN262504 UJ262504 AEF262504 AOB262504 AXX262504 BHT262504 BRP262504 CBL262504 CLH262504 CVD262504 DEZ262504 DOV262504 DYR262504 EIN262504 ESJ262504 FCF262504 FMB262504 FVX262504 GFT262504 GPP262504 GZL262504 HJH262504 HTD262504 ICZ262504 IMV262504 IWR262504 JGN262504 JQJ262504 KAF262504 KKB262504 KTX262504 LDT262504 LNP262504 LXL262504 MHH262504 MRD262504 NAZ262504 NKV262504 NUR262504 OEN262504 OOJ262504 OYF262504 PIB262504 PRX262504 QBT262504 QLP262504 QVL262504 RFH262504 RPD262504 RYZ262504 SIV262504 SSR262504 TCN262504 TMJ262504 TWF262504 UGB262504 UPX262504 UZT262504 VJP262504 VTL262504 WDH262504 WND262504 WWZ262504 AR328040 KN328040 UJ328040 AEF328040 AOB328040 AXX328040 BHT328040 BRP328040 CBL328040 CLH328040 CVD328040 DEZ328040 DOV328040 DYR328040 EIN328040 ESJ328040 FCF328040 FMB328040 FVX328040 GFT328040 GPP328040 GZL328040 HJH328040 HTD328040 ICZ328040 IMV328040 IWR328040 JGN328040 JQJ328040 KAF328040 KKB328040 KTX328040 LDT328040 LNP328040 LXL328040 MHH328040 MRD328040 NAZ328040 NKV328040 NUR328040 OEN328040 OOJ328040 OYF328040 PIB328040 PRX328040 QBT328040 QLP328040 QVL328040 RFH328040 RPD328040 RYZ328040 SIV328040 SSR328040 TCN328040 TMJ328040 TWF328040 UGB328040 UPX328040 UZT328040 VJP328040 VTL328040 WDH328040 WND328040 WWZ328040 AR393576 KN393576 UJ393576 AEF393576 AOB393576 AXX393576 BHT393576 BRP393576 CBL393576 CLH393576 CVD393576 DEZ393576 DOV393576 DYR393576 EIN393576 ESJ393576 FCF393576 FMB393576 FVX393576 GFT393576 GPP393576 GZL393576 HJH393576 HTD393576 ICZ393576 IMV393576 IWR393576 JGN393576 JQJ393576 KAF393576 KKB393576 KTX393576 LDT393576 LNP393576 LXL393576 MHH393576 MRD393576 NAZ393576 NKV393576 NUR393576 OEN393576 OOJ393576 OYF393576 PIB393576 PRX393576 QBT393576 QLP393576 QVL393576 RFH393576 RPD393576 RYZ393576 SIV393576 SSR393576 TCN393576 TMJ393576 TWF393576 UGB393576 UPX393576 UZT393576 VJP393576 VTL393576 WDH393576 WND393576 WWZ393576 AR459112 KN459112 UJ459112 AEF459112 AOB459112 AXX459112 BHT459112 BRP459112 CBL459112 CLH459112 CVD459112 DEZ459112 DOV459112 DYR459112 EIN459112 ESJ459112 FCF459112 FMB459112 FVX459112 GFT459112 GPP459112 GZL459112 HJH459112 HTD459112 ICZ459112 IMV459112 IWR459112 JGN459112 JQJ459112 KAF459112 KKB459112 KTX459112 LDT459112 LNP459112 LXL459112 MHH459112 MRD459112 NAZ459112 NKV459112 NUR459112 OEN459112 OOJ459112 OYF459112 PIB459112 PRX459112 QBT459112 QLP459112 QVL459112 RFH459112 RPD459112 RYZ459112 SIV459112 SSR459112 TCN459112 TMJ459112 TWF459112 UGB459112 UPX459112 UZT459112 VJP459112 VTL459112 WDH459112 WND459112 WWZ459112 AR524648 KN524648 UJ524648 AEF524648 AOB524648 AXX524648 BHT524648 BRP524648 CBL524648 CLH524648 CVD524648 DEZ524648 DOV524648 DYR524648 EIN524648 ESJ524648 FCF524648 FMB524648 FVX524648 GFT524648 GPP524648 GZL524648 HJH524648 HTD524648 ICZ524648 IMV524648 IWR524648 JGN524648 JQJ524648 KAF524648 KKB524648 KTX524648 LDT524648 LNP524648 LXL524648 MHH524648 MRD524648 NAZ524648 NKV524648 NUR524648 OEN524648 OOJ524648 OYF524648 PIB524648 PRX524648 QBT524648 QLP524648 QVL524648 RFH524648 RPD524648 RYZ524648 SIV524648 SSR524648 TCN524648 TMJ524648 TWF524648 UGB524648 UPX524648 UZT524648 VJP524648 VTL524648 WDH524648 WND524648 WWZ524648 AR590184 KN590184 UJ590184 AEF590184 AOB590184 AXX590184 BHT590184 BRP590184 CBL590184 CLH590184 CVD590184 DEZ590184 DOV590184 DYR590184 EIN590184 ESJ590184 FCF590184 FMB590184 FVX590184 GFT590184 GPP590184 GZL590184 HJH590184 HTD590184 ICZ590184 IMV590184 IWR590184 JGN590184 JQJ590184 KAF590184 KKB590184 KTX590184 LDT590184 LNP590184 LXL590184 MHH590184 MRD590184 NAZ590184 NKV590184 NUR590184 OEN590184 OOJ590184 OYF590184 PIB590184 PRX590184 QBT590184 QLP590184 QVL590184 RFH590184 RPD590184 RYZ590184 SIV590184 SSR590184 TCN590184 TMJ590184 TWF590184 UGB590184 UPX590184 UZT590184 VJP590184 VTL590184 WDH590184 WND590184 WWZ590184 AR655720 KN655720 UJ655720 AEF655720 AOB655720 AXX655720 BHT655720 BRP655720 CBL655720 CLH655720 CVD655720 DEZ655720 DOV655720 DYR655720 EIN655720 ESJ655720 FCF655720 FMB655720 FVX655720 GFT655720 GPP655720 GZL655720 HJH655720 HTD655720 ICZ655720 IMV655720 IWR655720 JGN655720 JQJ655720 KAF655720 KKB655720 KTX655720 LDT655720 LNP655720 LXL655720 MHH655720 MRD655720 NAZ655720 NKV655720 NUR655720 OEN655720 OOJ655720 OYF655720 PIB655720 PRX655720 QBT655720 QLP655720 QVL655720 RFH655720 RPD655720 RYZ655720 SIV655720 SSR655720 TCN655720 TMJ655720 TWF655720 UGB655720 UPX655720 UZT655720 VJP655720 VTL655720 WDH655720 WND655720 WWZ655720 AR721256 KN721256 UJ721256 AEF721256 AOB721256 AXX721256 BHT721256 BRP721256 CBL721256 CLH721256 CVD721256 DEZ721256 DOV721256 DYR721256 EIN721256 ESJ721256 FCF721256 FMB721256 FVX721256 GFT721256 GPP721256 GZL721256 HJH721256 HTD721256 ICZ721256 IMV721256 IWR721256 JGN721256 JQJ721256 KAF721256 KKB721256 KTX721256 LDT721256 LNP721256 LXL721256 MHH721256 MRD721256 NAZ721256 NKV721256 NUR721256 OEN721256 OOJ721256 OYF721256 PIB721256 PRX721256 QBT721256 QLP721256 QVL721256 RFH721256 RPD721256 RYZ721256 SIV721256 SSR721256 TCN721256 TMJ721256 TWF721256 UGB721256 UPX721256 UZT721256 VJP721256 VTL721256 WDH721256 WND721256 WWZ721256 AR786792 KN786792 UJ786792 AEF786792 AOB786792 AXX786792 BHT786792 BRP786792 CBL786792 CLH786792 CVD786792 DEZ786792 DOV786792 DYR786792 EIN786792 ESJ786792 FCF786792 FMB786792 FVX786792 GFT786792 GPP786792 GZL786792 HJH786792 HTD786792 ICZ786792 IMV786792 IWR786792 JGN786792 JQJ786792 KAF786792 KKB786792 KTX786792 LDT786792 LNP786792 LXL786792 MHH786792 MRD786792 NAZ786792 NKV786792 NUR786792 OEN786792 OOJ786792 OYF786792 PIB786792 PRX786792 QBT786792 QLP786792 QVL786792 RFH786792 RPD786792 RYZ786792 SIV786792 SSR786792 TCN786792 TMJ786792 TWF786792 UGB786792 UPX786792 UZT786792 VJP786792 VTL786792 WDH786792 WND786792 WWZ786792 AR852328 KN852328 UJ852328 AEF852328 AOB852328 AXX852328 BHT852328 BRP852328 CBL852328 CLH852328 CVD852328 DEZ852328 DOV852328 DYR852328 EIN852328 ESJ852328 FCF852328 FMB852328 FVX852328 GFT852328 GPP852328 GZL852328 HJH852328 HTD852328 ICZ852328 IMV852328 IWR852328 JGN852328 JQJ852328 KAF852328 KKB852328 KTX852328 LDT852328 LNP852328 LXL852328 MHH852328 MRD852328 NAZ852328 NKV852328 NUR852328 OEN852328 OOJ852328 OYF852328 PIB852328 PRX852328 QBT852328 QLP852328 QVL852328 RFH852328 RPD852328 RYZ852328 SIV852328 SSR852328 TCN852328 TMJ852328 TWF852328 UGB852328 UPX852328 UZT852328 VJP852328 VTL852328 WDH852328 WND852328 WWZ852328 AR917864 KN917864 UJ917864 AEF917864 AOB917864 AXX917864 BHT917864 BRP917864 CBL917864 CLH917864 CVD917864 DEZ917864 DOV917864 DYR917864 EIN917864 ESJ917864 FCF917864 FMB917864 FVX917864 GFT917864 GPP917864 GZL917864 HJH917864 HTD917864 ICZ917864 IMV917864 IWR917864 JGN917864 JQJ917864 KAF917864 KKB917864 KTX917864 LDT917864 LNP917864 LXL917864 MHH917864 MRD917864 NAZ917864 NKV917864 NUR917864 OEN917864 OOJ917864 OYF917864 PIB917864 PRX917864 QBT917864 QLP917864 QVL917864 RFH917864 RPD917864 RYZ917864 SIV917864 SSR917864 TCN917864 TMJ917864 TWF917864 UGB917864 UPX917864 UZT917864 VJP917864 VTL917864 WDH917864 WND917864 WWZ917864 AR983400 KN983400 UJ983400 AEF983400 AOB983400 AXX983400 BHT983400 BRP983400 CBL983400 CLH983400 CVD983400 DEZ983400 DOV983400 DYR983400 EIN983400 ESJ983400 FCF983400 FMB983400 FVX983400 GFT983400 GPP983400 GZL983400 HJH983400 HTD983400 ICZ983400 IMV983400 IWR983400 JGN983400 JQJ983400 KAF983400 KKB983400 KTX983400 LDT983400 LNP983400 LXL983400 MHH983400 MRD983400 NAZ983400 NKV983400 NUR983400 OEN983400 OOJ983400 OYF983400 PIB983400 PRX983400 QBT983400 QLP983400 QVL983400 RFH983400 RPD983400 RYZ983400 SIV983400 SSR983400 TCN983400 TMJ983400 TWF983400 UGB983400 UPX983400 UZT983400 VJP983400 VTL983400 WDH983400 WND983400 WWZ983400 AZ360 KV360 UR360 AEN360 AOJ360 AYF360 BIB360 BRX360 CBT360 CLP360 CVL360 DFH360 DPD360 DYZ360 EIV360 ESR360 FCN360 FMJ360 FWF360 GGB360 GPX360 GZT360 HJP360 HTL360 IDH360 IND360 IWZ360 JGV360 JQR360 KAN360 KKJ360 KUF360 LEB360 LNX360 LXT360 MHP360 MRL360 NBH360 NLD360 NUZ360 OEV360 OOR360 OYN360 PIJ360 PSF360 QCB360 QLX360 QVT360 RFP360 RPL360 RZH360 SJD360 SSZ360 TCV360 TMR360 TWN360 UGJ360 UQF360 VAB360 VJX360 VTT360 WDP360 WNL360 WXH360 AZ65896 KV65896 UR65896 AEN65896 AOJ65896 AYF65896 BIB65896 BRX65896 CBT65896 CLP65896 CVL65896 DFH65896 DPD65896 DYZ65896 EIV65896 ESR65896 FCN65896 FMJ65896 FWF65896 GGB65896 GPX65896 GZT65896 HJP65896 HTL65896 IDH65896 IND65896 IWZ65896 JGV65896 JQR65896 KAN65896 KKJ65896 KUF65896 LEB65896 LNX65896 LXT65896 MHP65896 MRL65896 NBH65896 NLD65896 NUZ65896 OEV65896 OOR65896 OYN65896 PIJ65896 PSF65896 QCB65896 QLX65896 QVT65896 RFP65896 RPL65896 RZH65896 SJD65896 SSZ65896 TCV65896 TMR65896 TWN65896 UGJ65896 UQF65896 VAB65896 VJX65896 VTT65896 WDP65896 WNL65896 WXH65896 AZ131432 KV131432 UR131432 AEN131432 AOJ131432 AYF131432 BIB131432 BRX131432 CBT131432 CLP131432 CVL131432 DFH131432 DPD131432 DYZ131432 EIV131432 ESR131432 FCN131432 FMJ131432 FWF131432 GGB131432 GPX131432 GZT131432 HJP131432 HTL131432 IDH131432 IND131432 IWZ131432 JGV131432 JQR131432 KAN131432 KKJ131432 KUF131432 LEB131432 LNX131432 LXT131432 MHP131432 MRL131432 NBH131432 NLD131432 NUZ131432 OEV131432 OOR131432 OYN131432 PIJ131432 PSF131432 QCB131432 QLX131432 QVT131432 RFP131432 RPL131432 RZH131432 SJD131432 SSZ131432 TCV131432 TMR131432 TWN131432 UGJ131432 UQF131432 VAB131432 VJX131432 VTT131432 WDP131432 WNL131432 WXH131432 AZ196968 KV196968 UR196968 AEN196968 AOJ196968 AYF196968 BIB196968 BRX196968 CBT196968 CLP196968 CVL196968 DFH196968 DPD196968 DYZ196968 EIV196968 ESR196968 FCN196968 FMJ196968 FWF196968 GGB196968 GPX196968 GZT196968 HJP196968 HTL196968 IDH196968 IND196968 IWZ196968 JGV196968 JQR196968 KAN196968 KKJ196968 KUF196968 LEB196968 LNX196968 LXT196968 MHP196968 MRL196968 NBH196968 NLD196968 NUZ196968 OEV196968 OOR196968 OYN196968 PIJ196968 PSF196968 QCB196968 QLX196968 QVT196968 RFP196968 RPL196968 RZH196968 SJD196968 SSZ196968 TCV196968 TMR196968 TWN196968 UGJ196968 UQF196968 VAB196968 VJX196968 VTT196968 WDP196968 WNL196968 WXH196968 AZ262504 KV262504 UR262504 AEN262504 AOJ262504 AYF262504 BIB262504 BRX262504 CBT262504 CLP262504 CVL262504 DFH262504 DPD262504 DYZ262504 EIV262504 ESR262504 FCN262504 FMJ262504 FWF262504 GGB262504 GPX262504 GZT262504 HJP262504 HTL262504 IDH262504 IND262504 IWZ262504 JGV262504 JQR262504 KAN262504 KKJ262504 KUF262504 LEB262504 LNX262504 LXT262504 MHP262504 MRL262504 NBH262504 NLD262504 NUZ262504 OEV262504 OOR262504 OYN262504 PIJ262504 PSF262504 QCB262504 QLX262504 QVT262504 RFP262504 RPL262504 RZH262504 SJD262504 SSZ262504 TCV262504 TMR262504 TWN262504 UGJ262504 UQF262504 VAB262504 VJX262504 VTT262504 WDP262504 WNL262504 WXH262504 AZ328040 KV328040 UR328040 AEN328040 AOJ328040 AYF328040 BIB328040 BRX328040 CBT328040 CLP328040 CVL328040 DFH328040 DPD328040 DYZ328040 EIV328040 ESR328040 FCN328040 FMJ328040 FWF328040 GGB328040 GPX328040 GZT328040 HJP328040 HTL328040 IDH328040 IND328040 IWZ328040 JGV328040 JQR328040 KAN328040 KKJ328040 KUF328040 LEB328040 LNX328040 LXT328040 MHP328040 MRL328040 NBH328040 NLD328040 NUZ328040 OEV328040 OOR328040 OYN328040 PIJ328040 PSF328040 QCB328040 QLX328040 QVT328040 RFP328040 RPL328040 RZH328040 SJD328040 SSZ328040 TCV328040 TMR328040 TWN328040 UGJ328040 UQF328040 VAB328040 VJX328040 VTT328040 WDP328040 WNL328040 WXH328040 AZ393576 KV393576 UR393576 AEN393576 AOJ393576 AYF393576 BIB393576 BRX393576 CBT393576 CLP393576 CVL393576 DFH393576 DPD393576 DYZ393576 EIV393576 ESR393576 FCN393576 FMJ393576 FWF393576 GGB393576 GPX393576 GZT393576 HJP393576 HTL393576 IDH393576 IND393576 IWZ393576 JGV393576 JQR393576 KAN393576 KKJ393576 KUF393576 LEB393576 LNX393576 LXT393576 MHP393576 MRL393576 NBH393576 NLD393576 NUZ393576 OEV393576 OOR393576 OYN393576 PIJ393576 PSF393576 QCB393576 QLX393576 QVT393576 RFP393576 RPL393576 RZH393576 SJD393576 SSZ393576 TCV393576 TMR393576 TWN393576 UGJ393576 UQF393576 VAB393576 VJX393576 VTT393576 WDP393576 WNL393576 WXH393576 AZ459112 KV459112 UR459112 AEN459112 AOJ459112 AYF459112 BIB459112 BRX459112 CBT459112 CLP459112 CVL459112 DFH459112 DPD459112 DYZ459112 EIV459112 ESR459112 FCN459112 FMJ459112 FWF459112 GGB459112 GPX459112 GZT459112 HJP459112 HTL459112 IDH459112 IND459112 IWZ459112 JGV459112 JQR459112 KAN459112 KKJ459112 KUF459112 LEB459112 LNX459112 LXT459112 MHP459112 MRL459112 NBH459112 NLD459112 NUZ459112 OEV459112 OOR459112 OYN459112 PIJ459112 PSF459112 QCB459112 QLX459112 QVT459112 RFP459112 RPL459112 RZH459112 SJD459112 SSZ459112 TCV459112 TMR459112 TWN459112 UGJ459112 UQF459112 VAB459112 VJX459112 VTT459112 WDP459112 WNL459112 WXH459112 AZ524648 KV524648 UR524648 AEN524648 AOJ524648 AYF524648 BIB524648 BRX524648 CBT524648 CLP524648 CVL524648 DFH524648 DPD524648 DYZ524648 EIV524648 ESR524648 FCN524648 FMJ524648 FWF524648 GGB524648 GPX524648 GZT524648 HJP524648 HTL524648 IDH524648 IND524648 IWZ524648 JGV524648 JQR524648 KAN524648 KKJ524648 KUF524648 LEB524648 LNX524648 LXT524648 MHP524648 MRL524648 NBH524648 NLD524648 NUZ524648 OEV524648 OOR524648 OYN524648 PIJ524648 PSF524648 QCB524648 QLX524648 QVT524648 RFP524648 RPL524648 RZH524648 SJD524648 SSZ524648 TCV524648 TMR524648 TWN524648 UGJ524648 UQF524648 VAB524648 VJX524648 VTT524648 WDP524648 WNL524648 WXH524648 AZ590184 KV590184 UR590184 AEN590184 AOJ590184 AYF590184 BIB590184 BRX590184 CBT590184 CLP590184 CVL590184 DFH590184 DPD590184 DYZ590184 EIV590184 ESR590184 FCN590184 FMJ590184 FWF590184 GGB590184 GPX590184 GZT590184 HJP590184 HTL590184 IDH590184 IND590184 IWZ590184 JGV590184 JQR590184 KAN590184 KKJ590184 KUF590184 LEB590184 LNX590184 LXT590184 MHP590184 MRL590184 NBH590184 NLD590184 NUZ590184 OEV590184 OOR590184 OYN590184 PIJ590184 PSF590184 QCB590184 QLX590184 QVT590184 RFP590184 RPL590184 RZH590184 SJD590184 SSZ590184 TCV590184 TMR590184 TWN590184 UGJ590184 UQF590184 VAB590184 VJX590184 VTT590184 WDP590184 WNL590184 WXH590184 AZ655720 KV655720 UR655720 AEN655720 AOJ655720 AYF655720 BIB655720 BRX655720 CBT655720 CLP655720 CVL655720 DFH655720 DPD655720 DYZ655720 EIV655720 ESR655720 FCN655720 FMJ655720 FWF655720 GGB655720 GPX655720 GZT655720 HJP655720 HTL655720 IDH655720 IND655720 IWZ655720 JGV655720 JQR655720 KAN655720 KKJ655720 KUF655720 LEB655720 LNX655720 LXT655720 MHP655720 MRL655720 NBH655720 NLD655720 NUZ655720 OEV655720 OOR655720 OYN655720 PIJ655720 PSF655720 QCB655720 QLX655720 QVT655720 RFP655720 RPL655720 RZH655720 SJD655720 SSZ655720 TCV655720 TMR655720 TWN655720 UGJ655720 UQF655720 VAB655720 VJX655720 VTT655720 WDP655720 WNL655720 WXH655720 AZ721256 KV721256 UR721256 AEN721256 AOJ721256 AYF721256 BIB721256 BRX721256 CBT721256 CLP721256 CVL721256 DFH721256 DPD721256 DYZ721256 EIV721256 ESR721256 FCN721256 FMJ721256 FWF721256 GGB721256 GPX721256 GZT721256 HJP721256 HTL721256 IDH721256 IND721256 IWZ721256 JGV721256 JQR721256 KAN721256 KKJ721256 KUF721256 LEB721256 LNX721256 LXT721256 MHP721256 MRL721256 NBH721256 NLD721256 NUZ721256 OEV721256 OOR721256 OYN721256 PIJ721256 PSF721256 QCB721256 QLX721256 QVT721256 RFP721256 RPL721256 RZH721256 SJD721256 SSZ721256 TCV721256 TMR721256 TWN721256 UGJ721256 UQF721256 VAB721256 VJX721256 VTT721256 WDP721256 WNL721256 WXH721256 AZ786792 KV786792 UR786792 AEN786792 AOJ786792 AYF786792 BIB786792 BRX786792 CBT786792 CLP786792 CVL786792 DFH786792 DPD786792 DYZ786792 EIV786792 ESR786792 FCN786792 FMJ786792 FWF786792 GGB786792 GPX786792 GZT786792 HJP786792 HTL786792 IDH786792 IND786792 IWZ786792 JGV786792 JQR786792 KAN786792 KKJ786792 KUF786792 LEB786792 LNX786792 LXT786792 MHP786792 MRL786792 NBH786792 NLD786792 NUZ786792 OEV786792 OOR786792 OYN786792 PIJ786792 PSF786792 QCB786792 QLX786792 QVT786792 RFP786792 RPL786792 RZH786792 SJD786792 SSZ786792 TCV786792 TMR786792 TWN786792 UGJ786792 UQF786792 VAB786792 VJX786792 VTT786792 WDP786792 WNL786792 WXH786792 AZ852328 KV852328 UR852328 AEN852328 AOJ852328 AYF852328 BIB852328 BRX852328 CBT852328 CLP852328 CVL852328 DFH852328 DPD852328 DYZ852328 EIV852328 ESR852328 FCN852328 FMJ852328 FWF852328 GGB852328 GPX852328 GZT852328 HJP852328 HTL852328 IDH852328 IND852328 IWZ852328 JGV852328 JQR852328 KAN852328 KKJ852328 KUF852328 LEB852328 LNX852328 LXT852328 MHP852328 MRL852328 NBH852328 NLD852328 NUZ852328 OEV852328 OOR852328 OYN852328 PIJ852328 PSF852328 QCB852328 QLX852328 QVT852328 RFP852328 RPL852328 RZH852328 SJD852328 SSZ852328 TCV852328 TMR852328 TWN852328 UGJ852328 UQF852328 VAB852328 VJX852328 VTT852328 WDP852328 WNL852328 WXH852328 AZ917864 KV917864 UR917864 AEN917864 AOJ917864 AYF917864 BIB917864 BRX917864 CBT917864 CLP917864 CVL917864 DFH917864 DPD917864 DYZ917864 EIV917864 ESR917864 FCN917864 FMJ917864 FWF917864 GGB917864 GPX917864 GZT917864 HJP917864 HTL917864 IDH917864 IND917864 IWZ917864 JGV917864 JQR917864 KAN917864 KKJ917864 KUF917864 LEB917864 LNX917864 LXT917864 MHP917864 MRL917864 NBH917864 NLD917864 NUZ917864 OEV917864 OOR917864 OYN917864 PIJ917864 PSF917864 QCB917864 QLX917864 QVT917864 RFP917864 RPL917864 RZH917864 SJD917864 SSZ917864 TCV917864 TMR917864 TWN917864 UGJ917864 UQF917864 VAB917864 VJX917864 VTT917864 WDP917864 WNL917864 WXH917864 AZ983400 KV983400 UR983400 AEN983400 AOJ983400 AYF983400 BIB983400 BRX983400 CBT983400 CLP983400 CVL983400 DFH983400 DPD983400 DYZ983400 EIV983400 ESR983400 FCN983400 FMJ983400 FWF983400 GGB983400 GPX983400 GZT983400 HJP983400 HTL983400 IDH983400 IND983400 IWZ983400 JGV983400 JQR983400 KAN983400 KKJ983400 KUF983400 LEB983400 LNX983400 LXT983400 MHP983400 MRL983400 NBH983400 NLD983400 NUZ983400 OEV983400 OOR983400 OYN983400 PIJ983400 PSF983400 QCB983400 QLX983400 QVT983400 RFP983400 RPL983400 RZH983400 SJD983400 SSZ983400 TCV983400 TMR983400 TWN983400 UGJ983400 UQF983400 VAB983400 VJX983400 VTT983400 WDP983400 WNL983400 WXH983400 BH360 LD360 UZ360 AEV360 AOR360 AYN360 BIJ360 BSF360 CCB360 CLX360 CVT360 DFP360 DPL360 DZH360 EJD360 ESZ360 FCV360 FMR360 FWN360 GGJ360 GQF360 HAB360 HJX360 HTT360 IDP360 INL360 IXH360 JHD360 JQZ360 KAV360 KKR360 KUN360 LEJ360 LOF360 LYB360 MHX360 MRT360 NBP360 NLL360 NVH360 OFD360 OOZ360 OYV360 PIR360 PSN360 QCJ360 QMF360 QWB360 RFX360 RPT360 RZP360 SJL360 STH360 TDD360 TMZ360 TWV360 UGR360 UQN360 VAJ360 VKF360 VUB360 WDX360 WNT360 WXP360 BH65896 LD65896 UZ65896 AEV65896 AOR65896 AYN65896 BIJ65896 BSF65896 CCB65896 CLX65896 CVT65896 DFP65896 DPL65896 DZH65896 EJD65896 ESZ65896 FCV65896 FMR65896 FWN65896 GGJ65896 GQF65896 HAB65896 HJX65896 HTT65896 IDP65896 INL65896 IXH65896 JHD65896 JQZ65896 KAV65896 KKR65896 KUN65896 LEJ65896 LOF65896 LYB65896 MHX65896 MRT65896 NBP65896 NLL65896 NVH65896 OFD65896 OOZ65896 OYV65896 PIR65896 PSN65896 QCJ65896 QMF65896 QWB65896 RFX65896 RPT65896 RZP65896 SJL65896 STH65896 TDD65896 TMZ65896 TWV65896 UGR65896 UQN65896 VAJ65896 VKF65896 VUB65896 WDX65896 WNT65896 WXP65896 BH131432 LD131432 UZ131432 AEV131432 AOR131432 AYN131432 BIJ131432 BSF131432 CCB131432 CLX131432 CVT131432 DFP131432 DPL131432 DZH131432 EJD131432 ESZ131432 FCV131432 FMR131432 FWN131432 GGJ131432 GQF131432 HAB131432 HJX131432 HTT131432 IDP131432 INL131432 IXH131432 JHD131432 JQZ131432 KAV131432 KKR131432 KUN131432 LEJ131432 LOF131432 LYB131432 MHX131432 MRT131432 NBP131432 NLL131432 NVH131432 OFD131432 OOZ131432 OYV131432 PIR131432 PSN131432 QCJ131432 QMF131432 QWB131432 RFX131432 RPT131432 RZP131432 SJL131432 STH131432 TDD131432 TMZ131432 TWV131432 UGR131432 UQN131432 VAJ131432 VKF131432 VUB131432 WDX131432 WNT131432 WXP131432 BH196968 LD196968 UZ196968 AEV196968 AOR196968 AYN196968 BIJ196968 BSF196968 CCB196968 CLX196968 CVT196968 DFP196968 DPL196968 DZH196968 EJD196968 ESZ196968 FCV196968 FMR196968 FWN196968 GGJ196968 GQF196968 HAB196968 HJX196968 HTT196968 IDP196968 INL196968 IXH196968 JHD196968 JQZ196968 KAV196968 KKR196968 KUN196968 LEJ196968 LOF196968 LYB196968 MHX196968 MRT196968 NBP196968 NLL196968 NVH196968 OFD196968 OOZ196968 OYV196968 PIR196968 PSN196968 QCJ196968 QMF196968 QWB196968 RFX196968 RPT196968 RZP196968 SJL196968 STH196968 TDD196968 TMZ196968 TWV196968 UGR196968 UQN196968 VAJ196968 VKF196968 VUB196968 WDX196968 WNT196968 WXP196968 BH262504 LD262504 UZ262504 AEV262504 AOR262504 AYN262504 BIJ262504 BSF262504 CCB262504 CLX262504 CVT262504 DFP262504 DPL262504 DZH262504 EJD262504 ESZ262504 FCV262504 FMR262504 FWN262504 GGJ262504 GQF262504 HAB262504 HJX262504 HTT262504 IDP262504 INL262504 IXH262504 JHD262504 JQZ262504 KAV262504 KKR262504 KUN262504 LEJ262504 LOF262504 LYB262504 MHX262504 MRT262504 NBP262504 NLL262504 NVH262504 OFD262504 OOZ262504 OYV262504 PIR262504 PSN262504 QCJ262504 QMF262504 QWB262504 RFX262504 RPT262504 RZP262504 SJL262504 STH262504 TDD262504 TMZ262504 TWV262504 UGR262504 UQN262504 VAJ262504 VKF262504 VUB262504 WDX262504 WNT262504 WXP262504 BH328040 LD328040 UZ328040 AEV328040 AOR328040 AYN328040 BIJ328040 BSF328040 CCB328040 CLX328040 CVT328040 DFP328040 DPL328040 DZH328040 EJD328040 ESZ328040 FCV328040 FMR328040 FWN328040 GGJ328040 GQF328040 HAB328040 HJX328040 HTT328040 IDP328040 INL328040 IXH328040 JHD328040 JQZ328040 KAV328040 KKR328040 KUN328040 LEJ328040 LOF328040 LYB328040 MHX328040 MRT328040 NBP328040 NLL328040 NVH328040 OFD328040 OOZ328040 OYV328040 PIR328040 PSN328040 QCJ328040 QMF328040 QWB328040 RFX328040 RPT328040 RZP328040 SJL328040 STH328040 TDD328040 TMZ328040 TWV328040 UGR328040 UQN328040 VAJ328040 VKF328040 VUB328040 WDX328040 WNT328040 WXP328040 BH393576 LD393576 UZ393576 AEV393576 AOR393576 AYN393576 BIJ393576 BSF393576 CCB393576 CLX393576 CVT393576 DFP393576 DPL393576 DZH393576 EJD393576 ESZ393576 FCV393576 FMR393576 FWN393576 GGJ393576 GQF393576 HAB393576 HJX393576 HTT393576 IDP393576 INL393576 IXH393576 JHD393576 JQZ393576 KAV393576 KKR393576 KUN393576 LEJ393576 LOF393576 LYB393576 MHX393576 MRT393576 NBP393576 NLL393576 NVH393576 OFD393576 OOZ393576 OYV393576 PIR393576 PSN393576 QCJ393576 QMF393576 QWB393576 RFX393576 RPT393576 RZP393576 SJL393576 STH393576 TDD393576 TMZ393576 TWV393576 UGR393576 UQN393576 VAJ393576 VKF393576 VUB393576 WDX393576 WNT393576 WXP393576 BH459112 LD459112 UZ459112 AEV459112 AOR459112 AYN459112 BIJ459112 BSF459112 CCB459112 CLX459112 CVT459112 DFP459112 DPL459112 DZH459112 EJD459112 ESZ459112 FCV459112 FMR459112 FWN459112 GGJ459112 GQF459112 HAB459112 HJX459112 HTT459112 IDP459112 INL459112 IXH459112 JHD459112 JQZ459112 KAV459112 KKR459112 KUN459112 LEJ459112 LOF459112 LYB459112 MHX459112 MRT459112 NBP459112 NLL459112 NVH459112 OFD459112 OOZ459112 OYV459112 PIR459112 PSN459112 QCJ459112 QMF459112 QWB459112 RFX459112 RPT459112 RZP459112 SJL459112 STH459112 TDD459112 TMZ459112 TWV459112 UGR459112 UQN459112 VAJ459112 VKF459112 VUB459112 WDX459112 WNT459112 WXP459112 BH524648 LD524648 UZ524648 AEV524648 AOR524648 AYN524648 BIJ524648 BSF524648 CCB524648 CLX524648 CVT524648 DFP524648 DPL524648 DZH524648 EJD524648 ESZ524648 FCV524648 FMR524648 FWN524648 GGJ524648 GQF524648 HAB524648 HJX524648 HTT524648 IDP524648 INL524648 IXH524648 JHD524648 JQZ524648 KAV524648 KKR524648 KUN524648 LEJ524648 LOF524648 LYB524648 MHX524648 MRT524648 NBP524648 NLL524648 NVH524648 OFD524648 OOZ524648 OYV524648 PIR524648 PSN524648 QCJ524648 QMF524648 QWB524648 RFX524648 RPT524648 RZP524648 SJL524648 STH524648 TDD524648 TMZ524648 TWV524648 UGR524648 UQN524648 VAJ524648 VKF524648 VUB524648 WDX524648 WNT524648 WXP524648 BH590184 LD590184 UZ590184 AEV590184 AOR590184 AYN590184 BIJ590184 BSF590184 CCB590184 CLX590184 CVT590184 DFP590184 DPL590184 DZH590184 EJD590184 ESZ590184 FCV590184 FMR590184 FWN590184 GGJ590184 GQF590184 HAB590184 HJX590184 HTT590184 IDP590184 INL590184 IXH590184 JHD590184 JQZ590184 KAV590184 KKR590184 KUN590184 LEJ590184 LOF590184 LYB590184 MHX590184 MRT590184 NBP590184 NLL590184 NVH590184 OFD590184 OOZ590184 OYV590184 PIR590184 PSN590184 QCJ590184 QMF590184 QWB590184 RFX590184 RPT590184 RZP590184 SJL590184 STH590184 TDD590184 TMZ590184 TWV590184 UGR590184 UQN590184 VAJ590184 VKF590184 VUB590184 WDX590184 WNT590184 WXP590184 BH655720 LD655720 UZ655720 AEV655720 AOR655720 AYN655720 BIJ655720 BSF655720 CCB655720 CLX655720 CVT655720 DFP655720 DPL655720 DZH655720 EJD655720 ESZ655720 FCV655720 FMR655720 FWN655720 GGJ655720 GQF655720 HAB655720 HJX655720 HTT655720 IDP655720 INL655720 IXH655720 JHD655720 JQZ655720 KAV655720 KKR655720 KUN655720 LEJ655720 LOF655720 LYB655720 MHX655720 MRT655720 NBP655720 NLL655720 NVH655720 OFD655720 OOZ655720 OYV655720 PIR655720 PSN655720 QCJ655720 QMF655720 QWB655720 RFX655720 RPT655720 RZP655720 SJL655720 STH655720 TDD655720 TMZ655720 TWV655720 UGR655720 UQN655720 VAJ655720 VKF655720 VUB655720 WDX655720 WNT655720 WXP655720 BH721256 LD721256 UZ721256 AEV721256 AOR721256 AYN721256 BIJ721256 BSF721256 CCB721256 CLX721256 CVT721256 DFP721256 DPL721256 DZH721256 EJD721256 ESZ721256 FCV721256 FMR721256 FWN721256 GGJ721256 GQF721256 HAB721256 HJX721256 HTT721256 IDP721256 INL721256 IXH721256 JHD721256 JQZ721256 KAV721256 KKR721256 KUN721256 LEJ721256 LOF721256 LYB721256 MHX721256 MRT721256 NBP721256 NLL721256 NVH721256 OFD721256 OOZ721256 OYV721256 PIR721256 PSN721256 QCJ721256 QMF721256 QWB721256 RFX721256 RPT721256 RZP721256 SJL721256 STH721256 TDD721256 TMZ721256 TWV721256 UGR721256 UQN721256 VAJ721256 VKF721256 VUB721256 WDX721256 WNT721256 WXP721256 BH786792 LD786792 UZ786792 AEV786792 AOR786792 AYN786792 BIJ786792 BSF786792 CCB786792 CLX786792 CVT786792 DFP786792 DPL786792 DZH786792 EJD786792 ESZ786792 FCV786792 FMR786792 FWN786792 GGJ786792 GQF786792 HAB786792 HJX786792 HTT786792 IDP786792 INL786792 IXH786792 JHD786792 JQZ786792 KAV786792 KKR786792 KUN786792 LEJ786792 LOF786792 LYB786792 MHX786792 MRT786792 NBP786792 NLL786792 NVH786792 OFD786792 OOZ786792 OYV786792 PIR786792 PSN786792 QCJ786792 QMF786792 QWB786792 RFX786792 RPT786792 RZP786792 SJL786792 STH786792 TDD786792 TMZ786792 TWV786792 UGR786792 UQN786792 VAJ786792 VKF786792 VUB786792 WDX786792 WNT786792 WXP786792 BH852328 LD852328 UZ852328 AEV852328 AOR852328 AYN852328 BIJ852328 BSF852328 CCB852328 CLX852328 CVT852328 DFP852328 DPL852328 DZH852328 EJD852328 ESZ852328 FCV852328 FMR852328 FWN852328 GGJ852328 GQF852328 HAB852328 HJX852328 HTT852328 IDP852328 INL852328 IXH852328 JHD852328 JQZ852328 KAV852328 KKR852328 KUN852328 LEJ852328 LOF852328 LYB852328 MHX852328 MRT852328 NBP852328 NLL852328 NVH852328 OFD852328 OOZ852328 OYV852328 PIR852328 PSN852328 QCJ852328 QMF852328 QWB852328 RFX852328 RPT852328 RZP852328 SJL852328 STH852328 TDD852328 TMZ852328 TWV852328 UGR852328 UQN852328 VAJ852328 VKF852328 VUB852328 WDX852328 WNT852328 WXP852328 BH917864 LD917864 UZ917864 AEV917864 AOR917864 AYN917864 BIJ917864 BSF917864 CCB917864 CLX917864 CVT917864 DFP917864 DPL917864 DZH917864 EJD917864 ESZ917864 FCV917864 FMR917864 FWN917864 GGJ917864 GQF917864 HAB917864 HJX917864 HTT917864 IDP917864 INL917864 IXH917864 JHD917864 JQZ917864 KAV917864 KKR917864 KUN917864 LEJ917864 LOF917864 LYB917864 MHX917864 MRT917864 NBP917864 NLL917864 NVH917864 OFD917864 OOZ917864 OYV917864 PIR917864 PSN917864 QCJ917864 QMF917864 QWB917864 RFX917864 RPT917864 RZP917864 SJL917864 STH917864 TDD917864 TMZ917864 TWV917864 UGR917864 UQN917864 VAJ917864 VKF917864 VUB917864 WDX917864 WNT917864 WXP917864 BH983400 LD983400 UZ983400 AEV983400 AOR983400 AYN983400 BIJ983400 BSF983400 CCB983400 CLX983400 CVT983400 DFP983400 DPL983400 DZH983400 EJD983400 ESZ983400 FCV983400 FMR983400 FWN983400 GGJ983400 GQF983400 HAB983400 HJX983400 HTT983400 IDP983400 INL983400 IXH983400 JHD983400 JQZ983400 KAV983400 KKR983400 KUN983400 LEJ983400 LOF983400 LYB983400 MHX983400 MRT983400 NBP983400 NLL983400 NVH983400 OFD983400 OOZ983400 OYV983400 PIR983400 PSN983400 QCJ983400 QMF983400 QWB983400 RFX983400 RPT983400 RZP983400 SJL983400 STH983400 TDD983400 TMZ983400 TWV983400 UGR983400 UQN983400 VAJ983400 VKF983400 VUB983400 WDX983400 WNT983400 WXP983400 BP360 LL360 VH360 AFD360 AOZ360 AYV360 BIR360 BSN360 CCJ360 CMF360 CWB360 DFX360 DPT360 DZP360 EJL360 ETH360 FDD360 FMZ360 FWV360 GGR360 GQN360 HAJ360 HKF360 HUB360 IDX360 INT360 IXP360 JHL360 JRH360 KBD360 KKZ360 KUV360 LER360 LON360 LYJ360 MIF360 MSB360 NBX360 NLT360 NVP360 OFL360 OPH360 OZD360 PIZ360 PSV360 QCR360 QMN360 QWJ360 RGF360 RQB360 RZX360 SJT360 STP360 TDL360 TNH360 TXD360 UGZ360 UQV360 VAR360 VKN360 VUJ360 WEF360 WOB360 WXX360 BP65896 LL65896 VH65896 AFD65896 AOZ65896 AYV65896 BIR65896 BSN65896 CCJ65896 CMF65896 CWB65896 DFX65896 DPT65896 DZP65896 EJL65896 ETH65896 FDD65896 FMZ65896 FWV65896 GGR65896 GQN65896 HAJ65896 HKF65896 HUB65896 IDX65896 INT65896 IXP65896 JHL65896 JRH65896 KBD65896 KKZ65896 KUV65896 LER65896 LON65896 LYJ65896 MIF65896 MSB65896 NBX65896 NLT65896 NVP65896 OFL65896 OPH65896 OZD65896 PIZ65896 PSV65896 QCR65896 QMN65896 QWJ65896 RGF65896 RQB65896 RZX65896 SJT65896 STP65896 TDL65896 TNH65896 TXD65896 UGZ65896 UQV65896 VAR65896 VKN65896 VUJ65896 WEF65896 WOB65896 WXX65896 BP131432 LL131432 VH131432 AFD131432 AOZ131432 AYV131432 BIR131432 BSN131432 CCJ131432 CMF131432 CWB131432 DFX131432 DPT131432 DZP131432 EJL131432 ETH131432 FDD131432 FMZ131432 FWV131432 GGR131432 GQN131432 HAJ131432 HKF131432 HUB131432 IDX131432 INT131432 IXP131432 JHL131432 JRH131432 KBD131432 KKZ131432 KUV131432 LER131432 LON131432 LYJ131432 MIF131432 MSB131432 NBX131432 NLT131432 NVP131432 OFL131432 OPH131432 OZD131432 PIZ131432 PSV131432 QCR131432 QMN131432 QWJ131432 RGF131432 RQB131432 RZX131432 SJT131432 STP131432 TDL131432 TNH131432 TXD131432 UGZ131432 UQV131432 VAR131432 VKN131432 VUJ131432 WEF131432 WOB131432 WXX131432 BP196968 LL196968 VH196968 AFD196968 AOZ196968 AYV196968 BIR196968 BSN196968 CCJ196968 CMF196968 CWB196968 DFX196968 DPT196968 DZP196968 EJL196968 ETH196968 FDD196968 FMZ196968 FWV196968 GGR196968 GQN196968 HAJ196968 HKF196968 HUB196968 IDX196968 INT196968 IXP196968 JHL196968 JRH196968 KBD196968 KKZ196968 KUV196968 LER196968 LON196968 LYJ196968 MIF196968 MSB196968 NBX196968 NLT196968 NVP196968 OFL196968 OPH196968 OZD196968 PIZ196968 PSV196968 QCR196968 QMN196968 QWJ196968 RGF196968 RQB196968 RZX196968 SJT196968 STP196968 TDL196968 TNH196968 TXD196968 UGZ196968 UQV196968 VAR196968 VKN196968 VUJ196968 WEF196968 WOB196968 WXX196968 BP262504 LL262504 VH262504 AFD262504 AOZ262504 AYV262504 BIR262504 BSN262504 CCJ262504 CMF262504 CWB262504 DFX262504 DPT262504 DZP262504 EJL262504 ETH262504 FDD262504 FMZ262504 FWV262504 GGR262504 GQN262504 HAJ262504 HKF262504 HUB262504 IDX262504 INT262504 IXP262504 JHL262504 JRH262504 KBD262504 KKZ262504 KUV262504 LER262504 LON262504 LYJ262504 MIF262504 MSB262504 NBX262504 NLT262504 NVP262504 OFL262504 OPH262504 OZD262504 PIZ262504 PSV262504 QCR262504 QMN262504 QWJ262504 RGF262504 RQB262504 RZX262504 SJT262504 STP262504 TDL262504 TNH262504 TXD262504 UGZ262504 UQV262504 VAR262504 VKN262504 VUJ262504 WEF262504 WOB262504 WXX262504 BP328040 LL328040 VH328040 AFD328040 AOZ328040 AYV328040 BIR328040 BSN328040 CCJ328040 CMF328040 CWB328040 DFX328040 DPT328040 DZP328040 EJL328040 ETH328040 FDD328040 FMZ328040 FWV328040 GGR328040 GQN328040 HAJ328040 HKF328040 HUB328040 IDX328040 INT328040 IXP328040 JHL328040 JRH328040 KBD328040 KKZ328040 KUV328040 LER328040 LON328040 LYJ328040 MIF328040 MSB328040 NBX328040 NLT328040 NVP328040 OFL328040 OPH328040 OZD328040 PIZ328040 PSV328040 QCR328040 QMN328040 QWJ328040 RGF328040 RQB328040 RZX328040 SJT328040 STP328040 TDL328040 TNH328040 TXD328040 UGZ328040 UQV328040 VAR328040 VKN328040 VUJ328040 WEF328040 WOB328040 WXX328040 BP393576 LL393576 VH393576 AFD393576 AOZ393576 AYV393576 BIR393576 BSN393576 CCJ393576 CMF393576 CWB393576 DFX393576 DPT393576 DZP393576 EJL393576 ETH393576 FDD393576 FMZ393576 FWV393576 GGR393576 GQN393576 HAJ393576 HKF393576 HUB393576 IDX393576 INT393576 IXP393576 JHL393576 JRH393576 KBD393576 KKZ393576 KUV393576 LER393576 LON393576 LYJ393576 MIF393576 MSB393576 NBX393576 NLT393576 NVP393576 OFL393576 OPH393576 OZD393576 PIZ393576 PSV393576 QCR393576 QMN393576 QWJ393576 RGF393576 RQB393576 RZX393576 SJT393576 STP393576 TDL393576 TNH393576 TXD393576 UGZ393576 UQV393576 VAR393576 VKN393576 VUJ393576 WEF393576 WOB393576 WXX393576 BP459112 LL459112 VH459112 AFD459112 AOZ459112 AYV459112 BIR459112 BSN459112 CCJ459112 CMF459112 CWB459112 DFX459112 DPT459112 DZP459112 EJL459112 ETH459112 FDD459112 FMZ459112 FWV459112 GGR459112 GQN459112 HAJ459112 HKF459112 HUB459112 IDX459112 INT459112 IXP459112 JHL459112 JRH459112 KBD459112 KKZ459112 KUV459112 LER459112 LON459112 LYJ459112 MIF459112 MSB459112 NBX459112 NLT459112 NVP459112 OFL459112 OPH459112 OZD459112 PIZ459112 PSV459112 QCR459112 QMN459112 QWJ459112 RGF459112 RQB459112 RZX459112 SJT459112 STP459112 TDL459112 TNH459112 TXD459112 UGZ459112 UQV459112 VAR459112 VKN459112 VUJ459112 WEF459112 WOB459112 WXX459112 BP524648 LL524648 VH524648 AFD524648 AOZ524648 AYV524648 BIR524648 BSN524648 CCJ524648 CMF524648 CWB524648 DFX524648 DPT524648 DZP524648 EJL524648 ETH524648 FDD524648 FMZ524648 FWV524648 GGR524648 GQN524648 HAJ524648 HKF524648 HUB524648 IDX524648 INT524648 IXP524648 JHL524648 JRH524648 KBD524648 KKZ524648 KUV524648 LER524648 LON524648 LYJ524648 MIF524648 MSB524648 NBX524648 NLT524648 NVP524648 OFL524648 OPH524648 OZD524648 PIZ524648 PSV524648 QCR524648 QMN524648 QWJ524648 RGF524648 RQB524648 RZX524648 SJT524648 STP524648 TDL524648 TNH524648 TXD524648 UGZ524648 UQV524648 VAR524648 VKN524648 VUJ524648 WEF524648 WOB524648 WXX524648 BP590184 LL590184 VH590184 AFD590184 AOZ590184 AYV590184 BIR590184 BSN590184 CCJ590184 CMF590184 CWB590184 DFX590184 DPT590184 DZP590184 EJL590184 ETH590184 FDD590184 FMZ590184 FWV590184 GGR590184 GQN590184 HAJ590184 HKF590184 HUB590184 IDX590184 INT590184 IXP590184 JHL590184 JRH590184 KBD590184 KKZ590184 KUV590184 LER590184 LON590184 LYJ590184 MIF590184 MSB590184 NBX590184 NLT590184 NVP590184 OFL590184 OPH590184 OZD590184 PIZ590184 PSV590184 QCR590184 QMN590184 QWJ590184 RGF590184 RQB590184 RZX590184 SJT590184 STP590184 TDL590184 TNH590184 TXD590184 UGZ590184 UQV590184 VAR590184 VKN590184 VUJ590184 WEF590184 WOB590184 WXX590184 BP655720 LL655720 VH655720 AFD655720 AOZ655720 AYV655720 BIR655720 BSN655720 CCJ655720 CMF655720 CWB655720 DFX655720 DPT655720 DZP655720 EJL655720 ETH655720 FDD655720 FMZ655720 FWV655720 GGR655720 GQN655720 HAJ655720 HKF655720 HUB655720 IDX655720 INT655720 IXP655720 JHL655720 JRH655720 KBD655720 KKZ655720 KUV655720 LER655720 LON655720 LYJ655720 MIF655720 MSB655720 NBX655720 NLT655720 NVP655720 OFL655720 OPH655720 OZD655720 PIZ655720 PSV655720 QCR655720 QMN655720 QWJ655720 RGF655720 RQB655720 RZX655720 SJT655720 STP655720 TDL655720 TNH655720 TXD655720 UGZ655720 UQV655720 VAR655720 VKN655720 VUJ655720 WEF655720 WOB655720 WXX655720 BP721256 LL721256 VH721256 AFD721256 AOZ721256 AYV721256 BIR721256 BSN721256 CCJ721256 CMF721256 CWB721256 DFX721256 DPT721256 DZP721256 EJL721256 ETH721256 FDD721256 FMZ721256 FWV721256 GGR721256 GQN721256 HAJ721256 HKF721256 HUB721256 IDX721256 INT721256 IXP721256 JHL721256 JRH721256 KBD721256 KKZ721256 KUV721256 LER721256 LON721256 LYJ721256 MIF721256 MSB721256 NBX721256 NLT721256 NVP721256 OFL721256 OPH721256 OZD721256 PIZ721256 PSV721256 QCR721256 QMN721256 QWJ721256 RGF721256 RQB721256 RZX721256 SJT721256 STP721256 TDL721256 TNH721256 TXD721256 UGZ721256 UQV721256 VAR721256 VKN721256 VUJ721256 WEF721256 WOB721256 WXX721256 BP786792 LL786792 VH786792 AFD786792 AOZ786792 AYV786792 BIR786792 BSN786792 CCJ786792 CMF786792 CWB786792 DFX786792 DPT786792 DZP786792 EJL786792 ETH786792 FDD786792 FMZ786792 FWV786792 GGR786792 GQN786792 HAJ786792 HKF786792 HUB786792 IDX786792 INT786792 IXP786792 JHL786792 JRH786792 KBD786792 KKZ786792 KUV786792 LER786792 LON786792 LYJ786792 MIF786792 MSB786792 NBX786792 NLT786792 NVP786792 OFL786792 OPH786792 OZD786792 PIZ786792 PSV786792 QCR786792 QMN786792 QWJ786792 RGF786792 RQB786792 RZX786792 SJT786792 STP786792 TDL786792 TNH786792 TXD786792 UGZ786792 UQV786792 VAR786792 VKN786792 VUJ786792 WEF786792 WOB786792 WXX786792 BP852328 LL852328 VH852328 AFD852328 AOZ852328 AYV852328 BIR852328 BSN852328 CCJ852328 CMF852328 CWB852328 DFX852328 DPT852328 DZP852328 EJL852328 ETH852328 FDD852328 FMZ852328 FWV852328 GGR852328 GQN852328 HAJ852328 HKF852328 HUB852328 IDX852328 INT852328 IXP852328 JHL852328 JRH852328 KBD852328 KKZ852328 KUV852328 LER852328 LON852328 LYJ852328 MIF852328 MSB852328 NBX852328 NLT852328 NVP852328 OFL852328 OPH852328 OZD852328 PIZ852328 PSV852328 QCR852328 QMN852328 QWJ852328 RGF852328 RQB852328 RZX852328 SJT852328 STP852328 TDL852328 TNH852328 TXD852328 UGZ852328 UQV852328 VAR852328 VKN852328 VUJ852328 WEF852328 WOB852328 WXX852328 BP917864 LL917864 VH917864 AFD917864 AOZ917864 AYV917864 BIR917864 BSN917864 CCJ917864 CMF917864 CWB917864 DFX917864 DPT917864 DZP917864 EJL917864 ETH917864 FDD917864 FMZ917864 FWV917864 GGR917864 GQN917864 HAJ917864 HKF917864 HUB917864 IDX917864 INT917864 IXP917864 JHL917864 JRH917864 KBD917864 KKZ917864 KUV917864 LER917864 LON917864 LYJ917864 MIF917864 MSB917864 NBX917864 NLT917864 NVP917864 OFL917864 OPH917864 OZD917864 PIZ917864 PSV917864 QCR917864 QMN917864 QWJ917864 RGF917864 RQB917864 RZX917864 SJT917864 STP917864 TDL917864 TNH917864 TXD917864 UGZ917864 UQV917864 VAR917864 VKN917864 VUJ917864 WEF917864 WOB917864 WXX917864 BP983400 LL983400 VH983400 AFD983400 AOZ983400 AYV983400 BIR983400 BSN983400 CCJ983400 CMF983400 CWB983400 DFX983400 DPT983400 DZP983400 EJL983400 ETH983400 FDD983400 FMZ983400 FWV983400 GGR983400 GQN983400 HAJ983400 HKF983400 HUB983400 IDX983400 INT983400 IXP983400 JHL983400 JRH983400 KBD983400 KKZ983400 KUV983400 LER983400 LON983400 LYJ983400 MIF983400 MSB983400 NBX983400 NLT983400 NVP983400 OFL983400 OPH983400 OZD983400 PIZ983400 PSV983400 QCR983400 QMN983400 QWJ983400 RGF983400 RQB983400 RZX983400 SJT983400 STP983400 TDL983400 TNH983400 TXD983400 UGZ983400 UQV983400 VAR983400 VKN983400 VUJ983400 WEF983400 WOB983400 WXX983400 BX360 LT360 VP360 AFL360 APH360 AZD360 BIZ360 BSV360 CCR360 CMN360 CWJ360 DGF360 DQB360 DZX360 EJT360 ETP360 FDL360 FNH360 FXD360 GGZ360 GQV360 HAR360 HKN360 HUJ360 IEF360 IOB360 IXX360 JHT360 JRP360 KBL360 KLH360 KVD360 LEZ360 LOV360 LYR360 MIN360 MSJ360 NCF360 NMB360 NVX360 OFT360 OPP360 OZL360 PJH360 PTD360 QCZ360 QMV360 QWR360 RGN360 RQJ360 SAF360 SKB360 STX360 TDT360 TNP360 TXL360 UHH360 URD360 VAZ360 VKV360 VUR360 WEN360 WOJ360 WYF360 BX65896 LT65896 VP65896 AFL65896 APH65896 AZD65896 BIZ65896 BSV65896 CCR65896 CMN65896 CWJ65896 DGF65896 DQB65896 DZX65896 EJT65896 ETP65896 FDL65896 FNH65896 FXD65896 GGZ65896 GQV65896 HAR65896 HKN65896 HUJ65896 IEF65896 IOB65896 IXX65896 JHT65896 JRP65896 KBL65896 KLH65896 KVD65896 LEZ65896 LOV65896 LYR65896 MIN65896 MSJ65896 NCF65896 NMB65896 NVX65896 OFT65896 OPP65896 OZL65896 PJH65896 PTD65896 QCZ65896 QMV65896 QWR65896 RGN65896 RQJ65896 SAF65896 SKB65896 STX65896 TDT65896 TNP65896 TXL65896 UHH65896 URD65896 VAZ65896 VKV65896 VUR65896 WEN65896 WOJ65896 WYF65896 BX131432 LT131432 VP131432 AFL131432 APH131432 AZD131432 BIZ131432 BSV131432 CCR131432 CMN131432 CWJ131432 DGF131432 DQB131432 DZX131432 EJT131432 ETP131432 FDL131432 FNH131432 FXD131432 GGZ131432 GQV131432 HAR131432 HKN131432 HUJ131432 IEF131432 IOB131432 IXX131432 JHT131432 JRP131432 KBL131432 KLH131432 KVD131432 LEZ131432 LOV131432 LYR131432 MIN131432 MSJ131432 NCF131432 NMB131432 NVX131432 OFT131432 OPP131432 OZL131432 PJH131432 PTD131432 QCZ131432 QMV131432 QWR131432 RGN131432 RQJ131432 SAF131432 SKB131432 STX131432 TDT131432 TNP131432 TXL131432 UHH131432 URD131432 VAZ131432 VKV131432 VUR131432 WEN131432 WOJ131432 WYF131432 BX196968 LT196968 VP196968 AFL196968 APH196968 AZD196968 BIZ196968 BSV196968 CCR196968 CMN196968 CWJ196968 DGF196968 DQB196968 DZX196968 EJT196968 ETP196968 FDL196968 FNH196968 FXD196968 GGZ196968 GQV196968 HAR196968 HKN196968 HUJ196968 IEF196968 IOB196968 IXX196968 JHT196968 JRP196968 KBL196968 KLH196968 KVD196968 LEZ196968 LOV196968 LYR196968 MIN196968 MSJ196968 NCF196968 NMB196968 NVX196968 OFT196968 OPP196968 OZL196968 PJH196968 PTD196968 QCZ196968 QMV196968 QWR196968 RGN196968 RQJ196968 SAF196968 SKB196968 STX196968 TDT196968 TNP196968 TXL196968 UHH196968 URD196968 VAZ196968 VKV196968 VUR196968 WEN196968 WOJ196968 WYF196968 BX262504 LT262504 VP262504 AFL262504 APH262504 AZD262504 BIZ262504 BSV262504 CCR262504 CMN262504 CWJ262504 DGF262504 DQB262504 DZX262504 EJT262504 ETP262504 FDL262504 FNH262504 FXD262504 GGZ262504 GQV262504 HAR262504 HKN262504 HUJ262504 IEF262504 IOB262504 IXX262504 JHT262504 JRP262504 KBL262504 KLH262504 KVD262504 LEZ262504 LOV262504 LYR262504 MIN262504 MSJ262504 NCF262504 NMB262504 NVX262504 OFT262504 OPP262504 OZL262504 PJH262504 PTD262504 QCZ262504 QMV262504 QWR262504 RGN262504 RQJ262504 SAF262504 SKB262504 STX262504 TDT262504 TNP262504 TXL262504 UHH262504 URD262504 VAZ262504 VKV262504 VUR262504 WEN262504 WOJ262504 WYF262504 BX328040 LT328040 VP328040 AFL328040 APH328040 AZD328040 BIZ328040 BSV328040 CCR328040 CMN328040 CWJ328040 DGF328040 DQB328040 DZX328040 EJT328040 ETP328040 FDL328040 FNH328040 FXD328040 GGZ328040 GQV328040 HAR328040 HKN328040 HUJ328040 IEF328040 IOB328040 IXX328040 JHT328040 JRP328040 KBL328040 KLH328040 KVD328040 LEZ328040 LOV328040 LYR328040 MIN328040 MSJ328040 NCF328040 NMB328040 NVX328040 OFT328040 OPP328040 OZL328040 PJH328040 PTD328040 QCZ328040 QMV328040 QWR328040 RGN328040 RQJ328040 SAF328040 SKB328040 STX328040 TDT328040 TNP328040 TXL328040 UHH328040 URD328040 VAZ328040 VKV328040 VUR328040 WEN328040 WOJ328040 WYF328040 BX393576 LT393576 VP393576 AFL393576 APH393576 AZD393576 BIZ393576 BSV393576 CCR393576 CMN393576 CWJ393576 DGF393576 DQB393576 DZX393576 EJT393576 ETP393576 FDL393576 FNH393576 FXD393576 GGZ393576 GQV393576 HAR393576 HKN393576 HUJ393576 IEF393576 IOB393576 IXX393576 JHT393576 JRP393576 KBL393576 KLH393576 KVD393576 LEZ393576 LOV393576 LYR393576 MIN393576 MSJ393576 NCF393576 NMB393576 NVX393576 OFT393576 OPP393576 OZL393576 PJH393576 PTD393576 QCZ393576 QMV393576 QWR393576 RGN393576 RQJ393576 SAF393576 SKB393576 STX393576 TDT393576 TNP393576 TXL393576 UHH393576 URD393576 VAZ393576 VKV393576 VUR393576 WEN393576 WOJ393576 WYF393576 BX459112 LT459112 VP459112 AFL459112 APH459112 AZD459112 BIZ459112 BSV459112 CCR459112 CMN459112 CWJ459112 DGF459112 DQB459112 DZX459112 EJT459112 ETP459112 FDL459112 FNH459112 FXD459112 GGZ459112 GQV459112 HAR459112 HKN459112 HUJ459112 IEF459112 IOB459112 IXX459112 JHT459112 JRP459112 KBL459112 KLH459112 KVD459112 LEZ459112 LOV459112 LYR459112 MIN459112 MSJ459112 NCF459112 NMB459112 NVX459112 OFT459112 OPP459112 OZL459112 PJH459112 PTD459112 QCZ459112 QMV459112 QWR459112 RGN459112 RQJ459112 SAF459112 SKB459112 STX459112 TDT459112 TNP459112 TXL459112 UHH459112 URD459112 VAZ459112 VKV459112 VUR459112 WEN459112 WOJ459112 WYF459112 BX524648 LT524648 VP524648 AFL524648 APH524648 AZD524648 BIZ524648 BSV524648 CCR524648 CMN524648 CWJ524648 DGF524648 DQB524648 DZX524648 EJT524648 ETP524648 FDL524648 FNH524648 FXD524648 GGZ524648 GQV524648 HAR524648 HKN524648 HUJ524648 IEF524648 IOB524648 IXX524648 JHT524648 JRP524648 KBL524648 KLH524648 KVD524648 LEZ524648 LOV524648 LYR524648 MIN524648 MSJ524648 NCF524648 NMB524648 NVX524648 OFT524648 OPP524648 OZL524648 PJH524648 PTD524648 QCZ524648 QMV524648 QWR524648 RGN524648 RQJ524648 SAF524648 SKB524648 STX524648 TDT524648 TNP524648 TXL524648 UHH524648 URD524648 VAZ524648 VKV524648 VUR524648 WEN524648 WOJ524648 WYF524648 BX590184 LT590184 VP590184 AFL590184 APH590184 AZD590184 BIZ590184 BSV590184 CCR590184 CMN590184 CWJ590184 DGF590184 DQB590184 DZX590184 EJT590184 ETP590184 FDL590184 FNH590184 FXD590184 GGZ590184 GQV590184 HAR590184 HKN590184 HUJ590184 IEF590184 IOB590184 IXX590184 JHT590184 JRP590184 KBL590184 KLH590184 KVD590184 LEZ590184 LOV590184 LYR590184 MIN590184 MSJ590184 NCF590184 NMB590184 NVX590184 OFT590184 OPP590184 OZL590184 PJH590184 PTD590184 QCZ590184 QMV590184 QWR590184 RGN590184 RQJ590184 SAF590184 SKB590184 STX590184 TDT590184 TNP590184 TXL590184 UHH590184 URD590184 VAZ590184 VKV590184 VUR590184 WEN590184 WOJ590184 WYF590184 BX655720 LT655720 VP655720 AFL655720 APH655720 AZD655720 BIZ655720 BSV655720 CCR655720 CMN655720 CWJ655720 DGF655720 DQB655720 DZX655720 EJT655720 ETP655720 FDL655720 FNH655720 FXD655720 GGZ655720 GQV655720 HAR655720 HKN655720 HUJ655720 IEF655720 IOB655720 IXX655720 JHT655720 JRP655720 KBL655720 KLH655720 KVD655720 LEZ655720 LOV655720 LYR655720 MIN655720 MSJ655720 NCF655720 NMB655720 NVX655720 OFT655720 OPP655720 OZL655720 PJH655720 PTD655720 QCZ655720 QMV655720 QWR655720 RGN655720 RQJ655720 SAF655720 SKB655720 STX655720 TDT655720 TNP655720 TXL655720 UHH655720 URD655720 VAZ655720 VKV655720 VUR655720 WEN655720 WOJ655720 WYF655720 BX721256 LT721256 VP721256 AFL721256 APH721256 AZD721256 BIZ721256 BSV721256 CCR721256 CMN721256 CWJ721256 DGF721256 DQB721256 DZX721256 EJT721256 ETP721256 FDL721256 FNH721256 FXD721256 GGZ721256 GQV721256 HAR721256 HKN721256 HUJ721256 IEF721256 IOB721256 IXX721256 JHT721256 JRP721256 KBL721256 KLH721256 KVD721256 LEZ721256 LOV721256 LYR721256 MIN721256 MSJ721256 NCF721256 NMB721256 NVX721256 OFT721256 OPP721256 OZL721256 PJH721256 PTD721256 QCZ721256 QMV721256 QWR721256 RGN721256 RQJ721256 SAF721256 SKB721256 STX721256 TDT721256 TNP721256 TXL721256 UHH721256 URD721256 VAZ721256 VKV721256 VUR721256 WEN721256 WOJ721256 WYF721256 BX786792 LT786792 VP786792 AFL786792 APH786792 AZD786792 BIZ786792 BSV786792 CCR786792 CMN786792 CWJ786792 DGF786792 DQB786792 DZX786792 EJT786792 ETP786792 FDL786792 FNH786792 FXD786792 GGZ786792 GQV786792 HAR786792 HKN786792 HUJ786792 IEF786792 IOB786792 IXX786792 JHT786792 JRP786792 KBL786792 KLH786792 KVD786792 LEZ786792 LOV786792 LYR786792 MIN786792 MSJ786792 NCF786792 NMB786792 NVX786792 OFT786792 OPP786792 OZL786792 PJH786792 PTD786792 QCZ786792 QMV786792 QWR786792 RGN786792 RQJ786792 SAF786792 SKB786792 STX786792 TDT786792 TNP786792 TXL786792 UHH786792 URD786792 VAZ786792 VKV786792 VUR786792 WEN786792 WOJ786792 WYF786792 BX852328 LT852328 VP852328 AFL852328 APH852328 AZD852328 BIZ852328 BSV852328 CCR852328 CMN852328 CWJ852328 DGF852328 DQB852328 DZX852328 EJT852328 ETP852328 FDL852328 FNH852328 FXD852328 GGZ852328 GQV852328 HAR852328 HKN852328 HUJ852328 IEF852328 IOB852328 IXX852328 JHT852328 JRP852328 KBL852328 KLH852328 KVD852328 LEZ852328 LOV852328 LYR852328 MIN852328 MSJ852328 NCF852328 NMB852328 NVX852328 OFT852328 OPP852328 OZL852328 PJH852328 PTD852328 QCZ852328 QMV852328 QWR852328 RGN852328 RQJ852328 SAF852328 SKB852328 STX852328 TDT852328 TNP852328 TXL852328 UHH852328 URD852328 VAZ852328 VKV852328 VUR852328 WEN852328 WOJ852328 WYF852328 BX917864 LT917864 VP917864 AFL917864 APH917864 AZD917864 BIZ917864 BSV917864 CCR917864 CMN917864 CWJ917864 DGF917864 DQB917864 DZX917864 EJT917864 ETP917864 FDL917864 FNH917864 FXD917864 GGZ917864 GQV917864 HAR917864 HKN917864 HUJ917864 IEF917864 IOB917864 IXX917864 JHT917864 JRP917864 KBL917864 KLH917864 KVD917864 LEZ917864 LOV917864 LYR917864 MIN917864 MSJ917864 NCF917864 NMB917864 NVX917864 OFT917864 OPP917864 OZL917864 PJH917864 PTD917864 QCZ917864 QMV917864 QWR917864 RGN917864 RQJ917864 SAF917864 SKB917864 STX917864 TDT917864 TNP917864 TXL917864 UHH917864 URD917864 VAZ917864 VKV917864 VUR917864 WEN917864 WOJ917864 WYF917864 BX983400 LT983400 VP983400 AFL983400 APH983400 AZD983400 BIZ983400 BSV983400 CCR983400 CMN983400 CWJ983400 DGF983400 DQB983400 DZX983400 EJT983400 ETP983400 FDL983400 FNH983400 FXD983400 GGZ983400 GQV983400 HAR983400 HKN983400 HUJ983400 IEF983400 IOB983400 IXX983400 JHT983400 JRP983400 KBL983400 KLH983400 KVD983400 LEZ983400 LOV983400 LYR983400 MIN983400 MSJ983400 NCF983400 NMB983400 NVX983400 OFT983400 OPP983400 OZL983400 PJH983400 PTD983400 QCZ983400 QMV983400 QWR983400 RGN983400 RQJ983400 SAF983400 SKB983400 STX983400 TDT983400 TNP983400 TXL983400 UHH983400 URD983400 VAZ983400 VKV983400 VUR983400 WEN983400 WOJ983400 WYF983400 CF360 MB360 VX360 AFT360 APP360 AZL360 BJH360 BTD360 CCZ360 CMV360 CWR360 DGN360 DQJ360 EAF360 EKB360 ETX360 FDT360 FNP360 FXL360 GHH360 GRD360 HAZ360 HKV360 HUR360 IEN360 IOJ360 IYF360 JIB360 JRX360 KBT360 KLP360 KVL360 LFH360 LPD360 LYZ360 MIV360 MSR360 NCN360 NMJ360 NWF360 OGB360 OPX360 OZT360 PJP360 PTL360 QDH360 QND360 QWZ360 RGV360 RQR360 SAN360 SKJ360 SUF360 TEB360 TNX360 TXT360 UHP360 URL360 VBH360 VLD360 VUZ360 WEV360 WOR360 WYN360 CF65896 MB65896 VX65896 AFT65896 APP65896 AZL65896 BJH65896 BTD65896 CCZ65896 CMV65896 CWR65896 DGN65896 DQJ65896 EAF65896 EKB65896 ETX65896 FDT65896 FNP65896 FXL65896 GHH65896 GRD65896 HAZ65896 HKV65896 HUR65896 IEN65896 IOJ65896 IYF65896 JIB65896 JRX65896 KBT65896 KLP65896 KVL65896 LFH65896 LPD65896 LYZ65896 MIV65896 MSR65896 NCN65896 NMJ65896 NWF65896 OGB65896 OPX65896 OZT65896 PJP65896 PTL65896 QDH65896 QND65896 QWZ65896 RGV65896 RQR65896 SAN65896 SKJ65896 SUF65896 TEB65896 TNX65896 TXT65896 UHP65896 URL65896 VBH65896 VLD65896 VUZ65896 WEV65896 WOR65896 WYN65896 CF131432 MB131432 VX131432 AFT131432 APP131432 AZL131432 BJH131432 BTD131432 CCZ131432 CMV131432 CWR131432 DGN131432 DQJ131432 EAF131432 EKB131432 ETX131432 FDT131432 FNP131432 FXL131432 GHH131432 GRD131432 HAZ131432 HKV131432 HUR131432 IEN131432 IOJ131432 IYF131432 JIB131432 JRX131432 KBT131432 KLP131432 KVL131432 LFH131432 LPD131432 LYZ131432 MIV131432 MSR131432 NCN131432 NMJ131432 NWF131432 OGB131432 OPX131432 OZT131432 PJP131432 PTL131432 QDH131432 QND131432 QWZ131432 RGV131432 RQR131432 SAN131432 SKJ131432 SUF131432 TEB131432 TNX131432 TXT131432 UHP131432 URL131432 VBH131432 VLD131432 VUZ131432 WEV131432 WOR131432 WYN131432 CF196968 MB196968 VX196968 AFT196968 APP196968 AZL196968 BJH196968 BTD196968 CCZ196968 CMV196968 CWR196968 DGN196968 DQJ196968 EAF196968 EKB196968 ETX196968 FDT196968 FNP196968 FXL196968 GHH196968 GRD196968 HAZ196968 HKV196968 HUR196968 IEN196968 IOJ196968 IYF196968 JIB196968 JRX196968 KBT196968 KLP196968 KVL196968 LFH196968 LPD196968 LYZ196968 MIV196968 MSR196968 NCN196968 NMJ196968 NWF196968 OGB196968 OPX196968 OZT196968 PJP196968 PTL196968 QDH196968 QND196968 QWZ196968 RGV196968 RQR196968 SAN196968 SKJ196968 SUF196968 TEB196968 TNX196968 TXT196968 UHP196968 URL196968 VBH196968 VLD196968 VUZ196968 WEV196968 WOR196968 WYN196968 CF262504 MB262504 VX262504 AFT262504 APP262504 AZL262504 BJH262504 BTD262504 CCZ262504 CMV262504 CWR262504 DGN262504 DQJ262504 EAF262504 EKB262504 ETX262504 FDT262504 FNP262504 FXL262504 GHH262504 GRD262504 HAZ262504 HKV262504 HUR262504 IEN262504 IOJ262504 IYF262504 JIB262504 JRX262504 KBT262504 KLP262504 KVL262504 LFH262504 LPD262504 LYZ262504 MIV262504 MSR262504 NCN262504 NMJ262504 NWF262504 OGB262504 OPX262504 OZT262504 PJP262504 PTL262504 QDH262504 QND262504 QWZ262504 RGV262504 RQR262504 SAN262504 SKJ262504 SUF262504 TEB262504 TNX262504 TXT262504 UHP262504 URL262504 VBH262504 VLD262504 VUZ262504 WEV262504 WOR262504 WYN262504 CF328040 MB328040 VX328040 AFT328040 APP328040 AZL328040 BJH328040 BTD328040 CCZ328040 CMV328040 CWR328040 DGN328040 DQJ328040 EAF328040 EKB328040 ETX328040 FDT328040 FNP328040 FXL328040 GHH328040 GRD328040 HAZ328040 HKV328040 HUR328040 IEN328040 IOJ328040 IYF328040 JIB328040 JRX328040 KBT328040 KLP328040 KVL328040 LFH328040 LPD328040 LYZ328040 MIV328040 MSR328040 NCN328040 NMJ328040 NWF328040 OGB328040 OPX328040 OZT328040 PJP328040 PTL328040 QDH328040 QND328040 QWZ328040 RGV328040 RQR328040 SAN328040 SKJ328040 SUF328040 TEB328040 TNX328040 TXT328040 UHP328040 URL328040 VBH328040 VLD328040 VUZ328040 WEV328040 WOR328040 WYN328040 CF393576 MB393576 VX393576 AFT393576 APP393576 AZL393576 BJH393576 BTD393576 CCZ393576 CMV393576 CWR393576 DGN393576 DQJ393576 EAF393576 EKB393576 ETX393576 FDT393576 FNP393576 FXL393576 GHH393576 GRD393576 HAZ393576 HKV393576 HUR393576 IEN393576 IOJ393576 IYF393576 JIB393576 JRX393576 KBT393576 KLP393576 KVL393576 LFH393576 LPD393576 LYZ393576 MIV393576 MSR393576 NCN393576 NMJ393576 NWF393576 OGB393576 OPX393576 OZT393576 PJP393576 PTL393576 QDH393576 QND393576 QWZ393576 RGV393576 RQR393576 SAN393576 SKJ393576 SUF393576 TEB393576 TNX393576 TXT393576 UHP393576 URL393576 VBH393576 VLD393576 VUZ393576 WEV393576 WOR393576 WYN393576 CF459112 MB459112 VX459112 AFT459112 APP459112 AZL459112 BJH459112 BTD459112 CCZ459112 CMV459112 CWR459112 DGN459112 DQJ459112 EAF459112 EKB459112 ETX459112 FDT459112 FNP459112 FXL459112 GHH459112 GRD459112 HAZ459112 HKV459112 HUR459112 IEN459112 IOJ459112 IYF459112 JIB459112 JRX459112 KBT459112 KLP459112 KVL459112 LFH459112 LPD459112 LYZ459112 MIV459112 MSR459112 NCN459112 NMJ459112 NWF459112 OGB459112 OPX459112 OZT459112 PJP459112 PTL459112 QDH459112 QND459112 QWZ459112 RGV459112 RQR459112 SAN459112 SKJ459112 SUF459112 TEB459112 TNX459112 TXT459112 UHP459112 URL459112 VBH459112 VLD459112 VUZ459112 WEV459112 WOR459112 WYN459112 CF524648 MB524648 VX524648 AFT524648 APP524648 AZL524648 BJH524648 BTD524648 CCZ524648 CMV524648 CWR524648 DGN524648 DQJ524648 EAF524648 EKB524648 ETX524648 FDT524648 FNP524648 FXL524648 GHH524648 GRD524648 HAZ524648 HKV524648 HUR524648 IEN524648 IOJ524648 IYF524648 JIB524648 JRX524648 KBT524648 KLP524648 KVL524648 LFH524648 LPD524648 LYZ524648 MIV524648 MSR524648 NCN524648 NMJ524648 NWF524648 OGB524648 OPX524648 OZT524648 PJP524648 PTL524648 QDH524648 QND524648 QWZ524648 RGV524648 RQR524648 SAN524648 SKJ524648 SUF524648 TEB524648 TNX524648 TXT524648 UHP524648 URL524648 VBH524648 VLD524648 VUZ524648 WEV524648 WOR524648 WYN524648 CF590184 MB590184 VX590184 AFT590184 APP590184 AZL590184 BJH590184 BTD590184 CCZ590184 CMV590184 CWR590184 DGN590184 DQJ590184 EAF590184 EKB590184 ETX590184 FDT590184 FNP590184 FXL590184 GHH590184 GRD590184 HAZ590184 HKV590184 HUR590184 IEN590184 IOJ590184 IYF590184 JIB590184 JRX590184 KBT590184 KLP590184 KVL590184 LFH590184 LPD590184 LYZ590184 MIV590184 MSR590184 NCN590184 NMJ590184 NWF590184 OGB590184 OPX590184 OZT590184 PJP590184 PTL590184 QDH590184 QND590184 QWZ590184 RGV590184 RQR590184 SAN590184 SKJ590184 SUF590184 TEB590184 TNX590184 TXT590184 UHP590184 URL590184 VBH590184 VLD590184 VUZ590184 WEV590184 WOR590184 WYN590184 CF655720 MB655720 VX655720 AFT655720 APP655720 AZL655720 BJH655720 BTD655720 CCZ655720 CMV655720 CWR655720 DGN655720 DQJ655720 EAF655720 EKB655720 ETX655720 FDT655720 FNP655720 FXL655720 GHH655720 GRD655720 HAZ655720 HKV655720 HUR655720 IEN655720 IOJ655720 IYF655720 JIB655720 JRX655720 KBT655720 KLP655720 KVL655720 LFH655720 LPD655720 LYZ655720 MIV655720 MSR655720 NCN655720 NMJ655720 NWF655720 OGB655720 OPX655720 OZT655720 PJP655720 PTL655720 QDH655720 QND655720 QWZ655720 RGV655720 RQR655720 SAN655720 SKJ655720 SUF655720 TEB655720 TNX655720 TXT655720 UHP655720 URL655720 VBH655720 VLD655720 VUZ655720 WEV655720 WOR655720 WYN655720 CF721256 MB721256 VX721256 AFT721256 APP721256 AZL721256 BJH721256 BTD721256 CCZ721256 CMV721256 CWR721256 DGN721256 DQJ721256 EAF721256 EKB721256 ETX721256 FDT721256 FNP721256 FXL721256 GHH721256 GRD721256 HAZ721256 HKV721256 HUR721256 IEN721256 IOJ721256 IYF721256 JIB721256 JRX721256 KBT721256 KLP721256 KVL721256 LFH721256 LPD721256 LYZ721256 MIV721256 MSR721256 NCN721256 NMJ721256 NWF721256 OGB721256 OPX721256 OZT721256 PJP721256 PTL721256 QDH721256 QND721256 QWZ721256 RGV721256 RQR721256 SAN721256 SKJ721256 SUF721256 TEB721256 TNX721256 TXT721256 UHP721256 URL721256 VBH721256 VLD721256 VUZ721256 WEV721256 WOR721256 WYN721256 CF786792 MB786792 VX786792 AFT786792 APP786792 AZL786792 BJH786792 BTD786792 CCZ786792 CMV786792 CWR786792 DGN786792 DQJ786792 EAF786792 EKB786792 ETX786792 FDT786792 FNP786792 FXL786792 GHH786792 GRD786792 HAZ786792 HKV786792 HUR786792 IEN786792 IOJ786792 IYF786792 JIB786792 JRX786792 KBT786792 KLP786792 KVL786792 LFH786792 LPD786792 LYZ786792 MIV786792 MSR786792 NCN786792 NMJ786792 NWF786792 OGB786792 OPX786792 OZT786792 PJP786792 PTL786792 QDH786792 QND786792 QWZ786792 RGV786792 RQR786792 SAN786792 SKJ786792 SUF786792 TEB786792 TNX786792 TXT786792 UHP786792 URL786792 VBH786792 VLD786792 VUZ786792 WEV786792 WOR786792 WYN786792 CF852328 MB852328 VX852328 AFT852328 APP852328 AZL852328 BJH852328 BTD852328 CCZ852328 CMV852328 CWR852328 DGN852328 DQJ852328 EAF852328 EKB852328 ETX852328 FDT852328 FNP852328 FXL852328 GHH852328 GRD852328 HAZ852328 HKV852328 HUR852328 IEN852328 IOJ852328 IYF852328 JIB852328 JRX852328 KBT852328 KLP852328 KVL852328 LFH852328 LPD852328 LYZ852328 MIV852328 MSR852328 NCN852328 NMJ852328 NWF852328 OGB852328 OPX852328 OZT852328 PJP852328 PTL852328 QDH852328 QND852328 QWZ852328 RGV852328 RQR852328 SAN852328 SKJ852328 SUF852328 TEB852328 TNX852328 TXT852328 UHP852328 URL852328 VBH852328 VLD852328 VUZ852328 WEV852328 WOR852328 WYN852328 CF917864 MB917864 VX917864 AFT917864 APP917864 AZL917864 BJH917864 BTD917864 CCZ917864 CMV917864 CWR917864 DGN917864 DQJ917864 EAF917864 EKB917864 ETX917864 FDT917864 FNP917864 FXL917864 GHH917864 GRD917864 HAZ917864 HKV917864 HUR917864 IEN917864 IOJ917864 IYF917864 JIB917864 JRX917864 KBT917864 KLP917864 KVL917864 LFH917864 LPD917864 LYZ917864 MIV917864 MSR917864 NCN917864 NMJ917864 NWF917864 OGB917864 OPX917864 OZT917864 PJP917864 PTL917864 QDH917864 QND917864 QWZ917864 RGV917864 RQR917864 SAN917864 SKJ917864 SUF917864 TEB917864 TNX917864 TXT917864 UHP917864 URL917864 VBH917864 VLD917864 VUZ917864 WEV917864 WOR917864 WYN917864 CF983400 MB983400 VX983400 AFT983400 APP983400 AZL983400 BJH983400 BTD983400 CCZ983400 CMV983400 CWR983400 DGN983400 DQJ983400 EAF983400 EKB983400 ETX983400 FDT983400 FNP983400 FXL983400 GHH983400 GRD983400 HAZ983400 HKV983400 HUR983400 IEN983400 IOJ983400 IYF983400 JIB983400 JRX983400 KBT983400 KLP983400 KVL983400 LFH983400 LPD983400 LYZ983400 MIV983400 MSR983400 NCN983400 NMJ983400 NWF983400 OGB983400 OPX983400 OZT983400 PJP983400 PTL983400 QDH983400 QND983400 QWZ983400 RGV983400 RQR983400 SAN983400 SKJ983400 SUF983400 TEB983400 TNX983400 TXT983400 UHP983400 URL983400 VBH983400 VLD983400 VUZ983400 WEV983400 WOR983400 WYN983400 CN360 MJ360 WF360 AGB360 APX360 AZT360 BJP360 BTL360 CDH360 CND360 CWZ360 DGV360 DQR360 EAN360 EKJ360 EUF360 FEB360 FNX360 FXT360 GHP360 GRL360 HBH360 HLD360 HUZ360 IEV360 IOR360 IYN360 JIJ360 JSF360 KCB360 KLX360 KVT360 LFP360 LPL360 LZH360 MJD360 MSZ360 NCV360 NMR360 NWN360 OGJ360 OQF360 PAB360 PJX360 PTT360 QDP360 QNL360 QXH360 RHD360 RQZ360 SAV360 SKR360 SUN360 TEJ360 TOF360 TYB360 UHX360 URT360 VBP360 VLL360 VVH360 WFD360 WOZ360 WYV360 CN65896 MJ65896 WF65896 AGB65896 APX65896 AZT65896 BJP65896 BTL65896 CDH65896 CND65896 CWZ65896 DGV65896 DQR65896 EAN65896 EKJ65896 EUF65896 FEB65896 FNX65896 FXT65896 GHP65896 GRL65896 HBH65896 HLD65896 HUZ65896 IEV65896 IOR65896 IYN65896 JIJ65896 JSF65896 KCB65896 KLX65896 KVT65896 LFP65896 LPL65896 LZH65896 MJD65896 MSZ65896 NCV65896 NMR65896 NWN65896 OGJ65896 OQF65896 PAB65896 PJX65896 PTT65896 QDP65896 QNL65896 QXH65896 RHD65896 RQZ65896 SAV65896 SKR65896 SUN65896 TEJ65896 TOF65896 TYB65896 UHX65896 URT65896 VBP65896 VLL65896 VVH65896 WFD65896 WOZ65896 WYV65896 CN131432 MJ131432 WF131432 AGB131432 APX131432 AZT131432 BJP131432 BTL131432 CDH131432 CND131432 CWZ131432 DGV131432 DQR131432 EAN131432 EKJ131432 EUF131432 FEB131432 FNX131432 FXT131432 GHP131432 GRL131432 HBH131432 HLD131432 HUZ131432 IEV131432 IOR131432 IYN131432 JIJ131432 JSF131432 KCB131432 KLX131432 KVT131432 LFP131432 LPL131432 LZH131432 MJD131432 MSZ131432 NCV131432 NMR131432 NWN131432 OGJ131432 OQF131432 PAB131432 PJX131432 PTT131432 QDP131432 QNL131432 QXH131432 RHD131432 RQZ131432 SAV131432 SKR131432 SUN131432 TEJ131432 TOF131432 TYB131432 UHX131432 URT131432 VBP131432 VLL131432 VVH131432 WFD131432 WOZ131432 WYV131432 CN196968 MJ196968 WF196968 AGB196968 APX196968 AZT196968 BJP196968 BTL196968 CDH196968 CND196968 CWZ196968 DGV196968 DQR196968 EAN196968 EKJ196968 EUF196968 FEB196968 FNX196968 FXT196968 GHP196968 GRL196968 HBH196968 HLD196968 HUZ196968 IEV196968 IOR196968 IYN196968 JIJ196968 JSF196968 KCB196968 KLX196968 KVT196968 LFP196968 LPL196968 LZH196968 MJD196968 MSZ196968 NCV196968 NMR196968 NWN196968 OGJ196968 OQF196968 PAB196968 PJX196968 PTT196968 QDP196968 QNL196968 QXH196968 RHD196968 RQZ196968 SAV196968 SKR196968 SUN196968 TEJ196968 TOF196968 TYB196968 UHX196968 URT196968 VBP196968 VLL196968 VVH196968 WFD196968 WOZ196968 WYV196968 CN262504 MJ262504 WF262504 AGB262504 APX262504 AZT262504 BJP262504 BTL262504 CDH262504 CND262504 CWZ262504 DGV262504 DQR262504 EAN262504 EKJ262504 EUF262504 FEB262504 FNX262504 FXT262504 GHP262504 GRL262504 HBH262504 HLD262504 HUZ262504 IEV262504 IOR262504 IYN262504 JIJ262504 JSF262504 KCB262504 KLX262504 KVT262504 LFP262504 LPL262504 LZH262504 MJD262504 MSZ262504 NCV262504 NMR262504 NWN262504 OGJ262504 OQF262504 PAB262504 PJX262504 PTT262504 QDP262504 QNL262504 QXH262504 RHD262504 RQZ262504 SAV262504 SKR262504 SUN262504 TEJ262504 TOF262504 TYB262504 UHX262504 URT262504 VBP262504 VLL262504 VVH262504 WFD262504 WOZ262504 WYV262504 CN328040 MJ328040 WF328040 AGB328040 APX328040 AZT328040 BJP328040 BTL328040 CDH328040 CND328040 CWZ328040 DGV328040 DQR328040 EAN328040 EKJ328040 EUF328040 FEB328040 FNX328040 FXT328040 GHP328040 GRL328040 HBH328040 HLD328040 HUZ328040 IEV328040 IOR328040 IYN328040 JIJ328040 JSF328040 KCB328040 KLX328040 KVT328040 LFP328040 LPL328040 LZH328040 MJD328040 MSZ328040 NCV328040 NMR328040 NWN328040 OGJ328040 OQF328040 PAB328040 PJX328040 PTT328040 QDP328040 QNL328040 QXH328040 RHD328040 RQZ328040 SAV328040 SKR328040 SUN328040 TEJ328040 TOF328040 TYB328040 UHX328040 URT328040 VBP328040 VLL328040 VVH328040 WFD328040 WOZ328040 WYV328040 CN393576 MJ393576 WF393576 AGB393576 APX393576 AZT393576 BJP393576 BTL393576 CDH393576 CND393576 CWZ393576 DGV393576 DQR393576 EAN393576 EKJ393576 EUF393576 FEB393576 FNX393576 FXT393576 GHP393576 GRL393576 HBH393576 HLD393576 HUZ393576 IEV393576 IOR393576 IYN393576 JIJ393576 JSF393576 KCB393576 KLX393576 KVT393576 LFP393576 LPL393576 LZH393576 MJD393576 MSZ393576 NCV393576 NMR393576 NWN393576 OGJ393576 OQF393576 PAB393576 PJX393576 PTT393576 QDP393576 QNL393576 QXH393576 RHD393576 RQZ393576 SAV393576 SKR393576 SUN393576 TEJ393576 TOF393576 TYB393576 UHX393576 URT393576 VBP393576 VLL393576 VVH393576 WFD393576 WOZ393576 WYV393576 CN459112 MJ459112 WF459112 AGB459112 APX459112 AZT459112 BJP459112 BTL459112 CDH459112 CND459112 CWZ459112 DGV459112 DQR459112 EAN459112 EKJ459112 EUF459112 FEB459112 FNX459112 FXT459112 GHP459112 GRL459112 HBH459112 HLD459112 HUZ459112 IEV459112 IOR459112 IYN459112 JIJ459112 JSF459112 KCB459112 KLX459112 KVT459112 LFP459112 LPL459112 LZH459112 MJD459112 MSZ459112 NCV459112 NMR459112 NWN459112 OGJ459112 OQF459112 PAB459112 PJX459112 PTT459112 QDP459112 QNL459112 QXH459112 RHD459112 RQZ459112 SAV459112 SKR459112 SUN459112 TEJ459112 TOF459112 TYB459112 UHX459112 URT459112 VBP459112 VLL459112 VVH459112 WFD459112 WOZ459112 WYV459112 CN524648 MJ524648 WF524648 AGB524648 APX524648 AZT524648 BJP524648 BTL524648 CDH524648 CND524648 CWZ524648 DGV524648 DQR524648 EAN524648 EKJ524648 EUF524648 FEB524648 FNX524648 FXT524648 GHP524648 GRL524648 HBH524648 HLD524648 HUZ524648 IEV524648 IOR524648 IYN524648 JIJ524648 JSF524648 KCB524648 KLX524648 KVT524648 LFP524648 LPL524648 LZH524648 MJD524648 MSZ524648 NCV524648 NMR524648 NWN524648 OGJ524648 OQF524648 PAB524648 PJX524648 PTT524648 QDP524648 QNL524648 QXH524648 RHD524648 RQZ524648 SAV524648 SKR524648 SUN524648 TEJ524648 TOF524648 TYB524648 UHX524648 URT524648 VBP524648 VLL524648 VVH524648 WFD524648 WOZ524648 WYV524648 CN590184 MJ590184 WF590184 AGB590184 APX590184 AZT590184 BJP590184 BTL590184 CDH590184 CND590184 CWZ590184 DGV590184 DQR590184 EAN590184 EKJ590184 EUF590184 FEB590184 FNX590184 FXT590184 GHP590184 GRL590184 HBH590184 HLD590184 HUZ590184 IEV590184 IOR590184 IYN590184 JIJ590184 JSF590184 KCB590184 KLX590184 KVT590184 LFP590184 LPL590184 LZH590184 MJD590184 MSZ590184 NCV590184 NMR590184 NWN590184 OGJ590184 OQF590184 PAB590184 PJX590184 PTT590184 QDP590184 QNL590184 QXH590184 RHD590184 RQZ590184 SAV590184 SKR590184 SUN590184 TEJ590184 TOF590184 TYB590184 UHX590184 URT590184 VBP590184 VLL590184 VVH590184 WFD590184 WOZ590184 WYV590184 CN655720 MJ655720 WF655720 AGB655720 APX655720 AZT655720 BJP655720 BTL655720 CDH655720 CND655720 CWZ655720 DGV655720 DQR655720 EAN655720 EKJ655720 EUF655720 FEB655720 FNX655720 FXT655720 GHP655720 GRL655720 HBH655720 HLD655720 HUZ655720 IEV655720 IOR655720 IYN655720 JIJ655720 JSF655720 KCB655720 KLX655720 KVT655720 LFP655720 LPL655720 LZH655720 MJD655720 MSZ655720 NCV655720 NMR655720 NWN655720 OGJ655720 OQF655720 PAB655720 PJX655720 PTT655720 QDP655720 QNL655720 QXH655720 RHD655720 RQZ655720 SAV655720 SKR655720 SUN655720 TEJ655720 TOF655720 TYB655720 UHX655720 URT655720 VBP655720 VLL655720 VVH655720 WFD655720 WOZ655720 WYV655720 CN721256 MJ721256 WF721256 AGB721256 APX721256 AZT721256 BJP721256 BTL721256 CDH721256 CND721256 CWZ721256 DGV721256 DQR721256 EAN721256 EKJ721256 EUF721256 FEB721256 FNX721256 FXT721256 GHP721256 GRL721256 HBH721256 HLD721256 HUZ721256 IEV721256 IOR721256 IYN721256 JIJ721256 JSF721256 KCB721256 KLX721256 KVT721256 LFP721256 LPL721256 LZH721256 MJD721256 MSZ721256 NCV721256 NMR721256 NWN721256 OGJ721256 OQF721256 PAB721256 PJX721256 PTT721256 QDP721256 QNL721256 QXH721256 RHD721256 RQZ721256 SAV721256 SKR721256 SUN721256 TEJ721256 TOF721256 TYB721256 UHX721256 URT721256 VBP721256 VLL721256 VVH721256 WFD721256 WOZ721256 WYV721256 CN786792 MJ786792 WF786792 AGB786792 APX786792 AZT786792 BJP786792 BTL786792 CDH786792 CND786792 CWZ786792 DGV786792 DQR786792 EAN786792 EKJ786792 EUF786792 FEB786792 FNX786792 FXT786792 GHP786792 GRL786792 HBH786792 HLD786792 HUZ786792 IEV786792 IOR786792 IYN786792 JIJ786792 JSF786792 KCB786792 KLX786792 KVT786792 LFP786792 LPL786792 LZH786792 MJD786792 MSZ786792 NCV786792 NMR786792 NWN786792 OGJ786792 OQF786792 PAB786792 PJX786792 PTT786792 QDP786792 QNL786792 QXH786792 RHD786792 RQZ786792 SAV786792 SKR786792 SUN786792 TEJ786792 TOF786792 TYB786792 UHX786792 URT786792 VBP786792 VLL786792 VVH786792 WFD786792 WOZ786792 WYV786792 CN852328 MJ852328 WF852328 AGB852328 APX852328 AZT852328 BJP852328 BTL852328 CDH852328 CND852328 CWZ852328 DGV852328 DQR852328 EAN852328 EKJ852328 EUF852328 FEB852328 FNX852328 FXT852328 GHP852328 GRL852328 HBH852328 HLD852328 HUZ852328 IEV852328 IOR852328 IYN852328 JIJ852328 JSF852328 KCB852328 KLX852328 KVT852328 LFP852328 LPL852328 LZH852328 MJD852328 MSZ852328 NCV852328 NMR852328 NWN852328 OGJ852328 OQF852328 PAB852328 PJX852328 PTT852328 QDP852328 QNL852328 QXH852328 RHD852328 RQZ852328 SAV852328 SKR852328 SUN852328 TEJ852328 TOF852328 TYB852328 UHX852328 URT852328 VBP852328 VLL852328 VVH852328 WFD852328 WOZ852328 WYV852328 CN917864 MJ917864 WF917864 AGB917864 APX917864 AZT917864 BJP917864 BTL917864 CDH917864 CND917864 CWZ917864 DGV917864 DQR917864 EAN917864 EKJ917864 EUF917864 FEB917864 FNX917864 FXT917864 GHP917864 GRL917864 HBH917864 HLD917864 HUZ917864 IEV917864 IOR917864 IYN917864 JIJ917864 JSF917864 KCB917864 KLX917864 KVT917864 LFP917864 LPL917864 LZH917864 MJD917864 MSZ917864 NCV917864 NMR917864 NWN917864 OGJ917864 OQF917864 PAB917864 PJX917864 PTT917864 QDP917864 QNL917864 QXH917864 RHD917864 RQZ917864 SAV917864 SKR917864 SUN917864 TEJ917864 TOF917864 TYB917864 UHX917864 URT917864 VBP917864 VLL917864 VVH917864 WFD917864 WOZ917864 WYV917864 CN983400 MJ983400 WF983400 AGB983400 APX983400 AZT983400 BJP983400 BTL983400 CDH983400 CND983400 CWZ983400 DGV983400 DQR983400 EAN983400 EKJ983400 EUF983400 FEB983400 FNX983400 FXT983400 GHP983400 GRL983400 HBH983400 HLD983400 HUZ983400 IEV983400 IOR983400 IYN983400 JIJ983400 JSF983400 KCB983400 KLX983400 KVT983400 LFP983400 LPL983400 LZH983400 MJD983400 MSZ983400 NCV983400 NMR983400 NWN983400 OGJ983400 OQF983400 PAB983400 PJX983400 PTT983400 QDP983400 QNL983400 QXH983400 RHD983400 RQZ983400 SAV983400 SKR983400 SUN983400 TEJ983400 TOF983400 TYB983400 UHX983400 URT983400 VBP983400 VLL983400 VVH983400 WFD983400 WOZ983400 WYV983400 CV360 MR360 WN360 AGJ360 AQF360 BAB360 BJX360 BTT360 CDP360 CNL360 CXH360 DHD360 DQZ360 EAV360 EKR360 EUN360 FEJ360 FOF360 FYB360 GHX360 GRT360 HBP360 HLL360 HVH360 IFD360 IOZ360 IYV360 JIR360 JSN360 KCJ360 KMF360 KWB360 LFX360 LPT360 LZP360 MJL360 MTH360 NDD360 NMZ360 NWV360 OGR360 OQN360 PAJ360 PKF360 PUB360 QDX360 QNT360 QXP360 RHL360 RRH360 SBD360 SKZ360 SUV360 TER360 TON360 TYJ360 UIF360 USB360 VBX360 VLT360 VVP360 WFL360 WPH360 WZD360 CV65896 MR65896 WN65896 AGJ65896 AQF65896 BAB65896 BJX65896 BTT65896 CDP65896 CNL65896 CXH65896 DHD65896 DQZ65896 EAV65896 EKR65896 EUN65896 FEJ65896 FOF65896 FYB65896 GHX65896 GRT65896 HBP65896 HLL65896 HVH65896 IFD65896 IOZ65896 IYV65896 JIR65896 JSN65896 KCJ65896 KMF65896 KWB65896 LFX65896 LPT65896 LZP65896 MJL65896 MTH65896 NDD65896 NMZ65896 NWV65896 OGR65896 OQN65896 PAJ65896 PKF65896 PUB65896 QDX65896 QNT65896 QXP65896 RHL65896 RRH65896 SBD65896 SKZ65896 SUV65896 TER65896 TON65896 TYJ65896 UIF65896 USB65896 VBX65896 VLT65896 VVP65896 WFL65896 WPH65896 WZD65896 CV131432 MR131432 WN131432 AGJ131432 AQF131432 BAB131432 BJX131432 BTT131432 CDP131432 CNL131432 CXH131432 DHD131432 DQZ131432 EAV131432 EKR131432 EUN131432 FEJ131432 FOF131432 FYB131432 GHX131432 GRT131432 HBP131432 HLL131432 HVH131432 IFD131432 IOZ131432 IYV131432 JIR131432 JSN131432 KCJ131432 KMF131432 KWB131432 LFX131432 LPT131432 LZP131432 MJL131432 MTH131432 NDD131432 NMZ131432 NWV131432 OGR131432 OQN131432 PAJ131432 PKF131432 PUB131432 QDX131432 QNT131432 QXP131432 RHL131432 RRH131432 SBD131432 SKZ131432 SUV131432 TER131432 TON131432 TYJ131432 UIF131432 USB131432 VBX131432 VLT131432 VVP131432 WFL131432 WPH131432 WZD131432 CV196968 MR196968 WN196968 AGJ196968 AQF196968 BAB196968 BJX196968 BTT196968 CDP196968 CNL196968 CXH196968 DHD196968 DQZ196968 EAV196968 EKR196968 EUN196968 FEJ196968 FOF196968 FYB196968 GHX196968 GRT196968 HBP196968 HLL196968 HVH196968 IFD196968 IOZ196968 IYV196968 JIR196968 JSN196968 KCJ196968 KMF196968 KWB196968 LFX196968 LPT196968 LZP196968 MJL196968 MTH196968 NDD196968 NMZ196968 NWV196968 OGR196968 OQN196968 PAJ196968 PKF196968 PUB196968 QDX196968 QNT196968 QXP196968 RHL196968 RRH196968 SBD196968 SKZ196968 SUV196968 TER196968 TON196968 TYJ196968 UIF196968 USB196968 VBX196968 VLT196968 VVP196968 WFL196968 WPH196968 WZD196968 CV262504 MR262504 WN262504 AGJ262504 AQF262504 BAB262504 BJX262504 BTT262504 CDP262504 CNL262504 CXH262504 DHD262504 DQZ262504 EAV262504 EKR262504 EUN262504 FEJ262504 FOF262504 FYB262504 GHX262504 GRT262504 HBP262504 HLL262504 HVH262504 IFD262504 IOZ262504 IYV262504 JIR262504 JSN262504 KCJ262504 KMF262504 KWB262504 LFX262504 LPT262504 LZP262504 MJL262504 MTH262504 NDD262504 NMZ262504 NWV262504 OGR262504 OQN262504 PAJ262504 PKF262504 PUB262504 QDX262504 QNT262504 QXP262504 RHL262504 RRH262504 SBD262504 SKZ262504 SUV262504 TER262504 TON262504 TYJ262504 UIF262504 USB262504 VBX262504 VLT262504 VVP262504 WFL262504 WPH262504 WZD262504 CV328040 MR328040 WN328040 AGJ328040 AQF328040 BAB328040 BJX328040 BTT328040 CDP328040 CNL328040 CXH328040 DHD328040 DQZ328040 EAV328040 EKR328040 EUN328040 FEJ328040 FOF328040 FYB328040 GHX328040 GRT328040 HBP328040 HLL328040 HVH328040 IFD328040 IOZ328040 IYV328040 JIR328040 JSN328040 KCJ328040 KMF328040 KWB328040 LFX328040 LPT328040 LZP328040 MJL328040 MTH328040 NDD328040 NMZ328040 NWV328040 OGR328040 OQN328040 PAJ328040 PKF328040 PUB328040 QDX328040 QNT328040 QXP328040 RHL328040 RRH328040 SBD328040 SKZ328040 SUV328040 TER328040 TON328040 TYJ328040 UIF328040 USB328040 VBX328040 VLT328040 VVP328040 WFL328040 WPH328040 WZD328040 CV393576 MR393576 WN393576 AGJ393576 AQF393576 BAB393576 BJX393576 BTT393576 CDP393576 CNL393576 CXH393576 DHD393576 DQZ393576 EAV393576 EKR393576 EUN393576 FEJ393576 FOF393576 FYB393576 GHX393576 GRT393576 HBP393576 HLL393576 HVH393576 IFD393576 IOZ393576 IYV393576 JIR393576 JSN393576 KCJ393576 KMF393576 KWB393576 LFX393576 LPT393576 LZP393576 MJL393576 MTH393576 NDD393576 NMZ393576 NWV393576 OGR393576 OQN393576 PAJ393576 PKF393576 PUB393576 QDX393576 QNT393576 QXP393576 RHL393576 RRH393576 SBD393576 SKZ393576 SUV393576 TER393576 TON393576 TYJ393576 UIF393576 USB393576 VBX393576 VLT393576 VVP393576 WFL393576 WPH393576 WZD393576 CV459112 MR459112 WN459112 AGJ459112 AQF459112 BAB459112 BJX459112 BTT459112 CDP459112 CNL459112 CXH459112 DHD459112 DQZ459112 EAV459112 EKR459112 EUN459112 FEJ459112 FOF459112 FYB459112 GHX459112 GRT459112 HBP459112 HLL459112 HVH459112 IFD459112 IOZ459112 IYV459112 JIR459112 JSN459112 KCJ459112 KMF459112 KWB459112 LFX459112 LPT459112 LZP459112 MJL459112 MTH459112 NDD459112 NMZ459112 NWV459112 OGR459112 OQN459112 PAJ459112 PKF459112 PUB459112 QDX459112 QNT459112 QXP459112 RHL459112 RRH459112 SBD459112 SKZ459112 SUV459112 TER459112 TON459112 TYJ459112 UIF459112 USB459112 VBX459112 VLT459112 VVP459112 WFL459112 WPH459112 WZD459112 CV524648 MR524648 WN524648 AGJ524648 AQF524648 BAB524648 BJX524648 BTT524648 CDP524648 CNL524648 CXH524648 DHD524648 DQZ524648 EAV524648 EKR524648 EUN524648 FEJ524648 FOF524648 FYB524648 GHX524648 GRT524648 HBP524648 HLL524648 HVH524648 IFD524648 IOZ524648 IYV524648 JIR524648 JSN524648 KCJ524648 KMF524648 KWB524648 LFX524648 LPT524648 LZP524648 MJL524648 MTH524648 NDD524648 NMZ524648 NWV524648 OGR524648 OQN524648 PAJ524648 PKF524648 PUB524648 QDX524648 QNT524648 QXP524648 RHL524648 RRH524648 SBD524648 SKZ524648 SUV524648 TER524648 TON524648 TYJ524648 UIF524648 USB524648 VBX524648 VLT524648 VVP524648 WFL524648 WPH524648 WZD524648 CV590184 MR590184 WN590184 AGJ590184 AQF590184 BAB590184 BJX590184 BTT590184 CDP590184 CNL590184 CXH590184 DHD590184 DQZ590184 EAV590184 EKR590184 EUN590184 FEJ590184 FOF590184 FYB590184 GHX590184 GRT590184 HBP590184 HLL590184 HVH590184 IFD590184 IOZ590184 IYV590184 JIR590184 JSN590184 KCJ590184 KMF590184 KWB590184 LFX590184 LPT590184 LZP590184 MJL590184 MTH590184 NDD590184 NMZ590184 NWV590184 OGR590184 OQN590184 PAJ590184 PKF590184 PUB590184 QDX590184 QNT590184 QXP590184 RHL590184 RRH590184 SBD590184 SKZ590184 SUV590184 TER590184 TON590184 TYJ590184 UIF590184 USB590184 VBX590184 VLT590184 VVP590184 WFL590184 WPH590184 WZD590184 CV655720 MR655720 WN655720 AGJ655720 AQF655720 BAB655720 BJX655720 BTT655720 CDP655720 CNL655720 CXH655720 DHD655720 DQZ655720 EAV655720 EKR655720 EUN655720 FEJ655720 FOF655720 FYB655720 GHX655720 GRT655720 HBP655720 HLL655720 HVH655720 IFD655720 IOZ655720 IYV655720 JIR655720 JSN655720 KCJ655720 KMF655720 KWB655720 LFX655720 LPT655720 LZP655720 MJL655720 MTH655720 NDD655720 NMZ655720 NWV655720 OGR655720 OQN655720 PAJ655720 PKF655720 PUB655720 QDX655720 QNT655720 QXP655720 RHL655720 RRH655720 SBD655720 SKZ655720 SUV655720 TER655720 TON655720 TYJ655720 UIF655720 USB655720 VBX655720 VLT655720 VVP655720 WFL655720 WPH655720 WZD655720 CV721256 MR721256 WN721256 AGJ721256 AQF721256 BAB721256 BJX721256 BTT721256 CDP721256 CNL721256 CXH721256 DHD721256 DQZ721256 EAV721256 EKR721256 EUN721256 FEJ721256 FOF721256 FYB721256 GHX721256 GRT721256 HBP721256 HLL721256 HVH721256 IFD721256 IOZ721256 IYV721256 JIR721256 JSN721256 KCJ721256 KMF721256 KWB721256 LFX721256 LPT721256 LZP721256 MJL721256 MTH721256 NDD721256 NMZ721256 NWV721256 OGR721256 OQN721256 PAJ721256 PKF721256 PUB721256 QDX721256 QNT721256 QXP721256 RHL721256 RRH721256 SBD721256 SKZ721256 SUV721256 TER721256 TON721256 TYJ721256 UIF721256 USB721256 VBX721256 VLT721256 VVP721256 WFL721256 WPH721256 WZD721256 CV786792 MR786792 WN786792 AGJ786792 AQF786792 BAB786792 BJX786792 BTT786792 CDP786792 CNL786792 CXH786792 DHD786792 DQZ786792 EAV786792 EKR786792 EUN786792 FEJ786792 FOF786792 FYB786792 GHX786792 GRT786792 HBP786792 HLL786792 HVH786792 IFD786792 IOZ786792 IYV786792 JIR786792 JSN786792 KCJ786792 KMF786792 KWB786792 LFX786792 LPT786792 LZP786792 MJL786792 MTH786792 NDD786792 NMZ786792 NWV786792 OGR786792 OQN786792 PAJ786792 PKF786792 PUB786792 QDX786792 QNT786792 QXP786792 RHL786792 RRH786792 SBD786792 SKZ786792 SUV786792 TER786792 TON786792 TYJ786792 UIF786792 USB786792 VBX786792 VLT786792 VVP786792 WFL786792 WPH786792 WZD786792 CV852328 MR852328 WN852328 AGJ852328 AQF852328 BAB852328 BJX852328 BTT852328 CDP852328 CNL852328 CXH852328 DHD852328 DQZ852328 EAV852328 EKR852328 EUN852328 FEJ852328 FOF852328 FYB852328 GHX852328 GRT852328 HBP852328 HLL852328 HVH852328 IFD852328 IOZ852328 IYV852328 JIR852328 JSN852328 KCJ852328 KMF852328 KWB852328 LFX852328 LPT852328 LZP852328 MJL852328 MTH852328 NDD852328 NMZ852328 NWV852328 OGR852328 OQN852328 PAJ852328 PKF852328 PUB852328 QDX852328 QNT852328 QXP852328 RHL852328 RRH852328 SBD852328 SKZ852328 SUV852328 TER852328 TON852328 TYJ852328 UIF852328 USB852328 VBX852328 VLT852328 VVP852328 WFL852328 WPH852328 WZD852328 CV917864 MR917864 WN917864 AGJ917864 AQF917864 BAB917864 BJX917864 BTT917864 CDP917864 CNL917864 CXH917864 DHD917864 DQZ917864 EAV917864 EKR917864 EUN917864 FEJ917864 FOF917864 FYB917864 GHX917864 GRT917864 HBP917864 HLL917864 HVH917864 IFD917864 IOZ917864 IYV917864 JIR917864 JSN917864 KCJ917864 KMF917864 KWB917864 LFX917864 LPT917864 LZP917864 MJL917864 MTH917864 NDD917864 NMZ917864 NWV917864 OGR917864 OQN917864 PAJ917864 PKF917864 PUB917864 QDX917864 QNT917864 QXP917864 RHL917864 RRH917864 SBD917864 SKZ917864 SUV917864 TER917864 TON917864 TYJ917864 UIF917864 USB917864 VBX917864 VLT917864 VVP917864 WFL917864 WPH917864 WZD917864 CV983400 MR983400 WN983400 AGJ983400 AQF983400 BAB983400 BJX983400 BTT983400 CDP983400 CNL983400 CXH983400 DHD983400 DQZ983400 EAV983400 EKR983400 EUN983400 FEJ983400 FOF983400 FYB983400 GHX983400 GRT983400 HBP983400 HLL983400 HVH983400 IFD983400 IOZ983400 IYV983400 JIR983400 JSN983400 KCJ983400 KMF983400 KWB983400 LFX983400 LPT983400 LZP983400 MJL983400 MTH983400 NDD983400 NMZ983400 NWV983400 OGR983400 OQN983400 PAJ983400 PKF983400 PUB983400 QDX983400 QNT983400 QXP983400 RHL983400 RRH983400 SBD983400 SKZ983400 SUV983400 TER983400 TON983400 TYJ983400 UIF983400 USB983400 VBX983400 VLT983400 VVP983400 WFL983400 WPH983400 WZD983400 DD360 MZ360 WV360 AGR360 AQN360 BAJ360 BKF360 BUB360 CDX360 CNT360 CXP360 DHL360 DRH360 EBD360 EKZ360 EUV360 FER360 FON360 FYJ360 GIF360 GSB360 HBX360 HLT360 HVP360 IFL360 IPH360 IZD360 JIZ360 JSV360 KCR360 KMN360 KWJ360 LGF360 LQB360 LZX360 MJT360 MTP360 NDL360 NNH360 NXD360 OGZ360 OQV360 PAR360 PKN360 PUJ360 QEF360 QOB360 QXX360 RHT360 RRP360 SBL360 SLH360 SVD360 TEZ360 TOV360 TYR360 UIN360 USJ360 VCF360 VMB360 VVX360 WFT360 WPP360 WZL360 DD65896 MZ65896 WV65896 AGR65896 AQN65896 BAJ65896 BKF65896 BUB65896 CDX65896 CNT65896 CXP65896 DHL65896 DRH65896 EBD65896 EKZ65896 EUV65896 FER65896 FON65896 FYJ65896 GIF65896 GSB65896 HBX65896 HLT65896 HVP65896 IFL65896 IPH65896 IZD65896 JIZ65896 JSV65896 KCR65896 KMN65896 KWJ65896 LGF65896 LQB65896 LZX65896 MJT65896 MTP65896 NDL65896 NNH65896 NXD65896 OGZ65896 OQV65896 PAR65896 PKN65896 PUJ65896 QEF65896 QOB65896 QXX65896 RHT65896 RRP65896 SBL65896 SLH65896 SVD65896 TEZ65896 TOV65896 TYR65896 UIN65896 USJ65896 VCF65896 VMB65896 VVX65896 WFT65896 WPP65896 WZL65896 DD131432 MZ131432 WV131432 AGR131432 AQN131432 BAJ131432 BKF131432 BUB131432 CDX131432 CNT131432 CXP131432 DHL131432 DRH131432 EBD131432 EKZ131432 EUV131432 FER131432 FON131432 FYJ131432 GIF131432 GSB131432 HBX131432 HLT131432 HVP131432 IFL131432 IPH131432 IZD131432 JIZ131432 JSV131432 KCR131432 KMN131432 KWJ131432 LGF131432 LQB131432 LZX131432 MJT131432 MTP131432 NDL131432 NNH131432 NXD131432 OGZ131432 OQV131432 PAR131432 PKN131432 PUJ131432 QEF131432 QOB131432 QXX131432 RHT131432 RRP131432 SBL131432 SLH131432 SVD131432 TEZ131432 TOV131432 TYR131432 UIN131432 USJ131432 VCF131432 VMB131432 VVX131432 WFT131432 WPP131432 WZL131432 DD196968 MZ196968 WV196968 AGR196968 AQN196968 BAJ196968 BKF196968 BUB196968 CDX196968 CNT196968 CXP196968 DHL196968 DRH196968 EBD196968 EKZ196968 EUV196968 FER196968 FON196968 FYJ196968 GIF196968 GSB196968 HBX196968 HLT196968 HVP196968 IFL196968 IPH196968 IZD196968 JIZ196968 JSV196968 KCR196968 KMN196968 KWJ196968 LGF196968 LQB196968 LZX196968 MJT196968 MTP196968 NDL196968 NNH196968 NXD196968 OGZ196968 OQV196968 PAR196968 PKN196968 PUJ196968 QEF196968 QOB196968 QXX196968 RHT196968 RRP196968 SBL196968 SLH196968 SVD196968 TEZ196968 TOV196968 TYR196968 UIN196968 USJ196968 VCF196968 VMB196968 VVX196968 WFT196968 WPP196968 WZL196968 DD262504 MZ262504 WV262504 AGR262504 AQN262504 BAJ262504 BKF262504 BUB262504 CDX262504 CNT262504 CXP262504 DHL262504 DRH262504 EBD262504 EKZ262504 EUV262504 FER262504 FON262504 FYJ262504 GIF262504 GSB262504 HBX262504 HLT262504 HVP262504 IFL262504 IPH262504 IZD262504 JIZ262504 JSV262504 KCR262504 KMN262504 KWJ262504 LGF262504 LQB262504 LZX262504 MJT262504 MTP262504 NDL262504 NNH262504 NXD262504 OGZ262504 OQV262504 PAR262504 PKN262504 PUJ262504 QEF262504 QOB262504 QXX262504 RHT262504 RRP262504 SBL262504 SLH262504 SVD262504 TEZ262504 TOV262504 TYR262504 UIN262504 USJ262504 VCF262504 VMB262504 VVX262504 WFT262504 WPP262504 WZL262504 DD328040 MZ328040 WV328040 AGR328040 AQN328040 BAJ328040 BKF328040 BUB328040 CDX328040 CNT328040 CXP328040 DHL328040 DRH328040 EBD328040 EKZ328040 EUV328040 FER328040 FON328040 FYJ328040 GIF328040 GSB328040 HBX328040 HLT328040 HVP328040 IFL328040 IPH328040 IZD328040 JIZ328040 JSV328040 KCR328040 KMN328040 KWJ328040 LGF328040 LQB328040 LZX328040 MJT328040 MTP328040 NDL328040 NNH328040 NXD328040 OGZ328040 OQV328040 PAR328040 PKN328040 PUJ328040 QEF328040 QOB328040 QXX328040 RHT328040 RRP328040 SBL328040 SLH328040 SVD328040 TEZ328040 TOV328040 TYR328040 UIN328040 USJ328040 VCF328040 VMB328040 VVX328040 WFT328040 WPP328040 WZL328040 DD393576 MZ393576 WV393576 AGR393576 AQN393576 BAJ393576 BKF393576 BUB393576 CDX393576 CNT393576 CXP393576 DHL393576 DRH393576 EBD393576 EKZ393576 EUV393576 FER393576 FON393576 FYJ393576 GIF393576 GSB393576 HBX393576 HLT393576 HVP393576 IFL393576 IPH393576 IZD393576 JIZ393576 JSV393576 KCR393576 KMN393576 KWJ393576 LGF393576 LQB393576 LZX393576 MJT393576 MTP393576 NDL393576 NNH393576 NXD393576 OGZ393576 OQV393576 PAR393576 PKN393576 PUJ393576 QEF393576 QOB393576 QXX393576 RHT393576 RRP393576 SBL393576 SLH393576 SVD393576 TEZ393576 TOV393576 TYR393576 UIN393576 USJ393576 VCF393576 VMB393576 VVX393576 WFT393576 WPP393576 WZL393576 DD459112 MZ459112 WV459112 AGR459112 AQN459112 BAJ459112 BKF459112 BUB459112 CDX459112 CNT459112 CXP459112 DHL459112 DRH459112 EBD459112 EKZ459112 EUV459112 FER459112 FON459112 FYJ459112 GIF459112 GSB459112 HBX459112 HLT459112 HVP459112 IFL459112 IPH459112 IZD459112 JIZ459112 JSV459112 KCR459112 KMN459112 KWJ459112 LGF459112 LQB459112 LZX459112 MJT459112 MTP459112 NDL459112 NNH459112 NXD459112 OGZ459112 OQV459112 PAR459112 PKN459112 PUJ459112 QEF459112 QOB459112 QXX459112 RHT459112 RRP459112 SBL459112 SLH459112 SVD459112 TEZ459112 TOV459112 TYR459112 UIN459112 USJ459112 VCF459112 VMB459112 VVX459112 WFT459112 WPP459112 WZL459112 DD524648 MZ524648 WV524648 AGR524648 AQN524648 BAJ524648 BKF524648 BUB524648 CDX524648 CNT524648 CXP524648 DHL524648 DRH524648 EBD524648 EKZ524648 EUV524648 FER524648 FON524648 FYJ524648 GIF524648 GSB524648 HBX524648 HLT524648 HVP524648 IFL524648 IPH524648 IZD524648 JIZ524648 JSV524648 KCR524648 KMN524648 KWJ524648 LGF524648 LQB524648 LZX524648 MJT524648 MTP524648 NDL524648 NNH524648 NXD524648 OGZ524648 OQV524648 PAR524648 PKN524648 PUJ524648 QEF524648 QOB524648 QXX524648 RHT524648 RRP524648 SBL524648 SLH524648 SVD524648 TEZ524648 TOV524648 TYR524648 UIN524648 USJ524648 VCF524648 VMB524648 VVX524648 WFT524648 WPP524648 WZL524648 DD590184 MZ590184 WV590184 AGR590184 AQN590184 BAJ590184 BKF590184 BUB590184 CDX590184 CNT590184 CXP590184 DHL590184 DRH590184 EBD590184 EKZ590184 EUV590184 FER590184 FON590184 FYJ590184 GIF590184 GSB590184 HBX590184 HLT590184 HVP590184 IFL590184 IPH590184 IZD590184 JIZ590184 JSV590184 KCR590184 KMN590184 KWJ590184 LGF590184 LQB590184 LZX590184 MJT590184 MTP590184 NDL590184 NNH590184 NXD590184 OGZ590184 OQV590184 PAR590184 PKN590184 PUJ590184 QEF590184 QOB590184 QXX590184 RHT590184 RRP590184 SBL590184 SLH590184 SVD590184 TEZ590184 TOV590184 TYR590184 UIN590184 USJ590184 VCF590184 VMB590184 VVX590184 WFT590184 WPP590184 WZL590184 DD655720 MZ655720 WV655720 AGR655720 AQN655720 BAJ655720 BKF655720 BUB655720 CDX655720 CNT655720 CXP655720 DHL655720 DRH655720 EBD655720 EKZ655720 EUV655720 FER655720 FON655720 FYJ655720 GIF655720 GSB655720 HBX655720 HLT655720 HVP655720 IFL655720 IPH655720 IZD655720 JIZ655720 JSV655720 KCR655720 KMN655720 KWJ655720 LGF655720 LQB655720 LZX655720 MJT655720 MTP655720 NDL655720 NNH655720 NXD655720 OGZ655720 OQV655720 PAR655720 PKN655720 PUJ655720 QEF655720 QOB655720 QXX655720 RHT655720 RRP655720 SBL655720 SLH655720 SVD655720 TEZ655720 TOV655720 TYR655720 UIN655720 USJ655720 VCF655720 VMB655720 VVX655720 WFT655720 WPP655720 WZL655720 DD721256 MZ721256 WV721256 AGR721256 AQN721256 BAJ721256 BKF721256 BUB721256 CDX721256 CNT721256 CXP721256 DHL721256 DRH721256 EBD721256 EKZ721256 EUV721256 FER721256 FON721256 FYJ721256 GIF721256 GSB721256 HBX721256 HLT721256 HVP721256 IFL721256 IPH721256 IZD721256 JIZ721256 JSV721256 KCR721256 KMN721256 KWJ721256 LGF721256 LQB721256 LZX721256 MJT721256 MTP721256 NDL721256 NNH721256 NXD721256 OGZ721256 OQV721256 PAR721256 PKN721256 PUJ721256 QEF721256 QOB721256 QXX721256 RHT721256 RRP721256 SBL721256 SLH721256 SVD721256 TEZ721256 TOV721256 TYR721256 UIN721256 USJ721256 VCF721256 VMB721256 VVX721256 WFT721256 WPP721256 WZL721256 DD786792 MZ786792 WV786792 AGR786792 AQN786792 BAJ786792 BKF786792 BUB786792 CDX786792 CNT786792 CXP786792 DHL786792 DRH786792 EBD786792 EKZ786792 EUV786792 FER786792 FON786792 FYJ786792 GIF786792 GSB786792 HBX786792 HLT786792 HVP786792 IFL786792 IPH786792 IZD786792 JIZ786792 JSV786792 KCR786792 KMN786792 KWJ786792 LGF786792 LQB786792 LZX786792 MJT786792 MTP786792 NDL786792 NNH786792 NXD786792 OGZ786792 OQV786792 PAR786792 PKN786792 PUJ786792 QEF786792 QOB786792 QXX786792 RHT786792 RRP786792 SBL786792 SLH786792 SVD786792 TEZ786792 TOV786792 TYR786792 UIN786792 USJ786792 VCF786792 VMB786792 VVX786792 WFT786792 WPP786792 WZL786792 DD852328 MZ852328 WV852328 AGR852328 AQN852328 BAJ852328 BKF852328 BUB852328 CDX852328 CNT852328 CXP852328 DHL852328 DRH852328 EBD852328 EKZ852328 EUV852328 FER852328 FON852328 FYJ852328 GIF852328 GSB852328 HBX852328 HLT852328 HVP852328 IFL852328 IPH852328 IZD852328 JIZ852328 JSV852328 KCR852328 KMN852328 KWJ852328 LGF852328 LQB852328 LZX852328 MJT852328 MTP852328 NDL852328 NNH852328 NXD852328 OGZ852328 OQV852328 PAR852328 PKN852328 PUJ852328 QEF852328 QOB852328 QXX852328 RHT852328 RRP852328 SBL852328 SLH852328 SVD852328 TEZ852328 TOV852328 TYR852328 UIN852328 USJ852328 VCF852328 VMB852328 VVX852328 WFT852328 WPP852328 WZL852328 DD917864 MZ917864 WV917864 AGR917864 AQN917864 BAJ917864 BKF917864 BUB917864 CDX917864 CNT917864 CXP917864 DHL917864 DRH917864 EBD917864 EKZ917864 EUV917864 FER917864 FON917864 FYJ917864 GIF917864 GSB917864 HBX917864 HLT917864 HVP917864 IFL917864 IPH917864 IZD917864 JIZ917864 JSV917864 KCR917864 KMN917864 KWJ917864 LGF917864 LQB917864 LZX917864 MJT917864 MTP917864 NDL917864 NNH917864 NXD917864 OGZ917864 OQV917864 PAR917864 PKN917864 PUJ917864 QEF917864 QOB917864 QXX917864 RHT917864 RRP917864 SBL917864 SLH917864 SVD917864 TEZ917864 TOV917864 TYR917864 UIN917864 USJ917864 VCF917864 VMB917864 VVX917864 WFT917864 WPP917864 WZL917864 DD983400 MZ983400 WV983400 AGR983400 AQN983400 BAJ983400 BKF983400 BUB983400 CDX983400 CNT983400 CXP983400 DHL983400 DRH983400 EBD983400 EKZ983400 EUV983400 FER983400 FON983400 FYJ983400 GIF983400 GSB983400 HBX983400 HLT983400 HVP983400 IFL983400 IPH983400 IZD983400 JIZ983400 JSV983400 KCR983400 KMN983400 KWJ983400 LGF983400 LQB983400 LZX983400 MJT983400 MTP983400 NDL983400 NNH983400 NXD983400 OGZ983400 OQV983400 PAR983400 PKN983400 PUJ983400 QEF983400 QOB983400 QXX983400 RHT983400 RRP983400 SBL983400 SLH983400 SVD983400 TEZ983400 TOV983400 TYR983400 UIN983400 USJ983400 VCF983400 VMB983400 VVX983400 WFT983400 WPP983400 WZL983400 DL360 NH360 XD360 AGZ360 AQV360 BAR360 BKN360 BUJ360 CEF360 COB360 CXX360 DHT360 DRP360 EBL360 ELH360 EVD360 FEZ360 FOV360 FYR360 GIN360 GSJ360 HCF360 HMB360 HVX360 IFT360 IPP360 IZL360 JJH360 JTD360 KCZ360 KMV360 KWR360 LGN360 LQJ360 MAF360 MKB360 MTX360 NDT360 NNP360 NXL360 OHH360 ORD360 PAZ360 PKV360 PUR360 QEN360 QOJ360 QYF360 RIB360 RRX360 SBT360 SLP360 SVL360 TFH360 TPD360 TYZ360 UIV360 USR360 VCN360 VMJ360 VWF360 WGB360 WPX360 WZT360 DL65896 NH65896 XD65896 AGZ65896 AQV65896 BAR65896 BKN65896 BUJ65896 CEF65896 COB65896 CXX65896 DHT65896 DRP65896 EBL65896 ELH65896 EVD65896 FEZ65896 FOV65896 FYR65896 GIN65896 GSJ65896 HCF65896 HMB65896 HVX65896 IFT65896 IPP65896 IZL65896 JJH65896 JTD65896 KCZ65896 KMV65896 KWR65896 LGN65896 LQJ65896 MAF65896 MKB65896 MTX65896 NDT65896 NNP65896 NXL65896 OHH65896 ORD65896 PAZ65896 PKV65896 PUR65896 QEN65896 QOJ65896 QYF65896 RIB65896 RRX65896 SBT65896 SLP65896 SVL65896 TFH65896 TPD65896 TYZ65896 UIV65896 USR65896 VCN65896 VMJ65896 VWF65896 WGB65896 WPX65896 WZT65896 DL131432 NH131432 XD131432 AGZ131432 AQV131432 BAR131432 BKN131432 BUJ131432 CEF131432 COB131432 CXX131432 DHT131432 DRP131432 EBL131432 ELH131432 EVD131432 FEZ131432 FOV131432 FYR131432 GIN131432 GSJ131432 HCF131432 HMB131432 HVX131432 IFT131432 IPP131432 IZL131432 JJH131432 JTD131432 KCZ131432 KMV131432 KWR131432 LGN131432 LQJ131432 MAF131432 MKB131432 MTX131432 NDT131432 NNP131432 NXL131432 OHH131432 ORD131432 PAZ131432 PKV131432 PUR131432 QEN131432 QOJ131432 QYF131432 RIB131432 RRX131432 SBT131432 SLP131432 SVL131432 TFH131432 TPD131432 TYZ131432 UIV131432 USR131432 VCN131432 VMJ131432 VWF131432 WGB131432 WPX131432 WZT131432 DL196968 NH196968 XD196968 AGZ196968 AQV196968 BAR196968 BKN196968 BUJ196968 CEF196968 COB196968 CXX196968 DHT196968 DRP196968 EBL196968 ELH196968 EVD196968 FEZ196968 FOV196968 FYR196968 GIN196968 GSJ196968 HCF196968 HMB196968 HVX196968 IFT196968 IPP196968 IZL196968 JJH196968 JTD196968 KCZ196968 KMV196968 KWR196968 LGN196968 LQJ196968 MAF196968 MKB196968 MTX196968 NDT196968 NNP196968 NXL196968 OHH196968 ORD196968 PAZ196968 PKV196968 PUR196968 QEN196968 QOJ196968 QYF196968 RIB196968 RRX196968 SBT196968 SLP196968 SVL196968 TFH196968 TPD196968 TYZ196968 UIV196968 USR196968 VCN196968 VMJ196968 VWF196968 WGB196968 WPX196968 WZT196968 DL262504 NH262504 XD262504 AGZ262504 AQV262504 BAR262504 BKN262504 BUJ262504 CEF262504 COB262504 CXX262504 DHT262504 DRP262504 EBL262504 ELH262504 EVD262504 FEZ262504 FOV262504 FYR262504 GIN262504 GSJ262504 HCF262504 HMB262504 HVX262504 IFT262504 IPP262504 IZL262504 JJH262504 JTD262504 KCZ262504 KMV262504 KWR262504 LGN262504 LQJ262504 MAF262504 MKB262504 MTX262504 NDT262504 NNP262504 NXL262504 OHH262504 ORD262504 PAZ262504 PKV262504 PUR262504 QEN262504 QOJ262504 QYF262504 RIB262504 RRX262504 SBT262504 SLP262504 SVL262504 TFH262504 TPD262504 TYZ262504 UIV262504 USR262504 VCN262504 VMJ262504 VWF262504 WGB262504 WPX262504 WZT262504 DL328040 NH328040 XD328040 AGZ328040 AQV328040 BAR328040 BKN328040 BUJ328040 CEF328040 COB328040 CXX328040 DHT328040 DRP328040 EBL328040 ELH328040 EVD328040 FEZ328040 FOV328040 FYR328040 GIN328040 GSJ328040 HCF328040 HMB328040 HVX328040 IFT328040 IPP328040 IZL328040 JJH328040 JTD328040 KCZ328040 KMV328040 KWR328040 LGN328040 LQJ328040 MAF328040 MKB328040 MTX328040 NDT328040 NNP328040 NXL328040 OHH328040 ORD328040 PAZ328040 PKV328040 PUR328040 QEN328040 QOJ328040 QYF328040 RIB328040 RRX328040 SBT328040 SLP328040 SVL328040 TFH328040 TPD328040 TYZ328040 UIV328040 USR328040 VCN328040 VMJ328040 VWF328040 WGB328040 WPX328040 WZT328040 DL393576 NH393576 XD393576 AGZ393576 AQV393576 BAR393576 BKN393576 BUJ393576 CEF393576 COB393576 CXX393576 DHT393576 DRP393576 EBL393576 ELH393576 EVD393576 FEZ393576 FOV393576 FYR393576 GIN393576 GSJ393576 HCF393576 HMB393576 HVX393576 IFT393576 IPP393576 IZL393576 JJH393576 JTD393576 KCZ393576 KMV393576 KWR393576 LGN393576 LQJ393576 MAF393576 MKB393576 MTX393576 NDT393576 NNP393576 NXL393576 OHH393576 ORD393576 PAZ393576 PKV393576 PUR393576 QEN393576 QOJ393576 QYF393576 RIB393576 RRX393576 SBT393576 SLP393576 SVL393576 TFH393576 TPD393576 TYZ393576 UIV393576 USR393576 VCN393576 VMJ393576 VWF393576 WGB393576 WPX393576 WZT393576 DL459112 NH459112 XD459112 AGZ459112 AQV459112 BAR459112 BKN459112 BUJ459112 CEF459112 COB459112 CXX459112 DHT459112 DRP459112 EBL459112 ELH459112 EVD459112 FEZ459112 FOV459112 FYR459112 GIN459112 GSJ459112 HCF459112 HMB459112 HVX459112 IFT459112 IPP459112 IZL459112 JJH459112 JTD459112 KCZ459112 KMV459112 KWR459112 LGN459112 LQJ459112 MAF459112 MKB459112 MTX459112 NDT459112 NNP459112 NXL459112 OHH459112 ORD459112 PAZ459112 PKV459112 PUR459112 QEN459112 QOJ459112 QYF459112 RIB459112 RRX459112 SBT459112 SLP459112 SVL459112 TFH459112 TPD459112 TYZ459112 UIV459112 USR459112 VCN459112 VMJ459112 VWF459112 WGB459112 WPX459112 WZT459112 DL524648 NH524648 XD524648 AGZ524648 AQV524648 BAR524648 BKN524648 BUJ524648 CEF524648 COB524648 CXX524648 DHT524648 DRP524648 EBL524648 ELH524648 EVD524648 FEZ524648 FOV524648 FYR524648 GIN524648 GSJ524648 HCF524648 HMB524648 HVX524648 IFT524648 IPP524648 IZL524648 JJH524648 JTD524648 KCZ524648 KMV524648 KWR524648 LGN524648 LQJ524648 MAF524648 MKB524648 MTX524648 NDT524648 NNP524648 NXL524648 OHH524648 ORD524648 PAZ524648 PKV524648 PUR524648 QEN524648 QOJ524648 QYF524648 RIB524648 RRX524648 SBT524648 SLP524648 SVL524648 TFH524648 TPD524648 TYZ524648 UIV524648 USR524648 VCN524648 VMJ524648 VWF524648 WGB524648 WPX524648 WZT524648 DL590184 NH590184 XD590184 AGZ590184 AQV590184 BAR590184 BKN590184 BUJ590184 CEF590184 COB590184 CXX590184 DHT590184 DRP590184 EBL590184 ELH590184 EVD590184 FEZ590184 FOV590184 FYR590184 GIN590184 GSJ590184 HCF590184 HMB590184 HVX590184 IFT590184 IPP590184 IZL590184 JJH590184 JTD590184 KCZ590184 KMV590184 KWR590184 LGN590184 LQJ590184 MAF590184 MKB590184 MTX590184 NDT590184 NNP590184 NXL590184 OHH590184 ORD590184 PAZ590184 PKV590184 PUR590184 QEN590184 QOJ590184 QYF590184 RIB590184 RRX590184 SBT590184 SLP590184 SVL590184 TFH590184 TPD590184 TYZ590184 UIV590184 USR590184 VCN590184 VMJ590184 VWF590184 WGB590184 WPX590184 WZT590184 DL655720 NH655720 XD655720 AGZ655720 AQV655720 BAR655720 BKN655720 BUJ655720 CEF655720 COB655720 CXX655720 DHT655720 DRP655720 EBL655720 ELH655720 EVD655720 FEZ655720 FOV655720 FYR655720 GIN655720 GSJ655720 HCF655720 HMB655720 HVX655720 IFT655720 IPP655720 IZL655720 JJH655720 JTD655720 KCZ655720 KMV655720 KWR655720 LGN655720 LQJ655720 MAF655720 MKB655720 MTX655720 NDT655720 NNP655720 NXL655720 OHH655720 ORD655720 PAZ655720 PKV655720 PUR655720 QEN655720 QOJ655720 QYF655720 RIB655720 RRX655720 SBT655720 SLP655720 SVL655720 TFH655720 TPD655720 TYZ655720 UIV655720 USR655720 VCN655720 VMJ655720 VWF655720 WGB655720 WPX655720 WZT655720 DL721256 NH721256 XD721256 AGZ721256 AQV721256 BAR721256 BKN721256 BUJ721256 CEF721256 COB721256 CXX721256 DHT721256 DRP721256 EBL721256 ELH721256 EVD721256 FEZ721256 FOV721256 FYR721256 GIN721256 GSJ721256 HCF721256 HMB721256 HVX721256 IFT721256 IPP721256 IZL721256 JJH721256 JTD721256 KCZ721256 KMV721256 KWR721256 LGN721256 LQJ721256 MAF721256 MKB721256 MTX721256 NDT721256 NNP721256 NXL721256 OHH721256 ORD721256 PAZ721256 PKV721256 PUR721256 QEN721256 QOJ721256 QYF721256 RIB721256 RRX721256 SBT721256 SLP721256 SVL721256 TFH721256 TPD721256 TYZ721256 UIV721256 USR721256 VCN721256 VMJ721256 VWF721256 WGB721256 WPX721256 WZT721256 DL786792 NH786792 XD786792 AGZ786792 AQV786792 BAR786792 BKN786792 BUJ786792 CEF786792 COB786792 CXX786792 DHT786792 DRP786792 EBL786792 ELH786792 EVD786792 FEZ786792 FOV786792 FYR786792 GIN786792 GSJ786792 HCF786792 HMB786792 HVX786792 IFT786792 IPP786792 IZL786792 JJH786792 JTD786792 KCZ786792 KMV786792 KWR786792 LGN786792 LQJ786792 MAF786792 MKB786792 MTX786792 NDT786792 NNP786792 NXL786792 OHH786792 ORD786792 PAZ786792 PKV786792 PUR786792 QEN786792 QOJ786792 QYF786792 RIB786792 RRX786792 SBT786792 SLP786792 SVL786792 TFH786792 TPD786792 TYZ786792 UIV786792 USR786792 VCN786792 VMJ786792 VWF786792 WGB786792 WPX786792 WZT786792 DL852328 NH852328 XD852328 AGZ852328 AQV852328 BAR852328 BKN852328 BUJ852328 CEF852328 COB852328 CXX852328 DHT852328 DRP852328 EBL852328 ELH852328 EVD852328 FEZ852328 FOV852328 FYR852328 GIN852328 GSJ852328 HCF852328 HMB852328 HVX852328 IFT852328 IPP852328 IZL852328 JJH852328 JTD852328 KCZ852328 KMV852328 KWR852328 LGN852328 LQJ852328 MAF852328 MKB852328 MTX852328 NDT852328 NNP852328 NXL852328 OHH852328 ORD852328 PAZ852328 PKV852328 PUR852328 QEN852328 QOJ852328 QYF852328 RIB852328 RRX852328 SBT852328 SLP852328 SVL852328 TFH852328 TPD852328 TYZ852328 UIV852328 USR852328 VCN852328 VMJ852328 VWF852328 WGB852328 WPX852328 WZT852328 DL917864 NH917864 XD917864 AGZ917864 AQV917864 BAR917864 BKN917864 BUJ917864 CEF917864 COB917864 CXX917864 DHT917864 DRP917864 EBL917864 ELH917864 EVD917864 FEZ917864 FOV917864 FYR917864 GIN917864 GSJ917864 HCF917864 HMB917864 HVX917864 IFT917864 IPP917864 IZL917864 JJH917864 JTD917864 KCZ917864 KMV917864 KWR917864 LGN917864 LQJ917864 MAF917864 MKB917864 MTX917864 NDT917864 NNP917864 NXL917864 OHH917864 ORD917864 PAZ917864 PKV917864 PUR917864 QEN917864 QOJ917864 QYF917864 RIB917864 RRX917864 SBT917864 SLP917864 SVL917864 TFH917864 TPD917864 TYZ917864 UIV917864 USR917864 VCN917864 VMJ917864 VWF917864 WGB917864 WPX917864 WZT917864 DL983400 NH983400 XD983400 AGZ983400 AQV983400 BAR983400 BKN983400 BUJ983400 CEF983400 COB983400 CXX983400 DHT983400 DRP983400 EBL983400 ELH983400 EVD983400 FEZ983400 FOV983400 FYR983400 GIN983400 GSJ983400 HCF983400 HMB983400 HVX983400 IFT983400 IPP983400 IZL983400 JJH983400 JTD983400 KCZ983400 KMV983400 KWR983400 LGN983400 LQJ983400 MAF983400 MKB983400 MTX983400 NDT983400 NNP983400 NXL983400 OHH983400 ORD983400 PAZ983400 PKV983400 PUR983400 QEN983400 QOJ983400 QYF983400 RIB983400 RRX983400 SBT983400 SLP983400 SVL983400 TFH983400 TPD983400 TYZ983400 UIV983400 USR983400 VCN983400 VMJ983400 VWF983400 WGB983400 WPX983400 WZT983400 DT360 NP360 XL360 AHH360 ARD360 BAZ360 BKV360 BUR360 CEN360 COJ360 CYF360 DIB360 DRX360 EBT360 ELP360 EVL360 FFH360 FPD360 FYZ360 GIV360 GSR360 HCN360 HMJ360 HWF360 IGB360 IPX360 IZT360 JJP360 JTL360 KDH360 KND360 KWZ360 LGV360 LQR360 MAN360 MKJ360 MUF360 NEB360 NNX360 NXT360 OHP360 ORL360 PBH360 PLD360 PUZ360 QEV360 QOR360 QYN360 RIJ360 RSF360 SCB360 SLX360 SVT360 TFP360 TPL360 TZH360 UJD360 USZ360 VCV360 VMR360 VWN360 WGJ360 WQF360 XAB360 DT65896 NP65896 XL65896 AHH65896 ARD65896 BAZ65896 BKV65896 BUR65896 CEN65896 COJ65896 CYF65896 DIB65896 DRX65896 EBT65896 ELP65896 EVL65896 FFH65896 FPD65896 FYZ65896 GIV65896 GSR65896 HCN65896 HMJ65896 HWF65896 IGB65896 IPX65896 IZT65896 JJP65896 JTL65896 KDH65896 KND65896 KWZ65896 LGV65896 LQR65896 MAN65896 MKJ65896 MUF65896 NEB65896 NNX65896 NXT65896 OHP65896 ORL65896 PBH65896 PLD65896 PUZ65896 QEV65896 QOR65896 QYN65896 RIJ65896 RSF65896 SCB65896 SLX65896 SVT65896 TFP65896 TPL65896 TZH65896 UJD65896 USZ65896 VCV65896 VMR65896 VWN65896 WGJ65896 WQF65896 XAB65896 DT131432 NP131432 XL131432 AHH131432 ARD131432 BAZ131432 BKV131432 BUR131432 CEN131432 COJ131432 CYF131432 DIB131432 DRX131432 EBT131432 ELP131432 EVL131432 FFH131432 FPD131432 FYZ131432 GIV131432 GSR131432 HCN131432 HMJ131432 HWF131432 IGB131432 IPX131432 IZT131432 JJP131432 JTL131432 KDH131432 KND131432 KWZ131432 LGV131432 LQR131432 MAN131432 MKJ131432 MUF131432 NEB131432 NNX131432 NXT131432 OHP131432 ORL131432 PBH131432 PLD131432 PUZ131432 QEV131432 QOR131432 QYN131432 RIJ131432 RSF131432 SCB131432 SLX131432 SVT131432 TFP131432 TPL131432 TZH131432 UJD131432 USZ131432 VCV131432 VMR131432 VWN131432 WGJ131432 WQF131432 XAB131432 DT196968 NP196968 XL196968 AHH196968 ARD196968 BAZ196968 BKV196968 BUR196968 CEN196968 COJ196968 CYF196968 DIB196968 DRX196968 EBT196968 ELP196968 EVL196968 FFH196968 FPD196968 FYZ196968 GIV196968 GSR196968 HCN196968 HMJ196968 HWF196968 IGB196968 IPX196968 IZT196968 JJP196968 JTL196968 KDH196968 KND196968 KWZ196968 LGV196968 LQR196968 MAN196968 MKJ196968 MUF196968 NEB196968 NNX196968 NXT196968 OHP196968 ORL196968 PBH196968 PLD196968 PUZ196968 QEV196968 QOR196968 QYN196968 RIJ196968 RSF196968 SCB196968 SLX196968 SVT196968 TFP196968 TPL196968 TZH196968 UJD196968 USZ196968 VCV196968 VMR196968 VWN196968 WGJ196968 WQF196968 XAB196968 DT262504 NP262504 XL262504 AHH262504 ARD262504 BAZ262504 BKV262504 BUR262504 CEN262504 COJ262504 CYF262504 DIB262504 DRX262504 EBT262504 ELP262504 EVL262504 FFH262504 FPD262504 FYZ262504 GIV262504 GSR262504 HCN262504 HMJ262504 HWF262504 IGB262504 IPX262504 IZT262504 JJP262504 JTL262504 KDH262504 KND262504 KWZ262504 LGV262504 LQR262504 MAN262504 MKJ262504 MUF262504 NEB262504 NNX262504 NXT262504 OHP262504 ORL262504 PBH262504 PLD262504 PUZ262504 QEV262504 QOR262504 QYN262504 RIJ262504 RSF262504 SCB262504 SLX262504 SVT262504 TFP262504 TPL262504 TZH262504 UJD262504 USZ262504 VCV262504 VMR262504 VWN262504 WGJ262504 WQF262504 XAB262504 DT328040 NP328040 XL328040 AHH328040 ARD328040 BAZ328040 BKV328040 BUR328040 CEN328040 COJ328040 CYF328040 DIB328040 DRX328040 EBT328040 ELP328040 EVL328040 FFH328040 FPD328040 FYZ328040 GIV328040 GSR328040 HCN328040 HMJ328040 HWF328040 IGB328040 IPX328040 IZT328040 JJP328040 JTL328040 KDH328040 KND328040 KWZ328040 LGV328040 LQR328040 MAN328040 MKJ328040 MUF328040 NEB328040 NNX328040 NXT328040 OHP328040 ORL328040 PBH328040 PLD328040 PUZ328040 QEV328040 QOR328040 QYN328040 RIJ328040 RSF328040 SCB328040 SLX328040 SVT328040 TFP328040 TPL328040 TZH328040 UJD328040 USZ328040 VCV328040 VMR328040 VWN328040 WGJ328040 WQF328040 XAB328040 DT393576 NP393576 XL393576 AHH393576 ARD393576 BAZ393576 BKV393576 BUR393576 CEN393576 COJ393576 CYF393576 DIB393576 DRX393576 EBT393576 ELP393576 EVL393576 FFH393576 FPD393576 FYZ393576 GIV393576 GSR393576 HCN393576 HMJ393576 HWF393576 IGB393576 IPX393576 IZT393576 JJP393576 JTL393576 KDH393576 KND393576 KWZ393576 LGV393576 LQR393576 MAN393576 MKJ393576 MUF393576 NEB393576 NNX393576 NXT393576 OHP393576 ORL393576 PBH393576 PLD393576 PUZ393576 QEV393576 QOR393576 QYN393576 RIJ393576 RSF393576 SCB393576 SLX393576 SVT393576 TFP393576 TPL393576 TZH393576 UJD393576 USZ393576 VCV393576 VMR393576 VWN393576 WGJ393576 WQF393576 XAB393576 DT459112 NP459112 XL459112 AHH459112 ARD459112 BAZ459112 BKV459112 BUR459112 CEN459112 COJ459112 CYF459112 DIB459112 DRX459112 EBT459112 ELP459112 EVL459112 FFH459112 FPD459112 FYZ459112 GIV459112 GSR459112 HCN459112 HMJ459112 HWF459112 IGB459112 IPX459112 IZT459112 JJP459112 JTL459112 KDH459112 KND459112 KWZ459112 LGV459112 LQR459112 MAN459112 MKJ459112 MUF459112 NEB459112 NNX459112 NXT459112 OHP459112 ORL459112 PBH459112 PLD459112 PUZ459112 QEV459112 QOR459112 QYN459112 RIJ459112 RSF459112 SCB459112 SLX459112 SVT459112 TFP459112 TPL459112 TZH459112 UJD459112 USZ459112 VCV459112 VMR459112 VWN459112 WGJ459112 WQF459112 XAB459112 DT524648 NP524648 XL524648 AHH524648 ARD524648 BAZ524648 BKV524648 BUR524648 CEN524648 COJ524648 CYF524648 DIB524648 DRX524648 EBT524648 ELP524648 EVL524648 FFH524648 FPD524648 FYZ524648 GIV524648 GSR524648 HCN524648 HMJ524648 HWF524648 IGB524648 IPX524648 IZT524648 JJP524648 JTL524648 KDH524648 KND524648 KWZ524648 LGV524648 LQR524648 MAN524648 MKJ524648 MUF524648 NEB524648 NNX524648 NXT524648 OHP524648 ORL524648 PBH524648 PLD524648 PUZ524648 QEV524648 QOR524648 QYN524648 RIJ524648 RSF524648 SCB524648 SLX524648 SVT524648 TFP524648 TPL524648 TZH524648 UJD524648 USZ524648 VCV524648 VMR524648 VWN524648 WGJ524648 WQF524648 XAB524648 DT590184 NP590184 XL590184 AHH590184 ARD590184 BAZ590184 BKV590184 BUR590184 CEN590184 COJ590184 CYF590184 DIB590184 DRX590184 EBT590184 ELP590184 EVL590184 FFH590184 FPD590184 FYZ590184 GIV590184 GSR590184 HCN590184 HMJ590184 HWF590184 IGB590184 IPX590184 IZT590184 JJP590184 JTL590184 KDH590184 KND590184 KWZ590184 LGV590184 LQR590184 MAN590184 MKJ590184 MUF590184 NEB590184 NNX590184 NXT590184 OHP590184 ORL590184 PBH590184 PLD590184 PUZ590184 QEV590184 QOR590184 QYN590184 RIJ590184 RSF590184 SCB590184 SLX590184 SVT590184 TFP590184 TPL590184 TZH590184 UJD590184 USZ590184 VCV590184 VMR590184 VWN590184 WGJ590184 WQF590184 XAB590184 DT655720 NP655720 XL655720 AHH655720 ARD655720 BAZ655720 BKV655720 BUR655720 CEN655720 COJ655720 CYF655720 DIB655720 DRX655720 EBT655720 ELP655720 EVL655720 FFH655720 FPD655720 FYZ655720 GIV655720 GSR655720 HCN655720 HMJ655720 HWF655720 IGB655720 IPX655720 IZT655720 JJP655720 JTL655720 KDH655720 KND655720 KWZ655720 LGV655720 LQR655720 MAN655720 MKJ655720 MUF655720 NEB655720 NNX655720 NXT655720 OHP655720 ORL655720 PBH655720 PLD655720 PUZ655720 QEV655720 QOR655720 QYN655720 RIJ655720 RSF655720 SCB655720 SLX655720 SVT655720 TFP655720 TPL655720 TZH655720 UJD655720 USZ655720 VCV655720 VMR655720 VWN655720 WGJ655720 WQF655720 XAB655720 DT721256 NP721256 XL721256 AHH721256 ARD721256 BAZ721256 BKV721256 BUR721256 CEN721256 COJ721256 CYF721256 DIB721256 DRX721256 EBT721256 ELP721256 EVL721256 FFH721256 FPD721256 FYZ721256 GIV721256 GSR721256 HCN721256 HMJ721256 HWF721256 IGB721256 IPX721256 IZT721256 JJP721256 JTL721256 KDH721256 KND721256 KWZ721256 LGV721256 LQR721256 MAN721256 MKJ721256 MUF721256 NEB721256 NNX721256 NXT721256 OHP721256 ORL721256 PBH721256 PLD721256 PUZ721256 QEV721256 QOR721256 QYN721256 RIJ721256 RSF721256 SCB721256 SLX721256 SVT721256 TFP721256 TPL721256 TZH721256 UJD721256 USZ721256 VCV721256 VMR721256 VWN721256 WGJ721256 WQF721256 XAB721256 DT786792 NP786792 XL786792 AHH786792 ARD786792 BAZ786792 BKV786792 BUR786792 CEN786792 COJ786792 CYF786792 DIB786792 DRX786792 EBT786792 ELP786792 EVL786792 FFH786792 FPD786792 FYZ786792 GIV786792 GSR786792 HCN786792 HMJ786792 HWF786792 IGB786792 IPX786792 IZT786792 JJP786792 JTL786792 KDH786792 KND786792 KWZ786792 LGV786792 LQR786792 MAN786792 MKJ786792 MUF786792 NEB786792 NNX786792 NXT786792 OHP786792 ORL786792 PBH786792 PLD786792 PUZ786792 QEV786792 QOR786792 QYN786792 RIJ786792 RSF786792 SCB786792 SLX786792 SVT786792 TFP786792 TPL786792 TZH786792 UJD786792 USZ786792 VCV786792 VMR786792 VWN786792 WGJ786792 WQF786792 XAB786792 DT852328 NP852328 XL852328 AHH852328 ARD852328 BAZ852328 BKV852328 BUR852328 CEN852328 COJ852328 CYF852328 DIB852328 DRX852328 EBT852328 ELP852328 EVL852328 FFH852328 FPD852328 FYZ852328 GIV852328 GSR852328 HCN852328 HMJ852328 HWF852328 IGB852328 IPX852328 IZT852328 JJP852328 JTL852328 KDH852328 KND852328 KWZ852328 LGV852328 LQR852328 MAN852328 MKJ852328 MUF852328 NEB852328 NNX852328 NXT852328 OHP852328 ORL852328 PBH852328 PLD852328 PUZ852328 QEV852328 QOR852328 QYN852328 RIJ852328 RSF852328 SCB852328 SLX852328 SVT852328 TFP852328 TPL852328 TZH852328 UJD852328 USZ852328 VCV852328 VMR852328 VWN852328 WGJ852328 WQF852328 XAB852328 DT917864 NP917864 XL917864 AHH917864 ARD917864 BAZ917864 BKV917864 BUR917864 CEN917864 COJ917864 CYF917864 DIB917864 DRX917864 EBT917864 ELP917864 EVL917864 FFH917864 FPD917864 FYZ917864 GIV917864 GSR917864 HCN917864 HMJ917864 HWF917864 IGB917864 IPX917864 IZT917864 JJP917864 JTL917864 KDH917864 KND917864 KWZ917864 LGV917864 LQR917864 MAN917864 MKJ917864 MUF917864 NEB917864 NNX917864 NXT917864 OHP917864 ORL917864 PBH917864 PLD917864 PUZ917864 QEV917864 QOR917864 QYN917864 RIJ917864 RSF917864 SCB917864 SLX917864 SVT917864 TFP917864 TPL917864 TZH917864 UJD917864 USZ917864 VCV917864 VMR917864 VWN917864 WGJ917864 WQF917864 XAB917864 DT983400 NP983400 XL983400 AHH983400 ARD983400 BAZ983400 BKV983400 BUR983400 CEN983400 COJ983400 CYF983400 DIB983400 DRX983400 EBT983400 ELP983400 EVL983400 FFH983400 FPD983400 FYZ983400 GIV983400 GSR983400 HCN983400 HMJ983400 HWF983400 IGB983400 IPX983400 IZT983400 JJP983400 JTL983400 KDH983400 KND983400 KWZ983400 LGV983400 LQR983400 MAN983400 MKJ983400 MUF983400 NEB983400 NNX983400 NXT983400 OHP983400 ORL983400 PBH983400 PLD983400 PUZ983400 QEV983400 QOR983400 QYN983400 RIJ983400 RSF983400 SCB983400 SLX983400 SVT983400 TFP983400 TPL983400 TZH983400 UJD983400 USZ983400 VCV983400 VMR983400 VWN983400 WGJ983400 WQF983400 XAB983400 EB360 NX360 XT360 AHP360 ARL360 BBH360 BLD360 BUZ360 CEV360 COR360 CYN360 DIJ360 DSF360 ECB360 ELX360 EVT360 FFP360 FPL360 FZH360 GJD360 GSZ360 HCV360 HMR360 HWN360 IGJ360 IQF360 JAB360 JJX360 JTT360 KDP360 KNL360 KXH360 LHD360 LQZ360 MAV360 MKR360 MUN360 NEJ360 NOF360 NYB360 OHX360 ORT360 PBP360 PLL360 PVH360 QFD360 QOZ360 QYV360 RIR360 RSN360 SCJ360 SMF360 SWB360 TFX360 TPT360 TZP360 UJL360 UTH360 VDD360 VMZ360 VWV360 WGR360 WQN360 XAJ360 EB65896 NX65896 XT65896 AHP65896 ARL65896 BBH65896 BLD65896 BUZ65896 CEV65896 COR65896 CYN65896 DIJ65896 DSF65896 ECB65896 ELX65896 EVT65896 FFP65896 FPL65896 FZH65896 GJD65896 GSZ65896 HCV65896 HMR65896 HWN65896 IGJ65896 IQF65896 JAB65896 JJX65896 JTT65896 KDP65896 KNL65896 KXH65896 LHD65896 LQZ65896 MAV65896 MKR65896 MUN65896 NEJ65896 NOF65896 NYB65896 OHX65896 ORT65896 PBP65896 PLL65896 PVH65896 QFD65896 QOZ65896 QYV65896 RIR65896 RSN65896 SCJ65896 SMF65896 SWB65896 TFX65896 TPT65896 TZP65896 UJL65896 UTH65896 VDD65896 VMZ65896 VWV65896 WGR65896 WQN65896 XAJ65896 EB131432 NX131432 XT131432 AHP131432 ARL131432 BBH131432 BLD131432 BUZ131432 CEV131432 COR131432 CYN131432 DIJ131432 DSF131432 ECB131432 ELX131432 EVT131432 FFP131432 FPL131432 FZH131432 GJD131432 GSZ131432 HCV131432 HMR131432 HWN131432 IGJ131432 IQF131432 JAB131432 JJX131432 JTT131432 KDP131432 KNL131432 KXH131432 LHD131432 LQZ131432 MAV131432 MKR131432 MUN131432 NEJ131432 NOF131432 NYB131432 OHX131432 ORT131432 PBP131432 PLL131432 PVH131432 QFD131432 QOZ131432 QYV131432 RIR131432 RSN131432 SCJ131432 SMF131432 SWB131432 TFX131432 TPT131432 TZP131432 UJL131432 UTH131432 VDD131432 VMZ131432 VWV131432 WGR131432 WQN131432 XAJ131432 EB196968 NX196968 XT196968 AHP196968 ARL196968 BBH196968 BLD196968 BUZ196968 CEV196968 COR196968 CYN196968 DIJ196968 DSF196968 ECB196968 ELX196968 EVT196968 FFP196968 FPL196968 FZH196968 GJD196968 GSZ196968 HCV196968 HMR196968 HWN196968 IGJ196968 IQF196968 JAB196968 JJX196968 JTT196968 KDP196968 KNL196968 KXH196968 LHD196968 LQZ196968 MAV196968 MKR196968 MUN196968 NEJ196968 NOF196968 NYB196968 OHX196968 ORT196968 PBP196968 PLL196968 PVH196968 QFD196968 QOZ196968 QYV196968 RIR196968 RSN196968 SCJ196968 SMF196968 SWB196968 TFX196968 TPT196968 TZP196968 UJL196968 UTH196968 VDD196968 VMZ196968 VWV196968 WGR196968 WQN196968 XAJ196968 EB262504 NX262504 XT262504 AHP262504 ARL262504 BBH262504 BLD262504 BUZ262504 CEV262504 COR262504 CYN262504 DIJ262504 DSF262504 ECB262504 ELX262504 EVT262504 FFP262504 FPL262504 FZH262504 GJD262504 GSZ262504 HCV262504 HMR262504 HWN262504 IGJ262504 IQF262504 JAB262504 JJX262504 JTT262504 KDP262504 KNL262504 KXH262504 LHD262504 LQZ262504 MAV262504 MKR262504 MUN262504 NEJ262504 NOF262504 NYB262504 OHX262504 ORT262504 PBP262504 PLL262504 PVH262504 QFD262504 QOZ262504 QYV262504 RIR262504 RSN262504 SCJ262504 SMF262504 SWB262504 TFX262504 TPT262504 TZP262504 UJL262504 UTH262504 VDD262504 VMZ262504 VWV262504 WGR262504 WQN262504 XAJ262504 EB328040 NX328040 XT328040 AHP328040 ARL328040 BBH328040 BLD328040 BUZ328040 CEV328040 COR328040 CYN328040 DIJ328040 DSF328040 ECB328040 ELX328040 EVT328040 FFP328040 FPL328040 FZH328040 GJD328040 GSZ328040 HCV328040 HMR328040 HWN328040 IGJ328040 IQF328040 JAB328040 JJX328040 JTT328040 KDP328040 KNL328040 KXH328040 LHD328040 LQZ328040 MAV328040 MKR328040 MUN328040 NEJ328040 NOF328040 NYB328040 OHX328040 ORT328040 PBP328040 PLL328040 PVH328040 QFD328040 QOZ328040 QYV328040 RIR328040 RSN328040 SCJ328040 SMF328040 SWB328040 TFX328040 TPT328040 TZP328040 UJL328040 UTH328040 VDD328040 VMZ328040 VWV328040 WGR328040 WQN328040 XAJ328040 EB393576 NX393576 XT393576 AHP393576 ARL393576 BBH393576 BLD393576 BUZ393576 CEV393576 COR393576 CYN393576 DIJ393576 DSF393576 ECB393576 ELX393576 EVT393576 FFP393576 FPL393576 FZH393576 GJD393576 GSZ393576 HCV393576 HMR393576 HWN393576 IGJ393576 IQF393576 JAB393576 JJX393576 JTT393576 KDP393576 KNL393576 KXH393576 LHD393576 LQZ393576 MAV393576 MKR393576 MUN393576 NEJ393576 NOF393576 NYB393576 OHX393576 ORT393576 PBP393576 PLL393576 PVH393576 QFD393576 QOZ393576 QYV393576 RIR393576 RSN393576 SCJ393576 SMF393576 SWB393576 TFX393576 TPT393576 TZP393576 UJL393576 UTH393576 VDD393576 VMZ393576 VWV393576 WGR393576 WQN393576 XAJ393576 EB459112 NX459112 XT459112 AHP459112 ARL459112 BBH459112 BLD459112 BUZ459112 CEV459112 COR459112 CYN459112 DIJ459112 DSF459112 ECB459112 ELX459112 EVT459112 FFP459112 FPL459112 FZH459112 GJD459112 GSZ459112 HCV459112 HMR459112 HWN459112 IGJ459112 IQF459112 JAB459112 JJX459112 JTT459112 KDP459112 KNL459112 KXH459112 LHD459112 LQZ459112 MAV459112 MKR459112 MUN459112 NEJ459112 NOF459112 NYB459112 OHX459112 ORT459112 PBP459112 PLL459112 PVH459112 QFD459112 QOZ459112 QYV459112 RIR459112 RSN459112 SCJ459112 SMF459112 SWB459112 TFX459112 TPT459112 TZP459112 UJL459112 UTH459112 VDD459112 VMZ459112 VWV459112 WGR459112 WQN459112 XAJ459112 EB524648 NX524648 XT524648 AHP524648 ARL524648 BBH524648 BLD524648 BUZ524648 CEV524648 COR524648 CYN524648 DIJ524648 DSF524648 ECB524648 ELX524648 EVT524648 FFP524648 FPL524648 FZH524648 GJD524648 GSZ524648 HCV524648 HMR524648 HWN524648 IGJ524648 IQF524648 JAB524648 JJX524648 JTT524648 KDP524648 KNL524648 KXH524648 LHD524648 LQZ524648 MAV524648 MKR524648 MUN524648 NEJ524648 NOF524648 NYB524648 OHX524648 ORT524648 PBP524648 PLL524648 PVH524648 QFD524648 QOZ524648 QYV524648 RIR524648 RSN524648 SCJ524648 SMF524648 SWB524648 TFX524648 TPT524648 TZP524648 UJL524648 UTH524648 VDD524648 VMZ524648 VWV524648 WGR524648 WQN524648 XAJ524648 EB590184 NX590184 XT590184 AHP590184 ARL590184 BBH590184 BLD590184 BUZ590184 CEV590184 COR590184 CYN590184 DIJ590184 DSF590184 ECB590184 ELX590184 EVT590184 FFP590184 FPL590184 FZH590184 GJD590184 GSZ590184 HCV590184 HMR590184 HWN590184 IGJ590184 IQF590184 JAB590184 JJX590184 JTT590184 KDP590184 KNL590184 KXH590184 LHD590184 LQZ590184 MAV590184 MKR590184 MUN590184 NEJ590184 NOF590184 NYB590184 OHX590184 ORT590184 PBP590184 PLL590184 PVH590184 QFD590184 QOZ590184 QYV590184 RIR590184 RSN590184 SCJ590184 SMF590184 SWB590184 TFX590184 TPT590184 TZP590184 UJL590184 UTH590184 VDD590184 VMZ590184 VWV590184 WGR590184 WQN590184 XAJ590184 EB655720 NX655720 XT655720 AHP655720 ARL655720 BBH655720 BLD655720 BUZ655720 CEV655720 COR655720 CYN655720 DIJ655720 DSF655720 ECB655720 ELX655720 EVT655720 FFP655720 FPL655720 FZH655720 GJD655720 GSZ655720 HCV655720 HMR655720 HWN655720 IGJ655720 IQF655720 JAB655720 JJX655720 JTT655720 KDP655720 KNL655720 KXH655720 LHD655720 LQZ655720 MAV655720 MKR655720 MUN655720 NEJ655720 NOF655720 NYB655720 OHX655720 ORT655720 PBP655720 PLL655720 PVH655720 QFD655720 QOZ655720 QYV655720 RIR655720 RSN655720 SCJ655720 SMF655720 SWB655720 TFX655720 TPT655720 TZP655720 UJL655720 UTH655720 VDD655720 VMZ655720 VWV655720 WGR655720 WQN655720 XAJ655720 EB721256 NX721256 XT721256 AHP721256 ARL721256 BBH721256 BLD721256 BUZ721256 CEV721256 COR721256 CYN721256 DIJ721256 DSF721256 ECB721256 ELX721256 EVT721256 FFP721256 FPL721256 FZH721256 GJD721256 GSZ721256 HCV721256 HMR721256 HWN721256 IGJ721256 IQF721256 JAB721256 JJX721256 JTT721256 KDP721256 KNL721256 KXH721256 LHD721256 LQZ721256 MAV721256 MKR721256 MUN721256 NEJ721256 NOF721256 NYB721256 OHX721256 ORT721256 PBP721256 PLL721256 PVH721256 QFD721256 QOZ721256 QYV721256 RIR721256 RSN721256 SCJ721256 SMF721256 SWB721256 TFX721256 TPT721256 TZP721256 UJL721256 UTH721256 VDD721256 VMZ721256 VWV721256 WGR721256 WQN721256 XAJ721256 EB786792 NX786792 XT786792 AHP786792 ARL786792 BBH786792 BLD786792 BUZ786792 CEV786792 COR786792 CYN786792 DIJ786792 DSF786792 ECB786792 ELX786792 EVT786792 FFP786792 FPL786792 FZH786792 GJD786792 GSZ786792 HCV786792 HMR786792 HWN786792 IGJ786792 IQF786792 JAB786792 JJX786792 JTT786792 KDP786792 KNL786792 KXH786792 LHD786792 LQZ786792 MAV786792 MKR786792 MUN786792 NEJ786792 NOF786792 NYB786792 OHX786792 ORT786792 PBP786792 PLL786792 PVH786792 QFD786792 QOZ786792 QYV786792 RIR786792 RSN786792 SCJ786792 SMF786792 SWB786792 TFX786792 TPT786792 TZP786792 UJL786792 UTH786792 VDD786792 VMZ786792 VWV786792 WGR786792 WQN786792 XAJ786792 EB852328 NX852328 XT852328 AHP852328 ARL852328 BBH852328 BLD852328 BUZ852328 CEV852328 COR852328 CYN852328 DIJ852328 DSF852328 ECB852328 ELX852328 EVT852328 FFP852328 FPL852328 FZH852328 GJD852328 GSZ852328 HCV852328 HMR852328 HWN852328 IGJ852328 IQF852328 JAB852328 JJX852328 JTT852328 KDP852328 KNL852328 KXH852328 LHD852328 LQZ852328 MAV852328 MKR852328 MUN852328 NEJ852328 NOF852328 NYB852328 OHX852328 ORT852328 PBP852328 PLL852328 PVH852328 QFD852328 QOZ852328 QYV852328 RIR852328 RSN852328 SCJ852328 SMF852328 SWB852328 TFX852328 TPT852328 TZP852328 UJL852328 UTH852328 VDD852328 VMZ852328 VWV852328 WGR852328 WQN852328 XAJ852328 EB917864 NX917864 XT917864 AHP917864 ARL917864 BBH917864 BLD917864 BUZ917864 CEV917864 COR917864 CYN917864 DIJ917864 DSF917864 ECB917864 ELX917864 EVT917864 FFP917864 FPL917864 FZH917864 GJD917864 GSZ917864 HCV917864 HMR917864 HWN917864 IGJ917864 IQF917864 JAB917864 JJX917864 JTT917864 KDP917864 KNL917864 KXH917864 LHD917864 LQZ917864 MAV917864 MKR917864 MUN917864 NEJ917864 NOF917864 NYB917864 OHX917864 ORT917864 PBP917864 PLL917864 PVH917864 QFD917864 QOZ917864 QYV917864 RIR917864 RSN917864 SCJ917864 SMF917864 SWB917864 TFX917864 TPT917864 TZP917864 UJL917864 UTH917864 VDD917864 VMZ917864 VWV917864 WGR917864 WQN917864 XAJ917864 EB983400 NX983400 XT983400 AHP983400 ARL983400 BBH983400 BLD983400 BUZ983400 CEV983400 COR983400 CYN983400 DIJ983400 DSF983400 ECB983400 ELX983400 EVT983400 FFP983400 FPL983400 FZH983400 GJD983400 GSZ983400 HCV983400 HMR983400 HWN983400 IGJ983400 IQF983400 JAB983400 JJX983400 JTT983400 KDP983400 KNL983400 KXH983400 LHD983400 LQZ983400 MAV983400 MKR983400 MUN983400 NEJ983400 NOF983400 NYB983400 OHX983400 ORT983400 PBP983400 PLL983400 PVH983400 QFD983400 QOZ983400 QYV983400 RIR983400 RSN983400 SCJ983400 SMF983400 SWB983400 TFX983400 TPT983400 TZP983400 UJL983400 UTH983400 VDD983400 VMZ983400 VWV983400 WGR983400 WQN983400 XAJ983400 EJ360 OF360 YB360 AHX360 ART360 BBP360 BLL360 BVH360 CFD360 COZ360 CYV360 DIR360 DSN360 ECJ360 EMF360 EWB360 FFX360 FPT360 FZP360 GJL360 GTH360 HDD360 HMZ360 HWV360 IGR360 IQN360 JAJ360 JKF360 JUB360 KDX360 KNT360 KXP360 LHL360 LRH360 MBD360 MKZ360 MUV360 NER360 NON360 NYJ360 OIF360 OSB360 PBX360 PLT360 PVP360 QFL360 QPH360 QZD360 RIZ360 RSV360 SCR360 SMN360 SWJ360 TGF360 TQB360 TZX360 UJT360 UTP360 VDL360 VNH360 VXD360 WGZ360 WQV360 XAR360 EJ65896 OF65896 YB65896 AHX65896 ART65896 BBP65896 BLL65896 BVH65896 CFD65896 COZ65896 CYV65896 DIR65896 DSN65896 ECJ65896 EMF65896 EWB65896 FFX65896 FPT65896 FZP65896 GJL65896 GTH65896 HDD65896 HMZ65896 HWV65896 IGR65896 IQN65896 JAJ65896 JKF65896 JUB65896 KDX65896 KNT65896 KXP65896 LHL65896 LRH65896 MBD65896 MKZ65896 MUV65896 NER65896 NON65896 NYJ65896 OIF65896 OSB65896 PBX65896 PLT65896 PVP65896 QFL65896 QPH65896 QZD65896 RIZ65896 RSV65896 SCR65896 SMN65896 SWJ65896 TGF65896 TQB65896 TZX65896 UJT65896 UTP65896 VDL65896 VNH65896 VXD65896 WGZ65896 WQV65896 XAR65896 EJ131432 OF131432 YB131432 AHX131432 ART131432 BBP131432 BLL131432 BVH131432 CFD131432 COZ131432 CYV131432 DIR131432 DSN131432 ECJ131432 EMF131432 EWB131432 FFX131432 FPT131432 FZP131432 GJL131432 GTH131432 HDD131432 HMZ131432 HWV131432 IGR131432 IQN131432 JAJ131432 JKF131432 JUB131432 KDX131432 KNT131432 KXP131432 LHL131432 LRH131432 MBD131432 MKZ131432 MUV131432 NER131432 NON131432 NYJ131432 OIF131432 OSB131432 PBX131432 PLT131432 PVP131432 QFL131432 QPH131432 QZD131432 RIZ131432 RSV131432 SCR131432 SMN131432 SWJ131432 TGF131432 TQB131432 TZX131432 UJT131432 UTP131432 VDL131432 VNH131432 VXD131432 WGZ131432 WQV131432 XAR131432 EJ196968 OF196968 YB196968 AHX196968 ART196968 BBP196968 BLL196968 BVH196968 CFD196968 COZ196968 CYV196968 DIR196968 DSN196968 ECJ196968 EMF196968 EWB196968 FFX196968 FPT196968 FZP196968 GJL196968 GTH196968 HDD196968 HMZ196968 HWV196968 IGR196968 IQN196968 JAJ196968 JKF196968 JUB196968 KDX196968 KNT196968 KXP196968 LHL196968 LRH196968 MBD196968 MKZ196968 MUV196968 NER196968 NON196968 NYJ196968 OIF196968 OSB196968 PBX196968 PLT196968 PVP196968 QFL196968 QPH196968 QZD196968 RIZ196968 RSV196968 SCR196968 SMN196968 SWJ196968 TGF196968 TQB196968 TZX196968 UJT196968 UTP196968 VDL196968 VNH196968 VXD196968 WGZ196968 WQV196968 XAR196968 EJ262504 OF262504 YB262504 AHX262504 ART262504 BBP262504 BLL262504 BVH262504 CFD262504 COZ262504 CYV262504 DIR262504 DSN262504 ECJ262504 EMF262504 EWB262504 FFX262504 FPT262504 FZP262504 GJL262504 GTH262504 HDD262504 HMZ262504 HWV262504 IGR262504 IQN262504 JAJ262504 JKF262504 JUB262504 KDX262504 KNT262504 KXP262504 LHL262504 LRH262504 MBD262504 MKZ262504 MUV262504 NER262504 NON262504 NYJ262504 OIF262504 OSB262504 PBX262504 PLT262504 PVP262504 QFL262504 QPH262504 QZD262504 RIZ262504 RSV262504 SCR262504 SMN262504 SWJ262504 TGF262504 TQB262504 TZX262504 UJT262504 UTP262504 VDL262504 VNH262504 VXD262504 WGZ262504 WQV262504 XAR262504 EJ328040 OF328040 YB328040 AHX328040 ART328040 BBP328040 BLL328040 BVH328040 CFD328040 COZ328040 CYV328040 DIR328040 DSN328040 ECJ328040 EMF328040 EWB328040 FFX328040 FPT328040 FZP328040 GJL328040 GTH328040 HDD328040 HMZ328040 HWV328040 IGR328040 IQN328040 JAJ328040 JKF328040 JUB328040 KDX328040 KNT328040 KXP328040 LHL328040 LRH328040 MBD328040 MKZ328040 MUV328040 NER328040 NON328040 NYJ328040 OIF328040 OSB328040 PBX328040 PLT328040 PVP328040 QFL328040 QPH328040 QZD328040 RIZ328040 RSV328040 SCR328040 SMN328040 SWJ328040 TGF328040 TQB328040 TZX328040 UJT328040 UTP328040 VDL328040 VNH328040 VXD328040 WGZ328040 WQV328040 XAR328040 EJ393576 OF393576 YB393576 AHX393576 ART393576 BBP393576 BLL393576 BVH393576 CFD393576 COZ393576 CYV393576 DIR393576 DSN393576 ECJ393576 EMF393576 EWB393576 FFX393576 FPT393576 FZP393576 GJL393576 GTH393576 HDD393576 HMZ393576 HWV393576 IGR393576 IQN393576 JAJ393576 JKF393576 JUB393576 KDX393576 KNT393576 KXP393576 LHL393576 LRH393576 MBD393576 MKZ393576 MUV393576 NER393576 NON393576 NYJ393576 OIF393576 OSB393576 PBX393576 PLT393576 PVP393576 QFL393576 QPH393576 QZD393576 RIZ393576 RSV393576 SCR393576 SMN393576 SWJ393576 TGF393576 TQB393576 TZX393576 UJT393576 UTP393576 VDL393576 VNH393576 VXD393576 WGZ393576 WQV393576 XAR393576 EJ459112 OF459112 YB459112 AHX459112 ART459112 BBP459112 BLL459112 BVH459112 CFD459112 COZ459112 CYV459112 DIR459112 DSN459112 ECJ459112 EMF459112 EWB459112 FFX459112 FPT459112 FZP459112 GJL459112 GTH459112 HDD459112 HMZ459112 HWV459112 IGR459112 IQN459112 JAJ459112 JKF459112 JUB459112 KDX459112 KNT459112 KXP459112 LHL459112 LRH459112 MBD459112 MKZ459112 MUV459112 NER459112 NON459112 NYJ459112 OIF459112 OSB459112 PBX459112 PLT459112 PVP459112 QFL459112 QPH459112 QZD459112 RIZ459112 RSV459112 SCR459112 SMN459112 SWJ459112 TGF459112 TQB459112 TZX459112 UJT459112 UTP459112 VDL459112 VNH459112 VXD459112 WGZ459112 WQV459112 XAR459112 EJ524648 OF524648 YB524648 AHX524648 ART524648 BBP524648 BLL524648 BVH524648 CFD524648 COZ524648 CYV524648 DIR524648 DSN524648 ECJ524648 EMF524648 EWB524648 FFX524648 FPT524648 FZP524648 GJL524648 GTH524648 HDD524648 HMZ524648 HWV524648 IGR524648 IQN524648 JAJ524648 JKF524648 JUB524648 KDX524648 KNT524648 KXP524648 LHL524648 LRH524648 MBD524648 MKZ524648 MUV524648 NER524648 NON524648 NYJ524648 OIF524648 OSB524648 PBX524648 PLT524648 PVP524648 QFL524648 QPH524648 QZD524648 RIZ524648 RSV524648 SCR524648 SMN524648 SWJ524648 TGF524648 TQB524648 TZX524648 UJT524648 UTP524648 VDL524648 VNH524648 VXD524648 WGZ524648 WQV524648 XAR524648 EJ590184 OF590184 YB590184 AHX590184 ART590184 BBP590184 BLL590184 BVH590184 CFD590184 COZ590184 CYV590184 DIR590184 DSN590184 ECJ590184 EMF590184 EWB590184 FFX590184 FPT590184 FZP590184 GJL590184 GTH590184 HDD590184 HMZ590184 HWV590184 IGR590184 IQN590184 JAJ590184 JKF590184 JUB590184 KDX590184 KNT590184 KXP590184 LHL590184 LRH590184 MBD590184 MKZ590184 MUV590184 NER590184 NON590184 NYJ590184 OIF590184 OSB590184 PBX590184 PLT590184 PVP590184 QFL590184 QPH590184 QZD590184 RIZ590184 RSV590184 SCR590184 SMN590184 SWJ590184 TGF590184 TQB590184 TZX590184 UJT590184 UTP590184 VDL590184 VNH590184 VXD590184 WGZ590184 WQV590184 XAR590184 EJ655720 OF655720 YB655720 AHX655720 ART655720 BBP655720 BLL655720 BVH655720 CFD655720 COZ655720 CYV655720 DIR655720 DSN655720 ECJ655720 EMF655720 EWB655720 FFX655720 FPT655720 FZP655720 GJL655720 GTH655720 HDD655720 HMZ655720 HWV655720 IGR655720 IQN655720 JAJ655720 JKF655720 JUB655720 KDX655720 KNT655720 KXP655720 LHL655720 LRH655720 MBD655720 MKZ655720 MUV655720 NER655720 NON655720 NYJ655720 OIF655720 OSB655720 PBX655720 PLT655720 PVP655720 QFL655720 QPH655720 QZD655720 RIZ655720 RSV655720 SCR655720 SMN655720 SWJ655720 TGF655720 TQB655720 TZX655720 UJT655720 UTP655720 VDL655720 VNH655720 VXD655720 WGZ655720 WQV655720 XAR655720 EJ721256 OF721256 YB721256 AHX721256 ART721256 BBP721256 BLL721256 BVH721256 CFD721256 COZ721256 CYV721256 DIR721256 DSN721256 ECJ721256 EMF721256 EWB721256 FFX721256 FPT721256 FZP721256 GJL721256 GTH721256 HDD721256 HMZ721256 HWV721256 IGR721256 IQN721256 JAJ721256 JKF721256 JUB721256 KDX721256 KNT721256 KXP721256 LHL721256 LRH721256 MBD721256 MKZ721256 MUV721256 NER721256 NON721256 NYJ721256 OIF721256 OSB721256 PBX721256 PLT721256 PVP721256 QFL721256 QPH721256 QZD721256 RIZ721256 RSV721256 SCR721256 SMN721256 SWJ721256 TGF721256 TQB721256 TZX721256 UJT721256 UTP721256 VDL721256 VNH721256 VXD721256 WGZ721256 WQV721256 XAR721256 EJ786792 OF786792 YB786792 AHX786792 ART786792 BBP786792 BLL786792 BVH786792 CFD786792 COZ786792 CYV786792 DIR786792 DSN786792 ECJ786792 EMF786792 EWB786792 FFX786792 FPT786792 FZP786792 GJL786792 GTH786792 HDD786792 HMZ786792 HWV786792 IGR786792 IQN786792 JAJ786792 JKF786792 JUB786792 KDX786792 KNT786792 KXP786792 LHL786792 LRH786792 MBD786792 MKZ786792 MUV786792 NER786792 NON786792 NYJ786792 OIF786792 OSB786792 PBX786792 PLT786792 PVP786792 QFL786792 QPH786792 QZD786792 RIZ786792 RSV786792 SCR786792 SMN786792 SWJ786792 TGF786792 TQB786792 TZX786792 UJT786792 UTP786792 VDL786792 VNH786792 VXD786792 WGZ786792 WQV786792 XAR786792 EJ852328 OF852328 YB852328 AHX852328 ART852328 BBP852328 BLL852328 BVH852328 CFD852328 COZ852328 CYV852328 DIR852328 DSN852328 ECJ852328 EMF852328 EWB852328 FFX852328 FPT852328 FZP852328 GJL852328 GTH852328 HDD852328 HMZ852328 HWV852328 IGR852328 IQN852328 JAJ852328 JKF852328 JUB852328 KDX852328 KNT852328 KXP852328 LHL852328 LRH852328 MBD852328 MKZ852328 MUV852328 NER852328 NON852328 NYJ852328 OIF852328 OSB852328 PBX852328 PLT852328 PVP852328 QFL852328 QPH852328 QZD852328 RIZ852328 RSV852328 SCR852328 SMN852328 SWJ852328 TGF852328 TQB852328 TZX852328 UJT852328 UTP852328 VDL852328 VNH852328 VXD852328 WGZ852328 WQV852328 XAR852328 EJ917864 OF917864 YB917864 AHX917864 ART917864 BBP917864 BLL917864 BVH917864 CFD917864 COZ917864 CYV917864 DIR917864 DSN917864 ECJ917864 EMF917864 EWB917864 FFX917864 FPT917864 FZP917864 GJL917864 GTH917864 HDD917864 HMZ917864 HWV917864 IGR917864 IQN917864 JAJ917864 JKF917864 JUB917864 KDX917864 KNT917864 KXP917864 LHL917864 LRH917864 MBD917864 MKZ917864 MUV917864 NER917864 NON917864 NYJ917864 OIF917864 OSB917864 PBX917864 PLT917864 PVP917864 QFL917864 QPH917864 QZD917864 RIZ917864 RSV917864 SCR917864 SMN917864 SWJ917864 TGF917864 TQB917864 TZX917864 UJT917864 UTP917864 VDL917864 VNH917864 VXD917864 WGZ917864 WQV917864 XAR917864 EJ983400 OF983400 YB983400 AHX983400 ART983400 BBP983400 BLL983400 BVH983400 CFD983400 COZ983400 CYV983400 DIR983400 DSN983400 ECJ983400 EMF983400 EWB983400 FFX983400 FPT983400 FZP983400 GJL983400 GTH983400 HDD983400 HMZ983400 HWV983400 IGR983400 IQN983400 JAJ983400 JKF983400 JUB983400 KDX983400 KNT983400 KXP983400 LHL983400 LRH983400 MBD983400 MKZ983400 MUV983400 NER983400 NON983400 NYJ983400 OIF983400 OSB983400 PBX983400 PLT983400 PVP983400 QFL983400 QPH983400 QZD983400 RIZ983400 RSV983400 SCR983400 SMN983400 SWJ983400 TGF983400 TQB983400 TZX983400 UJT983400 UTP983400 VDL983400 VNH983400 VXD983400 WGZ983400 WQV983400 XAR983400 ER360 ON360 YJ360 AIF360 ASB360 BBX360 BLT360 BVP360 CFL360 CPH360 CZD360 DIZ360 DSV360 ECR360 EMN360 EWJ360 FGF360 FQB360 FZX360 GJT360 GTP360 HDL360 HNH360 HXD360 IGZ360 IQV360 JAR360 JKN360 JUJ360 KEF360 KOB360 KXX360 LHT360 LRP360 MBL360 MLH360 MVD360 NEZ360 NOV360 NYR360 OIN360 OSJ360 PCF360 PMB360 PVX360 QFT360 QPP360 QZL360 RJH360 RTD360 SCZ360 SMV360 SWR360 TGN360 TQJ360 UAF360 UKB360 UTX360 VDT360 VNP360 VXL360 WHH360 WRD360 XAZ360 ER65896 ON65896 YJ65896 AIF65896 ASB65896 BBX65896 BLT65896 BVP65896 CFL65896 CPH65896 CZD65896 DIZ65896 DSV65896 ECR65896 EMN65896 EWJ65896 FGF65896 FQB65896 FZX65896 GJT65896 GTP65896 HDL65896 HNH65896 HXD65896 IGZ65896 IQV65896 JAR65896 JKN65896 JUJ65896 KEF65896 KOB65896 KXX65896 LHT65896 LRP65896 MBL65896 MLH65896 MVD65896 NEZ65896 NOV65896 NYR65896 OIN65896 OSJ65896 PCF65896 PMB65896 PVX65896 QFT65896 QPP65896 QZL65896 RJH65896 RTD65896 SCZ65896 SMV65896 SWR65896 TGN65896 TQJ65896 UAF65896 UKB65896 UTX65896 VDT65896 VNP65896 VXL65896 WHH65896 WRD65896 XAZ65896 ER131432 ON131432 YJ131432 AIF131432 ASB131432 BBX131432 BLT131432 BVP131432 CFL131432 CPH131432 CZD131432 DIZ131432 DSV131432 ECR131432 EMN131432 EWJ131432 FGF131432 FQB131432 FZX131432 GJT131432 GTP131432 HDL131432 HNH131432 HXD131432 IGZ131432 IQV131432 JAR131432 JKN131432 JUJ131432 KEF131432 KOB131432 KXX131432 LHT131432 LRP131432 MBL131432 MLH131432 MVD131432 NEZ131432 NOV131432 NYR131432 OIN131432 OSJ131432 PCF131432 PMB131432 PVX131432 QFT131432 QPP131432 QZL131432 RJH131432 RTD131432 SCZ131432 SMV131432 SWR131432 TGN131432 TQJ131432 UAF131432 UKB131432 UTX131432 VDT131432 VNP131432 VXL131432 WHH131432 WRD131432 XAZ131432 ER196968 ON196968 YJ196968 AIF196968 ASB196968 BBX196968 BLT196968 BVP196968 CFL196968 CPH196968 CZD196968 DIZ196968 DSV196968 ECR196968 EMN196968 EWJ196968 FGF196968 FQB196968 FZX196968 GJT196968 GTP196968 HDL196968 HNH196968 HXD196968 IGZ196968 IQV196968 JAR196968 JKN196968 JUJ196968 KEF196968 KOB196968 KXX196968 LHT196968 LRP196968 MBL196968 MLH196968 MVD196968 NEZ196968 NOV196968 NYR196968 OIN196968 OSJ196968 PCF196968 PMB196968 PVX196968 QFT196968 QPP196968 QZL196968 RJH196968 RTD196968 SCZ196968 SMV196968 SWR196968 TGN196968 TQJ196968 UAF196968 UKB196968 UTX196968 VDT196968 VNP196968 VXL196968 WHH196968 WRD196968 XAZ196968 ER262504 ON262504 YJ262504 AIF262504 ASB262504 BBX262504 BLT262504 BVP262504 CFL262504 CPH262504 CZD262504 DIZ262504 DSV262504 ECR262504 EMN262504 EWJ262504 FGF262504 FQB262504 FZX262504 GJT262504 GTP262504 HDL262504 HNH262504 HXD262504 IGZ262504 IQV262504 JAR262504 JKN262504 JUJ262504 KEF262504 KOB262504 KXX262504 LHT262504 LRP262504 MBL262504 MLH262504 MVD262504 NEZ262504 NOV262504 NYR262504 OIN262504 OSJ262504 PCF262504 PMB262504 PVX262504 QFT262504 QPP262504 QZL262504 RJH262504 RTD262504 SCZ262504 SMV262504 SWR262504 TGN262504 TQJ262504 UAF262504 UKB262504 UTX262504 VDT262504 VNP262504 VXL262504 WHH262504 WRD262504 XAZ262504 ER328040 ON328040 YJ328040 AIF328040 ASB328040 BBX328040 BLT328040 BVP328040 CFL328040 CPH328040 CZD328040 DIZ328040 DSV328040 ECR328040 EMN328040 EWJ328040 FGF328040 FQB328040 FZX328040 GJT328040 GTP328040 HDL328040 HNH328040 HXD328040 IGZ328040 IQV328040 JAR328040 JKN328040 JUJ328040 KEF328040 KOB328040 KXX328040 LHT328040 LRP328040 MBL328040 MLH328040 MVD328040 NEZ328040 NOV328040 NYR328040 OIN328040 OSJ328040 PCF328040 PMB328040 PVX328040 QFT328040 QPP328040 QZL328040 RJH328040 RTD328040 SCZ328040 SMV328040 SWR328040 TGN328040 TQJ328040 UAF328040 UKB328040 UTX328040 VDT328040 VNP328040 VXL328040 WHH328040 WRD328040 XAZ328040 ER393576 ON393576 YJ393576 AIF393576 ASB393576 BBX393576 BLT393576 BVP393576 CFL393576 CPH393576 CZD393576 DIZ393576 DSV393576 ECR393576 EMN393576 EWJ393576 FGF393576 FQB393576 FZX393576 GJT393576 GTP393576 HDL393576 HNH393576 HXD393576 IGZ393576 IQV393576 JAR393576 JKN393576 JUJ393576 KEF393576 KOB393576 KXX393576 LHT393576 LRP393576 MBL393576 MLH393576 MVD393576 NEZ393576 NOV393576 NYR393576 OIN393576 OSJ393576 PCF393576 PMB393576 PVX393576 QFT393576 QPP393576 QZL393576 RJH393576 RTD393576 SCZ393576 SMV393576 SWR393576 TGN393576 TQJ393576 UAF393576 UKB393576 UTX393576 VDT393576 VNP393576 VXL393576 WHH393576 WRD393576 XAZ393576 ER459112 ON459112 YJ459112 AIF459112 ASB459112 BBX459112 BLT459112 BVP459112 CFL459112 CPH459112 CZD459112 DIZ459112 DSV459112 ECR459112 EMN459112 EWJ459112 FGF459112 FQB459112 FZX459112 GJT459112 GTP459112 HDL459112 HNH459112 HXD459112 IGZ459112 IQV459112 JAR459112 JKN459112 JUJ459112 KEF459112 KOB459112 KXX459112 LHT459112 LRP459112 MBL459112 MLH459112 MVD459112 NEZ459112 NOV459112 NYR459112 OIN459112 OSJ459112 PCF459112 PMB459112 PVX459112 QFT459112 QPP459112 QZL459112 RJH459112 RTD459112 SCZ459112 SMV459112 SWR459112 TGN459112 TQJ459112 UAF459112 UKB459112 UTX459112 VDT459112 VNP459112 VXL459112 WHH459112 WRD459112 XAZ459112 ER524648 ON524648 YJ524648 AIF524648 ASB524648 BBX524648 BLT524648 BVP524648 CFL524648 CPH524648 CZD524648 DIZ524648 DSV524648 ECR524648 EMN524648 EWJ524648 FGF524648 FQB524648 FZX524648 GJT524648 GTP524648 HDL524648 HNH524648 HXD524648 IGZ524648 IQV524648 JAR524648 JKN524648 JUJ524648 KEF524648 KOB524648 KXX524648 LHT524648 LRP524648 MBL524648 MLH524648 MVD524648 NEZ524648 NOV524648 NYR524648 OIN524648 OSJ524648 PCF524648 PMB524648 PVX524648 QFT524648 QPP524648 QZL524648 RJH524648 RTD524648 SCZ524648 SMV524648 SWR524648 TGN524648 TQJ524648 UAF524648 UKB524648 UTX524648 VDT524648 VNP524648 VXL524648 WHH524648 WRD524648 XAZ524648 ER590184 ON590184 YJ590184 AIF590184 ASB590184 BBX590184 BLT590184 BVP590184 CFL590184 CPH590184 CZD590184 DIZ590184 DSV590184 ECR590184 EMN590184 EWJ590184 FGF590184 FQB590184 FZX590184 GJT590184 GTP590184 HDL590184 HNH590184 HXD590184 IGZ590184 IQV590184 JAR590184 JKN590184 JUJ590184 KEF590184 KOB590184 KXX590184 LHT590184 LRP590184 MBL590184 MLH590184 MVD590184 NEZ590184 NOV590184 NYR590184 OIN590184 OSJ590184 PCF590184 PMB590184 PVX590184 QFT590184 QPP590184 QZL590184 RJH590184 RTD590184 SCZ590184 SMV590184 SWR590184 TGN590184 TQJ590184 UAF590184 UKB590184 UTX590184 VDT590184 VNP590184 VXL590184 WHH590184 WRD590184 XAZ590184 ER655720 ON655720 YJ655720 AIF655720 ASB655720 BBX655720 BLT655720 BVP655720 CFL655720 CPH655720 CZD655720 DIZ655720 DSV655720 ECR655720 EMN655720 EWJ655720 FGF655720 FQB655720 FZX655720 GJT655720 GTP655720 HDL655720 HNH655720 HXD655720 IGZ655720 IQV655720 JAR655720 JKN655720 JUJ655720 KEF655720 KOB655720 KXX655720 LHT655720 LRP655720 MBL655720 MLH655720 MVD655720 NEZ655720 NOV655720 NYR655720 OIN655720 OSJ655720 PCF655720 PMB655720 PVX655720 QFT655720 QPP655720 QZL655720 RJH655720 RTD655720 SCZ655720 SMV655720 SWR655720 TGN655720 TQJ655720 UAF655720 UKB655720 UTX655720 VDT655720 VNP655720 VXL655720 WHH655720 WRD655720 XAZ655720 ER721256 ON721256 YJ721256 AIF721256 ASB721256 BBX721256 BLT721256 BVP721256 CFL721256 CPH721256 CZD721256 DIZ721256 DSV721256 ECR721256 EMN721256 EWJ721256 FGF721256 FQB721256 FZX721256 GJT721256 GTP721256 HDL721256 HNH721256 HXD721256 IGZ721256 IQV721256 JAR721256 JKN721256 JUJ721256 KEF721256 KOB721256 KXX721256 LHT721256 LRP721256 MBL721256 MLH721256 MVD721256 NEZ721256 NOV721256 NYR721256 OIN721256 OSJ721256 PCF721256 PMB721256 PVX721256 QFT721256 QPP721256 QZL721256 RJH721256 RTD721256 SCZ721256 SMV721256 SWR721256 TGN721256 TQJ721256 UAF721256 UKB721256 UTX721256 VDT721256 VNP721256 VXL721256 WHH721256 WRD721256 XAZ721256 ER786792 ON786792 YJ786792 AIF786792 ASB786792 BBX786792 BLT786792 BVP786792 CFL786792 CPH786792 CZD786792 DIZ786792 DSV786792 ECR786792 EMN786792 EWJ786792 FGF786792 FQB786792 FZX786792 GJT786792 GTP786792 HDL786792 HNH786792 HXD786792 IGZ786792 IQV786792 JAR786792 JKN786792 JUJ786792 KEF786792 KOB786792 KXX786792 LHT786792 LRP786792 MBL786792 MLH786792 MVD786792 NEZ786792 NOV786792 NYR786792 OIN786792 OSJ786792 PCF786792 PMB786792 PVX786792 QFT786792 QPP786792 QZL786792 RJH786792 RTD786792 SCZ786792 SMV786792 SWR786792 TGN786792 TQJ786792 UAF786792 UKB786792 UTX786792 VDT786792 VNP786792 VXL786792 WHH786792 WRD786792 XAZ786792 ER852328 ON852328 YJ852328 AIF852328 ASB852328 BBX852328 BLT852328 BVP852328 CFL852328 CPH852328 CZD852328 DIZ852328 DSV852328 ECR852328 EMN852328 EWJ852328 FGF852328 FQB852328 FZX852328 GJT852328 GTP852328 HDL852328 HNH852328 HXD852328 IGZ852328 IQV852328 JAR852328 JKN852328 JUJ852328 KEF852328 KOB852328 KXX852328 LHT852328 LRP852328 MBL852328 MLH852328 MVD852328 NEZ852328 NOV852328 NYR852328 OIN852328 OSJ852328 PCF852328 PMB852328 PVX852328 QFT852328 QPP852328 QZL852328 RJH852328 RTD852328 SCZ852328 SMV852328 SWR852328 TGN852328 TQJ852328 UAF852328 UKB852328 UTX852328 VDT852328 VNP852328 VXL852328 WHH852328 WRD852328 XAZ852328 ER917864 ON917864 YJ917864 AIF917864 ASB917864 BBX917864 BLT917864 BVP917864 CFL917864 CPH917864 CZD917864 DIZ917864 DSV917864 ECR917864 EMN917864 EWJ917864 FGF917864 FQB917864 FZX917864 GJT917864 GTP917864 HDL917864 HNH917864 HXD917864 IGZ917864 IQV917864 JAR917864 JKN917864 JUJ917864 KEF917864 KOB917864 KXX917864 LHT917864 LRP917864 MBL917864 MLH917864 MVD917864 NEZ917864 NOV917864 NYR917864 OIN917864 OSJ917864 PCF917864 PMB917864 PVX917864 QFT917864 QPP917864 QZL917864 RJH917864 RTD917864 SCZ917864 SMV917864 SWR917864 TGN917864 TQJ917864 UAF917864 UKB917864 UTX917864 VDT917864 VNP917864 VXL917864 WHH917864 WRD917864 XAZ917864 ER983400 ON983400 YJ983400 AIF983400 ASB983400 BBX983400 BLT983400 BVP983400 CFL983400 CPH983400 CZD983400 DIZ983400 DSV983400 ECR983400 EMN983400 EWJ983400 FGF983400 FQB983400 FZX983400 GJT983400 GTP983400 HDL983400 HNH983400 HXD983400 IGZ983400 IQV983400 JAR983400 JKN983400 JUJ983400 KEF983400 KOB983400 KXX983400 LHT983400 LRP983400 MBL983400 MLH983400 MVD983400 NEZ983400 NOV983400 NYR983400 OIN983400 OSJ983400 PCF983400 PMB983400 PVX983400 QFT983400 QPP983400 QZL983400 RJH983400 RTD983400 SCZ983400 SMV983400 SWR983400 TGN983400 TQJ983400 UAF983400 UKB983400 UTX983400 VDT983400 VNP983400 VXL983400 WHH983400 WRD983400 XAZ983400 EZ360 OV360 YR360 AIN360 ASJ360 BCF360 BMB360 BVX360 CFT360 CPP360 CZL360 DJH360 DTD360 ECZ360 EMV360 EWR360 FGN360 FQJ360 GAF360 GKB360 GTX360 HDT360 HNP360 HXL360 IHH360 IRD360 JAZ360 JKV360 JUR360 KEN360 KOJ360 KYF360 LIB360 LRX360 MBT360 MLP360 MVL360 NFH360 NPD360 NYZ360 OIV360 OSR360 PCN360 PMJ360 PWF360 QGB360 QPX360 QZT360 RJP360 RTL360 SDH360 SND360 SWZ360 TGV360 TQR360 UAN360 UKJ360 UUF360 VEB360 VNX360 VXT360 WHP360 WRL360 XBH360 EZ65896 OV65896 YR65896 AIN65896 ASJ65896 BCF65896 BMB65896 BVX65896 CFT65896 CPP65896 CZL65896 DJH65896 DTD65896 ECZ65896 EMV65896 EWR65896 FGN65896 FQJ65896 GAF65896 GKB65896 GTX65896 HDT65896 HNP65896 HXL65896 IHH65896 IRD65896 JAZ65896 JKV65896 JUR65896 KEN65896 KOJ65896 KYF65896 LIB65896 LRX65896 MBT65896 MLP65896 MVL65896 NFH65896 NPD65896 NYZ65896 OIV65896 OSR65896 PCN65896 PMJ65896 PWF65896 QGB65896 QPX65896 QZT65896 RJP65896 RTL65896 SDH65896 SND65896 SWZ65896 TGV65896 TQR65896 UAN65896 UKJ65896 UUF65896 VEB65896 VNX65896 VXT65896 WHP65896 WRL65896 XBH65896 EZ131432 OV131432 YR131432 AIN131432 ASJ131432 BCF131432 BMB131432 BVX131432 CFT131432 CPP131432 CZL131432 DJH131432 DTD131432 ECZ131432 EMV131432 EWR131432 FGN131432 FQJ131432 GAF131432 GKB131432 GTX131432 HDT131432 HNP131432 HXL131432 IHH131432 IRD131432 JAZ131432 JKV131432 JUR131432 KEN131432 KOJ131432 KYF131432 LIB131432 LRX131432 MBT131432 MLP131432 MVL131432 NFH131432 NPD131432 NYZ131432 OIV131432 OSR131432 PCN131432 PMJ131432 PWF131432 QGB131432 QPX131432 QZT131432 RJP131432 RTL131432 SDH131432 SND131432 SWZ131432 TGV131432 TQR131432 UAN131432 UKJ131432 UUF131432 VEB131432 VNX131432 VXT131432 WHP131432 WRL131432 XBH131432 EZ196968 OV196968 YR196968 AIN196968 ASJ196968 BCF196968 BMB196968 BVX196968 CFT196968 CPP196968 CZL196968 DJH196968 DTD196968 ECZ196968 EMV196968 EWR196968 FGN196968 FQJ196968 GAF196968 GKB196968 GTX196968 HDT196968 HNP196968 HXL196968 IHH196968 IRD196968 JAZ196968 JKV196968 JUR196968 KEN196968 KOJ196968 KYF196968 LIB196968 LRX196968 MBT196968 MLP196968 MVL196968 NFH196968 NPD196968 NYZ196968 OIV196968 OSR196968 PCN196968 PMJ196968 PWF196968 QGB196968 QPX196968 QZT196968 RJP196968 RTL196968 SDH196968 SND196968 SWZ196968 TGV196968 TQR196968 UAN196968 UKJ196968 UUF196968 VEB196968 VNX196968 VXT196968 WHP196968 WRL196968 XBH196968 EZ262504 OV262504 YR262504 AIN262504 ASJ262504 BCF262504 BMB262504 BVX262504 CFT262504 CPP262504 CZL262504 DJH262504 DTD262504 ECZ262504 EMV262504 EWR262504 FGN262504 FQJ262504 GAF262504 GKB262504 GTX262504 HDT262504 HNP262504 HXL262504 IHH262504 IRD262504 JAZ262504 JKV262504 JUR262504 KEN262504 KOJ262504 KYF262504 LIB262504 LRX262504 MBT262504 MLP262504 MVL262504 NFH262504 NPD262504 NYZ262504 OIV262504 OSR262504 PCN262504 PMJ262504 PWF262504 QGB262504 QPX262504 QZT262504 RJP262504 RTL262504 SDH262504 SND262504 SWZ262504 TGV262504 TQR262504 UAN262504 UKJ262504 UUF262504 VEB262504 VNX262504 VXT262504 WHP262504 WRL262504 XBH262504 EZ328040 OV328040 YR328040 AIN328040 ASJ328040 BCF328040 BMB328040 BVX328040 CFT328040 CPP328040 CZL328040 DJH328040 DTD328040 ECZ328040 EMV328040 EWR328040 FGN328040 FQJ328040 GAF328040 GKB328040 GTX328040 HDT328040 HNP328040 HXL328040 IHH328040 IRD328040 JAZ328040 JKV328040 JUR328040 KEN328040 KOJ328040 KYF328040 LIB328040 LRX328040 MBT328040 MLP328040 MVL328040 NFH328040 NPD328040 NYZ328040 OIV328040 OSR328040 PCN328040 PMJ328040 PWF328040 QGB328040 QPX328040 QZT328040 RJP328040 RTL328040 SDH328040 SND328040 SWZ328040 TGV328040 TQR328040 UAN328040 UKJ328040 UUF328040 VEB328040 VNX328040 VXT328040 WHP328040 WRL328040 XBH328040 EZ393576 OV393576 YR393576 AIN393576 ASJ393576 BCF393576 BMB393576 BVX393576 CFT393576 CPP393576 CZL393576 DJH393576 DTD393576 ECZ393576 EMV393576 EWR393576 FGN393576 FQJ393576 GAF393576 GKB393576 GTX393576 HDT393576 HNP393576 HXL393576 IHH393576 IRD393576 JAZ393576 JKV393576 JUR393576 KEN393576 KOJ393576 KYF393576 LIB393576 LRX393576 MBT393576 MLP393576 MVL393576 NFH393576 NPD393576 NYZ393576 OIV393576 OSR393576 PCN393576 PMJ393576 PWF393576 QGB393576 QPX393576 QZT393576 RJP393576 RTL393576 SDH393576 SND393576 SWZ393576 TGV393576 TQR393576 UAN393576 UKJ393576 UUF393576 VEB393576 VNX393576 VXT393576 WHP393576 WRL393576 XBH393576 EZ459112 OV459112 YR459112 AIN459112 ASJ459112 BCF459112 BMB459112 BVX459112 CFT459112 CPP459112 CZL459112 DJH459112 DTD459112 ECZ459112 EMV459112 EWR459112 FGN459112 FQJ459112 GAF459112 GKB459112 GTX459112 HDT459112 HNP459112 HXL459112 IHH459112 IRD459112 JAZ459112 JKV459112 JUR459112 KEN459112 KOJ459112 KYF459112 LIB459112 LRX459112 MBT459112 MLP459112 MVL459112 NFH459112 NPD459112 NYZ459112 OIV459112 OSR459112 PCN459112 PMJ459112 PWF459112 QGB459112 QPX459112 QZT459112 RJP459112 RTL459112 SDH459112 SND459112 SWZ459112 TGV459112 TQR459112 UAN459112 UKJ459112 UUF459112 VEB459112 VNX459112 VXT459112 WHP459112 WRL459112 XBH459112 EZ524648 OV524648 YR524648 AIN524648 ASJ524648 BCF524648 BMB524648 BVX524648 CFT524648 CPP524648 CZL524648 DJH524648 DTD524648 ECZ524648 EMV524648 EWR524648 FGN524648 FQJ524648 GAF524648 GKB524648 GTX524648 HDT524648 HNP524648 HXL524648 IHH524648 IRD524648 JAZ524648 JKV524648 JUR524648 KEN524648 KOJ524648 KYF524648 LIB524648 LRX524648 MBT524648 MLP524648 MVL524648 NFH524648 NPD524648 NYZ524648 OIV524648 OSR524648 PCN524648 PMJ524648 PWF524648 QGB524648 QPX524648 QZT524648 RJP524648 RTL524648 SDH524648 SND524648 SWZ524648 TGV524648 TQR524648 UAN524648 UKJ524648 UUF524648 VEB524648 VNX524648 VXT524648 WHP524648 WRL524648 XBH524648 EZ590184 OV590184 YR590184 AIN590184 ASJ590184 BCF590184 BMB590184 BVX590184 CFT590184 CPP590184 CZL590184 DJH590184 DTD590184 ECZ590184 EMV590184 EWR590184 FGN590184 FQJ590184 GAF590184 GKB590184 GTX590184 HDT590184 HNP590184 HXL590184 IHH590184 IRD590184 JAZ590184 JKV590184 JUR590184 KEN590184 KOJ590184 KYF590184 LIB590184 LRX590184 MBT590184 MLP590184 MVL590184 NFH590184 NPD590184 NYZ590184 OIV590184 OSR590184 PCN590184 PMJ590184 PWF590184 QGB590184 QPX590184 QZT590184 RJP590184 RTL590184 SDH590184 SND590184 SWZ590184 TGV590184 TQR590184 UAN590184 UKJ590184 UUF590184 VEB590184 VNX590184 VXT590184 WHP590184 WRL590184 XBH590184 EZ655720 OV655720 YR655720 AIN655720 ASJ655720 BCF655720 BMB655720 BVX655720 CFT655720 CPP655720 CZL655720 DJH655720 DTD655720 ECZ655720 EMV655720 EWR655720 FGN655720 FQJ655720 GAF655720 GKB655720 GTX655720 HDT655720 HNP655720 HXL655720 IHH655720 IRD655720 JAZ655720 JKV655720 JUR655720 KEN655720 KOJ655720 KYF655720 LIB655720 LRX655720 MBT655720 MLP655720 MVL655720 NFH655720 NPD655720 NYZ655720 OIV655720 OSR655720 PCN655720 PMJ655720 PWF655720 QGB655720 QPX655720 QZT655720 RJP655720 RTL655720 SDH655720 SND655720 SWZ655720 TGV655720 TQR655720 UAN655720 UKJ655720 UUF655720 VEB655720 VNX655720 VXT655720 WHP655720 WRL655720 XBH655720 EZ721256 OV721256 YR721256 AIN721256 ASJ721256 BCF721256 BMB721256 BVX721256 CFT721256 CPP721256 CZL721256 DJH721256 DTD721256 ECZ721256 EMV721256 EWR721256 FGN721256 FQJ721256 GAF721256 GKB721256 GTX721256 HDT721256 HNP721256 HXL721256 IHH721256 IRD721256 JAZ721256 JKV721256 JUR721256 KEN721256 KOJ721256 KYF721256 LIB721256 LRX721256 MBT721256 MLP721256 MVL721256 NFH721256 NPD721256 NYZ721256 OIV721256 OSR721256 PCN721256 PMJ721256 PWF721256 QGB721256 QPX721256 QZT721256 RJP721256 RTL721256 SDH721256 SND721256 SWZ721256 TGV721256 TQR721256 UAN721256 UKJ721256 UUF721256 VEB721256 VNX721256 VXT721256 WHP721256 WRL721256 XBH721256 EZ786792 OV786792 YR786792 AIN786792 ASJ786792 BCF786792 BMB786792 BVX786792 CFT786792 CPP786792 CZL786792 DJH786792 DTD786792 ECZ786792 EMV786792 EWR786792 FGN786792 FQJ786792 GAF786792 GKB786792 GTX786792 HDT786792 HNP786792 HXL786792 IHH786792 IRD786792 JAZ786792 JKV786792 JUR786792 KEN786792 KOJ786792 KYF786792 LIB786792 LRX786792 MBT786792 MLP786792 MVL786792 NFH786792 NPD786792 NYZ786792 OIV786792 OSR786792 PCN786792 PMJ786792 PWF786792 QGB786792 QPX786792 QZT786792 RJP786792 RTL786792 SDH786792 SND786792 SWZ786792 TGV786792 TQR786792 UAN786792 UKJ786792 UUF786792 VEB786792 VNX786792 VXT786792 WHP786792 WRL786792 XBH786792 EZ852328 OV852328 YR852328 AIN852328 ASJ852328 BCF852328 BMB852328 BVX852328 CFT852328 CPP852328 CZL852328 DJH852328 DTD852328 ECZ852328 EMV852328 EWR852328 FGN852328 FQJ852328 GAF852328 GKB852328 GTX852328 HDT852328 HNP852328 HXL852328 IHH852328 IRD852328 JAZ852328 JKV852328 JUR852328 KEN852328 KOJ852328 KYF852328 LIB852328 LRX852328 MBT852328 MLP852328 MVL852328 NFH852328 NPD852328 NYZ852328 OIV852328 OSR852328 PCN852328 PMJ852328 PWF852328 QGB852328 QPX852328 QZT852328 RJP852328 RTL852328 SDH852328 SND852328 SWZ852328 TGV852328 TQR852328 UAN852328 UKJ852328 UUF852328 VEB852328 VNX852328 VXT852328 WHP852328 WRL852328 XBH852328 EZ917864 OV917864 YR917864 AIN917864 ASJ917864 BCF917864 BMB917864 BVX917864 CFT917864 CPP917864 CZL917864 DJH917864 DTD917864 ECZ917864 EMV917864 EWR917864 FGN917864 FQJ917864 GAF917864 GKB917864 GTX917864 HDT917864 HNP917864 HXL917864 IHH917864 IRD917864 JAZ917864 JKV917864 JUR917864 KEN917864 KOJ917864 KYF917864 LIB917864 LRX917864 MBT917864 MLP917864 MVL917864 NFH917864 NPD917864 NYZ917864 OIV917864 OSR917864 PCN917864 PMJ917864 PWF917864 QGB917864 QPX917864 QZT917864 RJP917864 RTL917864 SDH917864 SND917864 SWZ917864 TGV917864 TQR917864 UAN917864 UKJ917864 UUF917864 VEB917864 VNX917864 VXT917864 WHP917864 WRL917864 XBH917864 EZ983400 OV983400 YR983400 AIN983400 ASJ983400 BCF983400 BMB983400 BVX983400 CFT983400 CPP983400 CZL983400 DJH983400 DTD983400 ECZ983400 EMV983400 EWR983400 FGN983400 FQJ983400 GAF983400 GKB983400 GTX983400 HDT983400 HNP983400 HXL983400 IHH983400 IRD983400 JAZ983400 JKV983400 JUR983400 KEN983400 KOJ983400 KYF983400 LIB983400 LRX983400 MBT983400 MLP983400 MVL983400 NFH983400 NPD983400 NYZ983400 OIV983400 OSR983400 PCN983400 PMJ983400 PWF983400 QGB983400 QPX983400 QZT983400 RJP983400 RTL983400 SDH983400 SND983400 SWZ983400 TGV983400 TQR983400 UAN983400 UKJ983400 UUF983400 VEB983400 VNX983400 VXT983400 WHP983400 WRL983400 XBH983400 FH360 PD360 YZ360 AIV360 ASR360 BCN360 BMJ360 BWF360 CGB360 CPX360 CZT360 DJP360 DTL360 EDH360 END360 EWZ360 FGV360 FQR360 GAN360 GKJ360 GUF360 HEB360 HNX360 HXT360 IHP360 IRL360 JBH360 JLD360 JUZ360 KEV360 KOR360 KYN360 LIJ360 LSF360 MCB360 MLX360 MVT360 NFP360 NPL360 NZH360 OJD360 OSZ360 PCV360 PMR360 PWN360 QGJ360 QQF360 RAB360 RJX360 RTT360 SDP360 SNL360 SXH360 THD360 TQZ360 UAV360 UKR360 UUN360 VEJ360 VOF360 VYB360 WHX360 WRT360 XBP360 FH65896 PD65896 YZ65896 AIV65896 ASR65896 BCN65896 BMJ65896 BWF65896 CGB65896 CPX65896 CZT65896 DJP65896 DTL65896 EDH65896 END65896 EWZ65896 FGV65896 FQR65896 GAN65896 GKJ65896 GUF65896 HEB65896 HNX65896 HXT65896 IHP65896 IRL65896 JBH65896 JLD65896 JUZ65896 KEV65896 KOR65896 KYN65896 LIJ65896 LSF65896 MCB65896 MLX65896 MVT65896 NFP65896 NPL65896 NZH65896 OJD65896 OSZ65896 PCV65896 PMR65896 PWN65896 QGJ65896 QQF65896 RAB65896 RJX65896 RTT65896 SDP65896 SNL65896 SXH65896 THD65896 TQZ65896 UAV65896 UKR65896 UUN65896 VEJ65896 VOF65896 VYB65896 WHX65896 WRT65896 XBP65896 FH131432 PD131432 YZ131432 AIV131432 ASR131432 BCN131432 BMJ131432 BWF131432 CGB131432 CPX131432 CZT131432 DJP131432 DTL131432 EDH131432 END131432 EWZ131432 FGV131432 FQR131432 GAN131432 GKJ131432 GUF131432 HEB131432 HNX131432 HXT131432 IHP131432 IRL131432 JBH131432 JLD131432 JUZ131432 KEV131432 KOR131432 KYN131432 LIJ131432 LSF131432 MCB131432 MLX131432 MVT131432 NFP131432 NPL131432 NZH131432 OJD131432 OSZ131432 PCV131432 PMR131432 PWN131432 QGJ131432 QQF131432 RAB131432 RJX131432 RTT131432 SDP131432 SNL131432 SXH131432 THD131432 TQZ131432 UAV131432 UKR131432 UUN131432 VEJ131432 VOF131432 VYB131432 WHX131432 WRT131432 XBP131432 FH196968 PD196968 YZ196968 AIV196968 ASR196968 BCN196968 BMJ196968 BWF196968 CGB196968 CPX196968 CZT196968 DJP196968 DTL196968 EDH196968 END196968 EWZ196968 FGV196968 FQR196968 GAN196968 GKJ196968 GUF196968 HEB196968 HNX196968 HXT196968 IHP196968 IRL196968 JBH196968 JLD196968 JUZ196968 KEV196968 KOR196968 KYN196968 LIJ196968 LSF196968 MCB196968 MLX196968 MVT196968 NFP196968 NPL196968 NZH196968 OJD196968 OSZ196968 PCV196968 PMR196968 PWN196968 QGJ196968 QQF196968 RAB196968 RJX196968 RTT196968 SDP196968 SNL196968 SXH196968 THD196968 TQZ196968 UAV196968 UKR196968 UUN196968 VEJ196968 VOF196968 VYB196968 WHX196968 WRT196968 XBP196968 FH262504 PD262504 YZ262504 AIV262504 ASR262504 BCN262504 BMJ262504 BWF262504 CGB262504 CPX262504 CZT262504 DJP262504 DTL262504 EDH262504 END262504 EWZ262504 FGV262504 FQR262504 GAN262504 GKJ262504 GUF262504 HEB262504 HNX262504 HXT262504 IHP262504 IRL262504 JBH262504 JLD262504 JUZ262504 KEV262504 KOR262504 KYN262504 LIJ262504 LSF262504 MCB262504 MLX262504 MVT262504 NFP262504 NPL262504 NZH262504 OJD262504 OSZ262504 PCV262504 PMR262504 PWN262504 QGJ262504 QQF262504 RAB262504 RJX262504 RTT262504 SDP262504 SNL262504 SXH262504 THD262504 TQZ262504 UAV262504 UKR262504 UUN262504 VEJ262504 VOF262504 VYB262504 WHX262504 WRT262504 XBP262504 FH328040 PD328040 YZ328040 AIV328040 ASR328040 BCN328040 BMJ328040 BWF328040 CGB328040 CPX328040 CZT328040 DJP328040 DTL328040 EDH328040 END328040 EWZ328040 FGV328040 FQR328040 GAN328040 GKJ328040 GUF328040 HEB328040 HNX328040 HXT328040 IHP328040 IRL328040 JBH328040 JLD328040 JUZ328040 KEV328040 KOR328040 KYN328040 LIJ328040 LSF328040 MCB328040 MLX328040 MVT328040 NFP328040 NPL328040 NZH328040 OJD328040 OSZ328040 PCV328040 PMR328040 PWN328040 QGJ328040 QQF328040 RAB328040 RJX328040 RTT328040 SDP328040 SNL328040 SXH328040 THD328040 TQZ328040 UAV328040 UKR328040 UUN328040 VEJ328040 VOF328040 VYB328040 WHX328040 WRT328040 XBP328040 FH393576 PD393576 YZ393576 AIV393576 ASR393576 BCN393576 BMJ393576 BWF393576 CGB393576 CPX393576 CZT393576 DJP393576 DTL393576 EDH393576 END393576 EWZ393576 FGV393576 FQR393576 GAN393576 GKJ393576 GUF393576 HEB393576 HNX393576 HXT393576 IHP393576 IRL393576 JBH393576 JLD393576 JUZ393576 KEV393576 KOR393576 KYN393576 LIJ393576 LSF393576 MCB393576 MLX393576 MVT393576 NFP393576 NPL393576 NZH393576 OJD393576 OSZ393576 PCV393576 PMR393576 PWN393576 QGJ393576 QQF393576 RAB393576 RJX393576 RTT393576 SDP393576 SNL393576 SXH393576 THD393576 TQZ393576 UAV393576 UKR393576 UUN393576 VEJ393576 VOF393576 VYB393576 WHX393576 WRT393576 XBP393576 FH459112 PD459112 YZ459112 AIV459112 ASR459112 BCN459112 BMJ459112 BWF459112 CGB459112 CPX459112 CZT459112 DJP459112 DTL459112 EDH459112 END459112 EWZ459112 FGV459112 FQR459112 GAN459112 GKJ459112 GUF459112 HEB459112 HNX459112 HXT459112 IHP459112 IRL459112 JBH459112 JLD459112 JUZ459112 KEV459112 KOR459112 KYN459112 LIJ459112 LSF459112 MCB459112 MLX459112 MVT459112 NFP459112 NPL459112 NZH459112 OJD459112 OSZ459112 PCV459112 PMR459112 PWN459112 QGJ459112 QQF459112 RAB459112 RJX459112 RTT459112 SDP459112 SNL459112 SXH459112 THD459112 TQZ459112 UAV459112 UKR459112 UUN459112 VEJ459112 VOF459112 VYB459112 WHX459112 WRT459112 XBP459112 FH524648 PD524648 YZ524648 AIV524648 ASR524648 BCN524648 BMJ524648 BWF524648 CGB524648 CPX524648 CZT524648 DJP524648 DTL524648 EDH524648 END524648 EWZ524648 FGV524648 FQR524648 GAN524648 GKJ524648 GUF524648 HEB524648 HNX524648 HXT524648 IHP524648 IRL524648 JBH524648 JLD524648 JUZ524648 KEV524648 KOR524648 KYN524648 LIJ524648 LSF524648 MCB524648 MLX524648 MVT524648 NFP524648 NPL524648 NZH524648 OJD524648 OSZ524648 PCV524648 PMR524648 PWN524648 QGJ524648 QQF524648 RAB524648 RJX524648 RTT524648 SDP524648 SNL524648 SXH524648 THD524648 TQZ524648 UAV524648 UKR524648 UUN524648 VEJ524648 VOF524648 VYB524648 WHX524648 WRT524648 XBP524648 FH590184 PD590184 YZ590184 AIV590184 ASR590184 BCN590184 BMJ590184 BWF590184 CGB590184 CPX590184 CZT590184 DJP590184 DTL590184 EDH590184 END590184 EWZ590184 FGV590184 FQR590184 GAN590184 GKJ590184 GUF590184 HEB590184 HNX590184 HXT590184 IHP590184 IRL590184 JBH590184 JLD590184 JUZ590184 KEV590184 KOR590184 KYN590184 LIJ590184 LSF590184 MCB590184 MLX590184 MVT590184 NFP590184 NPL590184 NZH590184 OJD590184 OSZ590184 PCV590184 PMR590184 PWN590184 QGJ590184 QQF590184 RAB590184 RJX590184 RTT590184 SDP590184 SNL590184 SXH590184 THD590184 TQZ590184 UAV590184 UKR590184 UUN590184 VEJ590184 VOF590184 VYB590184 WHX590184 WRT590184 XBP590184 FH655720 PD655720 YZ655720 AIV655720 ASR655720 BCN655720 BMJ655720 BWF655720 CGB655720 CPX655720 CZT655720 DJP655720 DTL655720 EDH655720 END655720 EWZ655720 FGV655720 FQR655720 GAN655720 GKJ655720 GUF655720 HEB655720 HNX655720 HXT655720 IHP655720 IRL655720 JBH655720 JLD655720 JUZ655720 KEV655720 KOR655720 KYN655720 LIJ655720 LSF655720 MCB655720 MLX655720 MVT655720 NFP655720 NPL655720 NZH655720 OJD655720 OSZ655720 PCV655720 PMR655720 PWN655720 QGJ655720 QQF655720 RAB655720 RJX655720 RTT655720 SDP655720 SNL655720 SXH655720 THD655720 TQZ655720 UAV655720 UKR655720 UUN655720 VEJ655720 VOF655720 VYB655720 WHX655720 WRT655720 XBP655720 FH721256 PD721256 YZ721256 AIV721256 ASR721256 BCN721256 BMJ721256 BWF721256 CGB721256 CPX721256 CZT721256 DJP721256 DTL721256 EDH721256 END721256 EWZ721256 FGV721256 FQR721256 GAN721256 GKJ721256 GUF721256 HEB721256 HNX721256 HXT721256 IHP721256 IRL721256 JBH721256 JLD721256 JUZ721256 KEV721256 KOR721256 KYN721256 LIJ721256 LSF721256 MCB721256 MLX721256 MVT721256 NFP721256 NPL721256 NZH721256 OJD721256 OSZ721256 PCV721256 PMR721256 PWN721256 QGJ721256 QQF721256 RAB721256 RJX721256 RTT721256 SDP721256 SNL721256 SXH721256 THD721256 TQZ721256 UAV721256 UKR721256 UUN721256 VEJ721256 VOF721256 VYB721256 WHX721256 WRT721256 XBP721256 FH786792 PD786792 YZ786792 AIV786792 ASR786792 BCN786792 BMJ786792 BWF786792 CGB786792 CPX786792 CZT786792 DJP786792 DTL786792 EDH786792 END786792 EWZ786792 FGV786792 FQR786792 GAN786792 GKJ786792 GUF786792 HEB786792 HNX786792 HXT786792 IHP786792 IRL786792 JBH786792 JLD786792 JUZ786792 KEV786792 KOR786792 KYN786792 LIJ786792 LSF786792 MCB786792 MLX786792 MVT786792 NFP786792 NPL786792 NZH786792 OJD786792 OSZ786792 PCV786792 PMR786792 PWN786792 QGJ786792 QQF786792 RAB786792 RJX786792 RTT786792 SDP786792 SNL786792 SXH786792 THD786792 TQZ786792 UAV786792 UKR786792 UUN786792 VEJ786792 VOF786792 VYB786792 WHX786792 WRT786792 XBP786792 FH852328 PD852328 YZ852328 AIV852328 ASR852328 BCN852328 BMJ852328 BWF852328 CGB852328 CPX852328 CZT852328 DJP852328 DTL852328 EDH852328 END852328 EWZ852328 FGV852328 FQR852328 GAN852328 GKJ852328 GUF852328 HEB852328 HNX852328 HXT852328 IHP852328 IRL852328 JBH852328 JLD852328 JUZ852328 KEV852328 KOR852328 KYN852328 LIJ852328 LSF852328 MCB852328 MLX852328 MVT852328 NFP852328 NPL852328 NZH852328 OJD852328 OSZ852328 PCV852328 PMR852328 PWN852328 QGJ852328 QQF852328 RAB852328 RJX852328 RTT852328 SDP852328 SNL852328 SXH852328 THD852328 TQZ852328 UAV852328 UKR852328 UUN852328 VEJ852328 VOF852328 VYB852328 WHX852328 WRT852328 XBP852328 FH917864 PD917864 YZ917864 AIV917864 ASR917864 BCN917864 BMJ917864 BWF917864 CGB917864 CPX917864 CZT917864 DJP917864 DTL917864 EDH917864 END917864 EWZ917864 FGV917864 FQR917864 GAN917864 GKJ917864 GUF917864 HEB917864 HNX917864 HXT917864 IHP917864 IRL917864 JBH917864 JLD917864 JUZ917864 KEV917864 KOR917864 KYN917864 LIJ917864 LSF917864 MCB917864 MLX917864 MVT917864 NFP917864 NPL917864 NZH917864 OJD917864 OSZ917864 PCV917864 PMR917864 PWN917864 QGJ917864 QQF917864 RAB917864 RJX917864 RTT917864 SDP917864 SNL917864 SXH917864 THD917864 TQZ917864 UAV917864 UKR917864 UUN917864 VEJ917864 VOF917864 VYB917864 WHX917864 WRT917864 XBP917864 FH983400 PD983400 YZ983400 AIV983400 ASR983400 BCN983400 BMJ983400 BWF983400 CGB983400 CPX983400 CZT983400 DJP983400 DTL983400 EDH983400 END983400 EWZ983400 FGV983400 FQR983400 GAN983400 GKJ983400 GUF983400 HEB983400 HNX983400 HXT983400 IHP983400 IRL983400 JBH983400 JLD983400 JUZ983400 KEV983400 KOR983400 KYN983400 LIJ983400 LSF983400 MCB983400 MLX983400 MVT983400 NFP983400 NPL983400 NZH983400 OJD983400 OSZ983400 PCV983400 PMR983400 PWN983400 QGJ983400 QQF983400 RAB983400 RJX983400 RTT983400 SDP983400 SNL983400 SXH983400 THD983400 TQZ983400 UAV983400 UKR983400 UUN983400 VEJ983400 VOF983400 VYB983400 WHX983400 WRT983400 XBP983400 FP360 PL360 ZH360 AJD360 ASZ360 BCV360 BMR360 BWN360 CGJ360 CQF360 DAB360 DJX360 DTT360 EDP360 ENL360 EXH360 FHD360 FQZ360 GAV360 GKR360 GUN360 HEJ360 HOF360 HYB360 IHX360 IRT360 JBP360 JLL360 JVH360 KFD360 KOZ360 KYV360 LIR360 LSN360 MCJ360 MMF360 MWB360 NFX360 NPT360 NZP360 OJL360 OTH360 PDD360 PMZ360 PWV360 QGR360 QQN360 RAJ360 RKF360 RUB360 SDX360 SNT360 SXP360 THL360 TRH360 UBD360 UKZ360 UUV360 VER360 VON360 VYJ360 WIF360 WSB360 XBX360 FP65896 PL65896 ZH65896 AJD65896 ASZ65896 BCV65896 BMR65896 BWN65896 CGJ65896 CQF65896 DAB65896 DJX65896 DTT65896 EDP65896 ENL65896 EXH65896 FHD65896 FQZ65896 GAV65896 GKR65896 GUN65896 HEJ65896 HOF65896 HYB65896 IHX65896 IRT65896 JBP65896 JLL65896 JVH65896 KFD65896 KOZ65896 KYV65896 LIR65896 LSN65896 MCJ65896 MMF65896 MWB65896 NFX65896 NPT65896 NZP65896 OJL65896 OTH65896 PDD65896 PMZ65896 PWV65896 QGR65896 QQN65896 RAJ65896 RKF65896 RUB65896 SDX65896 SNT65896 SXP65896 THL65896 TRH65896 UBD65896 UKZ65896 UUV65896 VER65896 VON65896 VYJ65896 WIF65896 WSB65896 XBX65896 FP131432 PL131432 ZH131432 AJD131432 ASZ131432 BCV131432 BMR131432 BWN131432 CGJ131432 CQF131432 DAB131432 DJX131432 DTT131432 EDP131432 ENL131432 EXH131432 FHD131432 FQZ131432 GAV131432 GKR131432 GUN131432 HEJ131432 HOF131432 HYB131432 IHX131432 IRT131432 JBP131432 JLL131432 JVH131432 KFD131432 KOZ131432 KYV131432 LIR131432 LSN131432 MCJ131432 MMF131432 MWB131432 NFX131432 NPT131432 NZP131432 OJL131432 OTH131432 PDD131432 PMZ131432 PWV131432 QGR131432 QQN131432 RAJ131432 RKF131432 RUB131432 SDX131432 SNT131432 SXP131432 THL131432 TRH131432 UBD131432 UKZ131432 UUV131432 VER131432 VON131432 VYJ131432 WIF131432 WSB131432 XBX131432 FP196968 PL196968 ZH196968 AJD196968 ASZ196968 BCV196968 BMR196968 BWN196968 CGJ196968 CQF196968 DAB196968 DJX196968 DTT196968 EDP196968 ENL196968 EXH196968 FHD196968 FQZ196968 GAV196968 GKR196968 GUN196968 HEJ196968 HOF196968 HYB196968 IHX196968 IRT196968 JBP196968 JLL196968 JVH196968 KFD196968 KOZ196968 KYV196968 LIR196968 LSN196968 MCJ196968 MMF196968 MWB196968 NFX196968 NPT196968 NZP196968 OJL196968 OTH196968 PDD196968 PMZ196968 PWV196968 QGR196968 QQN196968 RAJ196968 RKF196968 RUB196968 SDX196968 SNT196968 SXP196968 THL196968 TRH196968 UBD196968 UKZ196968 UUV196968 VER196968 VON196968 VYJ196968 WIF196968 WSB196968 XBX196968 FP262504 PL262504 ZH262504 AJD262504 ASZ262504 BCV262504 BMR262504 BWN262504 CGJ262504 CQF262504 DAB262504 DJX262504 DTT262504 EDP262504 ENL262504 EXH262504 FHD262504 FQZ262504 GAV262504 GKR262504 GUN262504 HEJ262504 HOF262504 HYB262504 IHX262504 IRT262504 JBP262504 JLL262504 JVH262504 KFD262504 KOZ262504 KYV262504 LIR262504 LSN262504 MCJ262504 MMF262504 MWB262504 NFX262504 NPT262504 NZP262504 OJL262504 OTH262504 PDD262504 PMZ262504 PWV262504 QGR262504 QQN262504 RAJ262504 RKF262504 RUB262504 SDX262504 SNT262504 SXP262504 THL262504 TRH262504 UBD262504 UKZ262504 UUV262504 VER262504 VON262504 VYJ262504 WIF262504 WSB262504 XBX262504 FP328040 PL328040 ZH328040 AJD328040 ASZ328040 BCV328040 BMR328040 BWN328040 CGJ328040 CQF328040 DAB328040 DJX328040 DTT328040 EDP328040 ENL328040 EXH328040 FHD328040 FQZ328040 GAV328040 GKR328040 GUN328040 HEJ328040 HOF328040 HYB328040 IHX328040 IRT328040 JBP328040 JLL328040 JVH328040 KFD328040 KOZ328040 KYV328040 LIR328040 LSN328040 MCJ328040 MMF328040 MWB328040 NFX328040 NPT328040 NZP328040 OJL328040 OTH328040 PDD328040 PMZ328040 PWV328040 QGR328040 QQN328040 RAJ328040 RKF328040 RUB328040 SDX328040 SNT328040 SXP328040 THL328040 TRH328040 UBD328040 UKZ328040 UUV328040 VER328040 VON328040 VYJ328040 WIF328040 WSB328040 XBX328040 FP393576 PL393576 ZH393576 AJD393576 ASZ393576 BCV393576 BMR393576 BWN393576 CGJ393576 CQF393576 DAB393576 DJX393576 DTT393576 EDP393576 ENL393576 EXH393576 FHD393576 FQZ393576 GAV393576 GKR393576 GUN393576 HEJ393576 HOF393576 HYB393576 IHX393576 IRT393576 JBP393576 JLL393576 JVH393576 KFD393576 KOZ393576 KYV393576 LIR393576 LSN393576 MCJ393576 MMF393576 MWB393576 NFX393576 NPT393576 NZP393576 OJL393576 OTH393576 PDD393576 PMZ393576 PWV393576 QGR393576 QQN393576 RAJ393576 RKF393576 RUB393576 SDX393576 SNT393576 SXP393576 THL393576 TRH393576 UBD393576 UKZ393576 UUV393576 VER393576 VON393576 VYJ393576 WIF393576 WSB393576 XBX393576 FP459112 PL459112 ZH459112 AJD459112 ASZ459112 BCV459112 BMR459112 BWN459112 CGJ459112 CQF459112 DAB459112 DJX459112 DTT459112 EDP459112 ENL459112 EXH459112 FHD459112 FQZ459112 GAV459112 GKR459112 GUN459112 HEJ459112 HOF459112 HYB459112 IHX459112 IRT459112 JBP459112 JLL459112 JVH459112 KFD459112 KOZ459112 KYV459112 LIR459112 LSN459112 MCJ459112 MMF459112 MWB459112 NFX459112 NPT459112 NZP459112 OJL459112 OTH459112 PDD459112 PMZ459112 PWV459112 QGR459112 QQN459112 RAJ459112 RKF459112 RUB459112 SDX459112 SNT459112 SXP459112 THL459112 TRH459112 UBD459112 UKZ459112 UUV459112 VER459112 VON459112 VYJ459112 WIF459112 WSB459112 XBX459112 FP524648 PL524648 ZH524648 AJD524648 ASZ524648 BCV524648 BMR524648 BWN524648 CGJ524648 CQF524648 DAB524648 DJX524648 DTT524648 EDP524648 ENL524648 EXH524648 FHD524648 FQZ524648 GAV524648 GKR524648 GUN524648 HEJ524648 HOF524648 HYB524648 IHX524648 IRT524648 JBP524648 JLL524648 JVH524648 KFD524648 KOZ524648 KYV524648 LIR524648 LSN524648 MCJ524648 MMF524648 MWB524648 NFX524648 NPT524648 NZP524648 OJL524648 OTH524648 PDD524648 PMZ524648 PWV524648 QGR524648 QQN524648 RAJ524648 RKF524648 RUB524648 SDX524648 SNT524648 SXP524648 THL524648 TRH524648 UBD524648 UKZ524648 UUV524648 VER524648 VON524648 VYJ524648 WIF524648 WSB524648 XBX524648 FP590184 PL590184 ZH590184 AJD590184 ASZ590184 BCV590184 BMR590184 BWN590184 CGJ590184 CQF590184 DAB590184 DJX590184 DTT590184 EDP590184 ENL590184 EXH590184 FHD590184 FQZ590184 GAV590184 GKR590184 GUN590184 HEJ590184 HOF590184 HYB590184 IHX590184 IRT590184 JBP590184 JLL590184 JVH590184 KFD590184 KOZ590184 KYV590184 LIR590184 LSN590184 MCJ590184 MMF590184 MWB590184 NFX590184 NPT590184 NZP590184 OJL590184 OTH590184 PDD590184 PMZ590184 PWV590184 QGR590184 QQN590184 RAJ590184 RKF590184 RUB590184 SDX590184 SNT590184 SXP590184 THL590184 TRH590184 UBD590184 UKZ590184 UUV590184 VER590184 VON590184 VYJ590184 WIF590184 WSB590184 XBX590184 FP655720 PL655720 ZH655720 AJD655720 ASZ655720 BCV655720 BMR655720 BWN655720 CGJ655720 CQF655720 DAB655720 DJX655720 DTT655720 EDP655720 ENL655720 EXH655720 FHD655720 FQZ655720 GAV655720 GKR655720 GUN655720 HEJ655720 HOF655720 HYB655720 IHX655720 IRT655720 JBP655720 JLL655720 JVH655720 KFD655720 KOZ655720 KYV655720 LIR655720 LSN655720 MCJ655720 MMF655720 MWB655720 NFX655720 NPT655720 NZP655720 OJL655720 OTH655720 PDD655720 PMZ655720 PWV655720 QGR655720 QQN655720 RAJ655720 RKF655720 RUB655720 SDX655720 SNT655720 SXP655720 THL655720 TRH655720 UBD655720 UKZ655720 UUV655720 VER655720 VON655720 VYJ655720 WIF655720 WSB655720 XBX655720 FP721256 PL721256 ZH721256 AJD721256 ASZ721256 BCV721256 BMR721256 BWN721256 CGJ721256 CQF721256 DAB721256 DJX721256 DTT721256 EDP721256 ENL721256 EXH721256 FHD721256 FQZ721256 GAV721256 GKR721256 GUN721256 HEJ721256 HOF721256 HYB721256 IHX721256 IRT721256 JBP721256 JLL721256 JVH721256 KFD721256 KOZ721256 KYV721256 LIR721256 LSN721256 MCJ721256 MMF721256 MWB721256 NFX721256 NPT721256 NZP721256 OJL721256 OTH721256 PDD721256 PMZ721256 PWV721256 QGR721256 QQN721256 RAJ721256 RKF721256 RUB721256 SDX721256 SNT721256 SXP721256 THL721256 TRH721256 UBD721256 UKZ721256 UUV721256 VER721256 VON721256 VYJ721256 WIF721256 WSB721256 XBX721256 FP786792 PL786792 ZH786792 AJD786792 ASZ786792 BCV786792 BMR786792 BWN786792 CGJ786792 CQF786792 DAB786792 DJX786792 DTT786792 EDP786792 ENL786792 EXH786792 FHD786792 FQZ786792 GAV786792 GKR786792 GUN786792 HEJ786792 HOF786792 HYB786792 IHX786792 IRT786792 JBP786792 JLL786792 JVH786792 KFD786792 KOZ786792 KYV786792 LIR786792 LSN786792 MCJ786792 MMF786792 MWB786792 NFX786792 NPT786792 NZP786792 OJL786792 OTH786792 PDD786792 PMZ786792 PWV786792 QGR786792 QQN786792 RAJ786792 RKF786792 RUB786792 SDX786792 SNT786792 SXP786792 THL786792 TRH786792 UBD786792 UKZ786792 UUV786792 VER786792 VON786792 VYJ786792 WIF786792 WSB786792 XBX786792 FP852328 PL852328 ZH852328 AJD852328 ASZ852328 BCV852328 BMR852328 BWN852328 CGJ852328 CQF852328 DAB852328 DJX852328 DTT852328 EDP852328 ENL852328 EXH852328 FHD852328 FQZ852328 GAV852328 GKR852328 GUN852328 HEJ852328 HOF852328 HYB852328 IHX852328 IRT852328 JBP852328 JLL852328 JVH852328 KFD852328 KOZ852328 KYV852328 LIR852328 LSN852328 MCJ852328 MMF852328 MWB852328 NFX852328 NPT852328 NZP852328 OJL852328 OTH852328 PDD852328 PMZ852328 PWV852328 QGR852328 QQN852328 RAJ852328 RKF852328 RUB852328 SDX852328 SNT852328 SXP852328 THL852328 TRH852328 UBD852328 UKZ852328 UUV852328 VER852328 VON852328 VYJ852328 WIF852328 WSB852328 XBX852328 FP917864 PL917864 ZH917864 AJD917864 ASZ917864 BCV917864 BMR917864 BWN917864 CGJ917864 CQF917864 DAB917864 DJX917864 DTT917864 EDP917864 ENL917864 EXH917864 FHD917864 FQZ917864 GAV917864 GKR917864 GUN917864 HEJ917864 HOF917864 HYB917864 IHX917864 IRT917864 JBP917864 JLL917864 JVH917864 KFD917864 KOZ917864 KYV917864 LIR917864 LSN917864 MCJ917864 MMF917864 MWB917864 NFX917864 NPT917864 NZP917864 OJL917864 OTH917864 PDD917864 PMZ917864 PWV917864 QGR917864 QQN917864 RAJ917864 RKF917864 RUB917864 SDX917864 SNT917864 SXP917864 THL917864 TRH917864 UBD917864 UKZ917864 UUV917864 VER917864 VON917864 VYJ917864 WIF917864 WSB917864 XBX917864 FP983400 PL983400 ZH983400 AJD983400 ASZ983400 BCV983400 BMR983400 BWN983400 CGJ983400 CQF983400 DAB983400 DJX983400 DTT983400 EDP983400 ENL983400 EXH983400 FHD983400 FQZ983400 GAV983400 GKR983400 GUN983400 HEJ983400 HOF983400 HYB983400 IHX983400 IRT983400 JBP983400 JLL983400 JVH983400 KFD983400 KOZ983400 KYV983400 LIR983400 LSN983400 MCJ983400 MMF983400 MWB983400 NFX983400 NPT983400 NZP983400 OJL983400 OTH983400 PDD983400 PMZ983400 PWV983400 QGR983400 QQN983400 RAJ983400 RKF983400 RUB983400 SDX983400 SNT983400 SXP983400 THL983400 TRH983400 UBD983400 UKZ983400 UUV983400 VER983400 VON983400 VYJ983400 WIF983400 WSB983400 XBX983400 FX360 PT360 ZP360 AJL360 ATH360 BDD360 BMZ360 BWV360 CGR360 CQN360 DAJ360 DKF360 DUB360 EDX360 ENT360 EXP360 FHL360 FRH360 GBD360 GKZ360 GUV360 HER360 HON360 HYJ360 IIF360 ISB360 JBX360 JLT360 JVP360 KFL360 KPH360 KZD360 LIZ360 LSV360 MCR360 MMN360 MWJ360 NGF360 NQB360 NZX360 OJT360 OTP360 PDL360 PNH360 PXD360 QGZ360 QQV360 RAR360 RKN360 RUJ360 SEF360 SOB360 SXX360 THT360 TRP360 UBL360 ULH360 UVD360 VEZ360 VOV360 VYR360 WIN360 WSJ360 XCF360 FX65896 PT65896 ZP65896 AJL65896 ATH65896 BDD65896 BMZ65896 BWV65896 CGR65896 CQN65896 DAJ65896 DKF65896 DUB65896 EDX65896 ENT65896 EXP65896 FHL65896 FRH65896 GBD65896 GKZ65896 GUV65896 HER65896 HON65896 HYJ65896 IIF65896 ISB65896 JBX65896 JLT65896 JVP65896 KFL65896 KPH65896 KZD65896 LIZ65896 LSV65896 MCR65896 MMN65896 MWJ65896 NGF65896 NQB65896 NZX65896 OJT65896 OTP65896 PDL65896 PNH65896 PXD65896 QGZ65896 QQV65896 RAR65896 RKN65896 RUJ65896 SEF65896 SOB65896 SXX65896 THT65896 TRP65896 UBL65896 ULH65896 UVD65896 VEZ65896 VOV65896 VYR65896 WIN65896 WSJ65896 XCF65896 FX131432 PT131432 ZP131432 AJL131432 ATH131432 BDD131432 BMZ131432 BWV131432 CGR131432 CQN131432 DAJ131432 DKF131432 DUB131432 EDX131432 ENT131432 EXP131432 FHL131432 FRH131432 GBD131432 GKZ131432 GUV131432 HER131432 HON131432 HYJ131432 IIF131432 ISB131432 JBX131432 JLT131432 JVP131432 KFL131432 KPH131432 KZD131432 LIZ131432 LSV131432 MCR131432 MMN131432 MWJ131432 NGF131432 NQB131432 NZX131432 OJT131432 OTP131432 PDL131432 PNH131432 PXD131432 QGZ131432 QQV131432 RAR131432 RKN131432 RUJ131432 SEF131432 SOB131432 SXX131432 THT131432 TRP131432 UBL131432 ULH131432 UVD131432 VEZ131432 VOV131432 VYR131432 WIN131432 WSJ131432 XCF131432 FX196968 PT196968 ZP196968 AJL196968 ATH196968 BDD196968 BMZ196968 BWV196968 CGR196968 CQN196968 DAJ196968 DKF196968 DUB196968 EDX196968 ENT196968 EXP196968 FHL196968 FRH196968 GBD196968 GKZ196968 GUV196968 HER196968 HON196968 HYJ196968 IIF196968 ISB196968 JBX196968 JLT196968 JVP196968 KFL196968 KPH196968 KZD196968 LIZ196968 LSV196968 MCR196968 MMN196968 MWJ196968 NGF196968 NQB196968 NZX196968 OJT196968 OTP196968 PDL196968 PNH196968 PXD196968 QGZ196968 QQV196968 RAR196968 RKN196968 RUJ196968 SEF196968 SOB196968 SXX196968 THT196968 TRP196968 UBL196968 ULH196968 UVD196968 VEZ196968 VOV196968 VYR196968 WIN196968 WSJ196968 XCF196968 FX262504 PT262504 ZP262504 AJL262504 ATH262504 BDD262504 BMZ262504 BWV262504 CGR262504 CQN262504 DAJ262504 DKF262504 DUB262504 EDX262504 ENT262504 EXP262504 FHL262504 FRH262504 GBD262504 GKZ262504 GUV262504 HER262504 HON262504 HYJ262504 IIF262504 ISB262504 JBX262504 JLT262504 JVP262504 KFL262504 KPH262504 KZD262504 LIZ262504 LSV262504 MCR262504 MMN262504 MWJ262504 NGF262504 NQB262504 NZX262504 OJT262504 OTP262504 PDL262504 PNH262504 PXD262504 QGZ262504 QQV262504 RAR262504 RKN262504 RUJ262504 SEF262504 SOB262504 SXX262504 THT262504 TRP262504 UBL262504 ULH262504 UVD262504 VEZ262504 VOV262504 VYR262504 WIN262504 WSJ262504 XCF262504 FX328040 PT328040 ZP328040 AJL328040 ATH328040 BDD328040 BMZ328040 BWV328040 CGR328040 CQN328040 DAJ328040 DKF328040 DUB328040 EDX328040 ENT328040 EXP328040 FHL328040 FRH328040 GBD328040 GKZ328040 GUV328040 HER328040 HON328040 HYJ328040 IIF328040 ISB328040 JBX328040 JLT328040 JVP328040 KFL328040 KPH328040 KZD328040 LIZ328040 LSV328040 MCR328040 MMN328040 MWJ328040 NGF328040 NQB328040 NZX328040 OJT328040 OTP328040 PDL328040 PNH328040 PXD328040 QGZ328040 QQV328040 RAR328040 RKN328040 RUJ328040 SEF328040 SOB328040 SXX328040 THT328040 TRP328040 UBL328040 ULH328040 UVD328040 VEZ328040 VOV328040 VYR328040 WIN328040 WSJ328040 XCF328040 FX393576 PT393576 ZP393576 AJL393576 ATH393576 BDD393576 BMZ393576 BWV393576 CGR393576 CQN393576 DAJ393576 DKF393576 DUB393576 EDX393576 ENT393576 EXP393576 FHL393576 FRH393576 GBD393576 GKZ393576 GUV393576 HER393576 HON393576 HYJ393576 IIF393576 ISB393576 JBX393576 JLT393576 JVP393576 KFL393576 KPH393576 KZD393576 LIZ393576 LSV393576 MCR393576 MMN393576 MWJ393576 NGF393576 NQB393576 NZX393576 OJT393576 OTP393576 PDL393576 PNH393576 PXD393576 QGZ393576 QQV393576 RAR393576 RKN393576 RUJ393576 SEF393576 SOB393576 SXX393576 THT393576 TRP393576 UBL393576 ULH393576 UVD393576 VEZ393576 VOV393576 VYR393576 WIN393576 WSJ393576 XCF393576 FX459112 PT459112 ZP459112 AJL459112 ATH459112 BDD459112 BMZ459112 BWV459112 CGR459112 CQN459112 DAJ459112 DKF459112 DUB459112 EDX459112 ENT459112 EXP459112 FHL459112 FRH459112 GBD459112 GKZ459112 GUV459112 HER459112 HON459112 HYJ459112 IIF459112 ISB459112 JBX459112 JLT459112 JVP459112 KFL459112 KPH459112 KZD459112 LIZ459112 LSV459112 MCR459112 MMN459112 MWJ459112 NGF459112 NQB459112 NZX459112 OJT459112 OTP459112 PDL459112 PNH459112 PXD459112 QGZ459112 QQV459112 RAR459112 RKN459112 RUJ459112 SEF459112 SOB459112 SXX459112 THT459112 TRP459112 UBL459112 ULH459112 UVD459112 VEZ459112 VOV459112 VYR459112 WIN459112 WSJ459112 XCF459112 FX524648 PT524648 ZP524648 AJL524648 ATH524648 BDD524648 BMZ524648 BWV524648 CGR524648 CQN524648 DAJ524648 DKF524648 DUB524648 EDX524648 ENT524648 EXP524648 FHL524648 FRH524648 GBD524648 GKZ524648 GUV524648 HER524648 HON524648 HYJ524648 IIF524648 ISB524648 JBX524648 JLT524648 JVP524648 KFL524648 KPH524648 KZD524648 LIZ524648 LSV524648 MCR524648 MMN524648 MWJ524648 NGF524648 NQB524648 NZX524648 OJT524648 OTP524648 PDL524648 PNH524648 PXD524648 QGZ524648 QQV524648 RAR524648 RKN524648 RUJ524648 SEF524648 SOB524648 SXX524648 THT524648 TRP524648 UBL524648 ULH524648 UVD524648 VEZ524648 VOV524648 VYR524648 WIN524648 WSJ524648 XCF524648 FX590184 PT590184 ZP590184 AJL590184 ATH590184 BDD590184 BMZ590184 BWV590184 CGR590184 CQN590184 DAJ590184 DKF590184 DUB590184 EDX590184 ENT590184 EXP590184 FHL590184 FRH590184 GBD590184 GKZ590184 GUV590184 HER590184 HON590184 HYJ590184 IIF590184 ISB590184 JBX590184 JLT590184 JVP590184 KFL590184 KPH590184 KZD590184 LIZ590184 LSV590184 MCR590184 MMN590184 MWJ590184 NGF590184 NQB590184 NZX590184 OJT590184 OTP590184 PDL590184 PNH590184 PXD590184 QGZ590184 QQV590184 RAR590184 RKN590184 RUJ590184 SEF590184 SOB590184 SXX590184 THT590184 TRP590184 UBL590184 ULH590184 UVD590184 VEZ590184 VOV590184 VYR590184 WIN590184 WSJ590184 XCF590184 FX655720 PT655720 ZP655720 AJL655720 ATH655720 BDD655720 BMZ655720 BWV655720 CGR655720 CQN655720 DAJ655720 DKF655720 DUB655720 EDX655720 ENT655720 EXP655720 FHL655720 FRH655720 GBD655720 GKZ655720 GUV655720 HER655720 HON655720 HYJ655720 IIF655720 ISB655720 JBX655720 JLT655720 JVP655720 KFL655720 KPH655720 KZD655720 LIZ655720 LSV655720 MCR655720 MMN655720 MWJ655720 NGF655720 NQB655720 NZX655720 OJT655720 OTP655720 PDL655720 PNH655720 PXD655720 QGZ655720 QQV655720 RAR655720 RKN655720 RUJ655720 SEF655720 SOB655720 SXX655720 THT655720 TRP655720 UBL655720 ULH655720 UVD655720 VEZ655720 VOV655720 VYR655720 WIN655720 WSJ655720 XCF655720 FX721256 PT721256 ZP721256 AJL721256 ATH721256 BDD721256 BMZ721256 BWV721256 CGR721256 CQN721256 DAJ721256 DKF721256 DUB721256 EDX721256 ENT721256 EXP721256 FHL721256 FRH721256 GBD721256 GKZ721256 GUV721256 HER721256 HON721256 HYJ721256 IIF721256 ISB721256 JBX721256 JLT721256 JVP721256 KFL721256 KPH721256 KZD721256 LIZ721256 LSV721256 MCR721256 MMN721256 MWJ721256 NGF721256 NQB721256 NZX721256 OJT721256 OTP721256 PDL721256 PNH721256 PXD721256 QGZ721256 QQV721256 RAR721256 RKN721256 RUJ721256 SEF721256 SOB721256 SXX721256 THT721256 TRP721256 UBL721256 ULH721256 UVD721256 VEZ721256 VOV721256 VYR721256 WIN721256 WSJ721256 XCF721256 FX786792 PT786792 ZP786792 AJL786792 ATH786792 BDD786792 BMZ786792 BWV786792 CGR786792 CQN786792 DAJ786792 DKF786792 DUB786792 EDX786792 ENT786792 EXP786792 FHL786792 FRH786792 GBD786792 GKZ786792 GUV786792 HER786792 HON786792 HYJ786792 IIF786792 ISB786792 JBX786792 JLT786792 JVP786792 KFL786792 KPH786792 KZD786792 LIZ786792 LSV786792 MCR786792 MMN786792 MWJ786792 NGF786792 NQB786792 NZX786792 OJT786792 OTP786792 PDL786792 PNH786792 PXD786792 QGZ786792 QQV786792 RAR786792 RKN786792 RUJ786792 SEF786792 SOB786792 SXX786792 THT786792 TRP786792 UBL786792 ULH786792 UVD786792 VEZ786792 VOV786792 VYR786792 WIN786792 WSJ786792 XCF786792 FX852328 PT852328 ZP852328 AJL852328 ATH852328 BDD852328 BMZ852328 BWV852328 CGR852328 CQN852328 DAJ852328 DKF852328 DUB852328 EDX852328 ENT852328 EXP852328 FHL852328 FRH852328 GBD852328 GKZ852328 GUV852328 HER852328 HON852328 HYJ852328 IIF852328 ISB852328 JBX852328 JLT852328 JVP852328 KFL852328 KPH852328 KZD852328 LIZ852328 LSV852328 MCR852328 MMN852328 MWJ852328 NGF852328 NQB852328 NZX852328 OJT852328 OTP852328 PDL852328 PNH852328 PXD852328 QGZ852328 QQV852328 RAR852328 RKN852328 RUJ852328 SEF852328 SOB852328 SXX852328 THT852328 TRP852328 UBL852328 ULH852328 UVD852328 VEZ852328 VOV852328 VYR852328 WIN852328 WSJ852328 XCF852328 FX917864 PT917864 ZP917864 AJL917864 ATH917864 BDD917864 BMZ917864 BWV917864 CGR917864 CQN917864 DAJ917864 DKF917864 DUB917864 EDX917864 ENT917864 EXP917864 FHL917864 FRH917864 GBD917864 GKZ917864 GUV917864 HER917864 HON917864 HYJ917864 IIF917864 ISB917864 JBX917864 JLT917864 JVP917864 KFL917864 KPH917864 KZD917864 LIZ917864 LSV917864 MCR917864 MMN917864 MWJ917864 NGF917864 NQB917864 NZX917864 OJT917864 OTP917864 PDL917864 PNH917864 PXD917864 QGZ917864 QQV917864 RAR917864 RKN917864 RUJ917864 SEF917864 SOB917864 SXX917864 THT917864 TRP917864 UBL917864 ULH917864 UVD917864 VEZ917864 VOV917864 VYR917864 WIN917864 WSJ917864 XCF917864 FX983400 PT983400 ZP983400 AJL983400 ATH983400 BDD983400 BMZ983400 BWV983400 CGR983400 CQN983400 DAJ983400 DKF983400 DUB983400 EDX983400 ENT983400 EXP983400 FHL983400 FRH983400 GBD983400 GKZ983400 GUV983400 HER983400 HON983400 HYJ983400 IIF983400 ISB983400 JBX983400 JLT983400 JVP983400 KFL983400 KPH983400 KZD983400 LIZ983400 LSV983400 MCR983400 MMN983400 MWJ983400 NGF983400 NQB983400 NZX983400 OJT983400 OTP983400 PDL983400 PNH983400 PXD983400 QGZ983400 QQV983400 RAR983400 RKN983400 RUJ983400 SEF983400 SOB983400 SXX983400 THT983400 TRP983400 UBL983400 ULH983400 UVD983400 VEZ983400 VOV983400 VYR983400 WIN983400 WSJ983400 XCF983400 GF360 QB360 ZX360 AJT360 ATP360 BDL360 BNH360 BXD360 CGZ360 CQV360 DAR360 DKN360 DUJ360 EEF360 EOB360 EXX360 FHT360 FRP360 GBL360 GLH360 GVD360 HEZ360 HOV360 HYR360 IIN360 ISJ360 JCF360 JMB360 JVX360 KFT360 KPP360 KZL360 LJH360 LTD360 MCZ360 MMV360 MWR360 NGN360 NQJ360 OAF360 OKB360 OTX360 PDT360 PNP360 PXL360 QHH360 QRD360 RAZ360 RKV360 RUR360 SEN360 SOJ360 SYF360 TIB360 TRX360 UBT360 ULP360 UVL360 VFH360 VPD360 VYZ360 WIV360 WSR360 XCN360 GF65896 QB65896 ZX65896 AJT65896 ATP65896 BDL65896 BNH65896 BXD65896 CGZ65896 CQV65896 DAR65896 DKN65896 DUJ65896 EEF65896 EOB65896 EXX65896 FHT65896 FRP65896 GBL65896 GLH65896 GVD65896 HEZ65896 HOV65896 HYR65896 IIN65896 ISJ65896 JCF65896 JMB65896 JVX65896 KFT65896 KPP65896 KZL65896 LJH65896 LTD65896 MCZ65896 MMV65896 MWR65896 NGN65896 NQJ65896 OAF65896 OKB65896 OTX65896 PDT65896 PNP65896 PXL65896 QHH65896 QRD65896 RAZ65896 RKV65896 RUR65896 SEN65896 SOJ65896 SYF65896 TIB65896 TRX65896 UBT65896 ULP65896 UVL65896 VFH65896 VPD65896 VYZ65896 WIV65896 WSR65896 XCN65896 GF131432 QB131432 ZX131432 AJT131432 ATP131432 BDL131432 BNH131432 BXD131432 CGZ131432 CQV131432 DAR131432 DKN131432 DUJ131432 EEF131432 EOB131432 EXX131432 FHT131432 FRP131432 GBL131432 GLH131432 GVD131432 HEZ131432 HOV131432 HYR131432 IIN131432 ISJ131432 JCF131432 JMB131432 JVX131432 KFT131432 KPP131432 KZL131432 LJH131432 LTD131432 MCZ131432 MMV131432 MWR131432 NGN131432 NQJ131432 OAF131432 OKB131432 OTX131432 PDT131432 PNP131432 PXL131432 QHH131432 QRD131432 RAZ131432 RKV131432 RUR131432 SEN131432 SOJ131432 SYF131432 TIB131432 TRX131432 UBT131432 ULP131432 UVL131432 VFH131432 VPD131432 VYZ131432 WIV131432 WSR131432 XCN131432 GF196968 QB196968 ZX196968 AJT196968 ATP196968 BDL196968 BNH196968 BXD196968 CGZ196968 CQV196968 DAR196968 DKN196968 DUJ196968 EEF196968 EOB196968 EXX196968 FHT196968 FRP196968 GBL196968 GLH196968 GVD196968 HEZ196968 HOV196968 HYR196968 IIN196968 ISJ196968 JCF196968 JMB196968 JVX196968 KFT196968 KPP196968 KZL196968 LJH196968 LTD196968 MCZ196968 MMV196968 MWR196968 NGN196968 NQJ196968 OAF196968 OKB196968 OTX196968 PDT196968 PNP196968 PXL196968 QHH196968 QRD196968 RAZ196968 RKV196968 RUR196968 SEN196968 SOJ196968 SYF196968 TIB196968 TRX196968 UBT196968 ULP196968 UVL196968 VFH196968 VPD196968 VYZ196968 WIV196968 WSR196968 XCN196968 GF262504 QB262504 ZX262504 AJT262504 ATP262504 BDL262504 BNH262504 BXD262504 CGZ262504 CQV262504 DAR262504 DKN262504 DUJ262504 EEF262504 EOB262504 EXX262504 FHT262504 FRP262504 GBL262504 GLH262504 GVD262504 HEZ262504 HOV262504 HYR262504 IIN262504 ISJ262504 JCF262504 JMB262504 JVX262504 KFT262504 KPP262504 KZL262504 LJH262504 LTD262504 MCZ262504 MMV262504 MWR262504 NGN262504 NQJ262504 OAF262504 OKB262504 OTX262504 PDT262504 PNP262504 PXL262504 QHH262504 QRD262504 RAZ262504 RKV262504 RUR262504 SEN262504 SOJ262504 SYF262504 TIB262504 TRX262504 UBT262504 ULP262504 UVL262504 VFH262504 VPD262504 VYZ262504 WIV262504 WSR262504 XCN262504 GF328040 QB328040 ZX328040 AJT328040 ATP328040 BDL328040 BNH328040 BXD328040 CGZ328040 CQV328040 DAR328040 DKN328040 DUJ328040 EEF328040 EOB328040 EXX328040 FHT328040 FRP328040 GBL328040 GLH328040 GVD328040 HEZ328040 HOV328040 HYR328040 IIN328040 ISJ328040 JCF328040 JMB328040 JVX328040 KFT328040 KPP328040 KZL328040 LJH328040 LTD328040 MCZ328040 MMV328040 MWR328040 NGN328040 NQJ328040 OAF328040 OKB328040 OTX328040 PDT328040 PNP328040 PXL328040 QHH328040 QRD328040 RAZ328040 RKV328040 RUR328040 SEN328040 SOJ328040 SYF328040 TIB328040 TRX328040 UBT328040 ULP328040 UVL328040 VFH328040 VPD328040 VYZ328040 WIV328040 WSR328040 XCN328040 GF393576 QB393576 ZX393576 AJT393576 ATP393576 BDL393576 BNH393576 BXD393576 CGZ393576 CQV393576 DAR393576 DKN393576 DUJ393576 EEF393576 EOB393576 EXX393576 FHT393576 FRP393576 GBL393576 GLH393576 GVD393576 HEZ393576 HOV393576 HYR393576 IIN393576 ISJ393576 JCF393576 JMB393576 JVX393576 KFT393576 KPP393576 KZL393576 LJH393576 LTD393576 MCZ393576 MMV393576 MWR393576 NGN393576 NQJ393576 OAF393576 OKB393576 OTX393576 PDT393576 PNP393576 PXL393576 QHH393576 QRD393576 RAZ393576 RKV393576 RUR393576 SEN393576 SOJ393576 SYF393576 TIB393576 TRX393576 UBT393576 ULP393576 UVL393576 VFH393576 VPD393576 VYZ393576 WIV393576 WSR393576 XCN393576 GF459112 QB459112 ZX459112 AJT459112 ATP459112 BDL459112 BNH459112 BXD459112 CGZ459112 CQV459112 DAR459112 DKN459112 DUJ459112 EEF459112 EOB459112 EXX459112 FHT459112 FRP459112 GBL459112 GLH459112 GVD459112 HEZ459112 HOV459112 HYR459112 IIN459112 ISJ459112 JCF459112 JMB459112 JVX459112 KFT459112 KPP459112 KZL459112 LJH459112 LTD459112 MCZ459112 MMV459112 MWR459112 NGN459112 NQJ459112 OAF459112 OKB459112 OTX459112 PDT459112 PNP459112 PXL459112 QHH459112 QRD459112 RAZ459112 RKV459112 RUR459112 SEN459112 SOJ459112 SYF459112 TIB459112 TRX459112 UBT459112 ULP459112 UVL459112 VFH459112 VPD459112 VYZ459112 WIV459112 WSR459112 XCN459112 GF524648 QB524648 ZX524648 AJT524648 ATP524648 BDL524648 BNH524648 BXD524648 CGZ524648 CQV524648 DAR524648 DKN524648 DUJ524648 EEF524648 EOB524648 EXX524648 FHT524648 FRP524648 GBL524648 GLH524648 GVD524648 HEZ524648 HOV524648 HYR524648 IIN524648 ISJ524648 JCF524648 JMB524648 JVX524648 KFT524648 KPP524648 KZL524648 LJH524648 LTD524648 MCZ524648 MMV524648 MWR524648 NGN524648 NQJ524648 OAF524648 OKB524648 OTX524648 PDT524648 PNP524648 PXL524648 QHH524648 QRD524648 RAZ524648 RKV524648 RUR524648 SEN524648 SOJ524648 SYF524648 TIB524648 TRX524648 UBT524648 ULP524648 UVL524648 VFH524648 VPD524648 VYZ524648 WIV524648 WSR524648 XCN524648 GF590184 QB590184 ZX590184 AJT590184 ATP590184 BDL590184 BNH590184 BXD590184 CGZ590184 CQV590184 DAR590184 DKN590184 DUJ590184 EEF590184 EOB590184 EXX590184 FHT590184 FRP590184 GBL590184 GLH590184 GVD590184 HEZ590184 HOV590184 HYR590184 IIN590184 ISJ590184 JCF590184 JMB590184 JVX590184 KFT590184 KPP590184 KZL590184 LJH590184 LTD590184 MCZ590184 MMV590184 MWR590184 NGN590184 NQJ590184 OAF590184 OKB590184 OTX590184 PDT590184 PNP590184 PXL590184 QHH590184 QRD590184 RAZ590184 RKV590184 RUR590184 SEN590184 SOJ590184 SYF590184 TIB590184 TRX590184 UBT590184 ULP590184 UVL590184 VFH590184 VPD590184 VYZ590184 WIV590184 WSR590184 XCN590184 GF655720 QB655720 ZX655720 AJT655720 ATP655720 BDL655720 BNH655720 BXD655720 CGZ655720 CQV655720 DAR655720 DKN655720 DUJ655720 EEF655720 EOB655720 EXX655720 FHT655720 FRP655720 GBL655720 GLH655720 GVD655720 HEZ655720 HOV655720 HYR655720 IIN655720 ISJ655720 JCF655720 JMB655720 JVX655720 KFT655720 KPP655720 KZL655720 LJH655720 LTD655720 MCZ655720 MMV655720 MWR655720 NGN655720 NQJ655720 OAF655720 OKB655720 OTX655720 PDT655720 PNP655720 PXL655720 QHH655720 QRD655720 RAZ655720 RKV655720 RUR655720 SEN655720 SOJ655720 SYF655720 TIB655720 TRX655720 UBT655720 ULP655720 UVL655720 VFH655720 VPD655720 VYZ655720 WIV655720 WSR655720 XCN655720 GF721256 QB721256 ZX721256 AJT721256 ATP721256 BDL721256 BNH721256 BXD721256 CGZ721256 CQV721256 DAR721256 DKN721256 DUJ721256 EEF721256 EOB721256 EXX721256 FHT721256 FRP721256 GBL721256 GLH721256 GVD721256 HEZ721256 HOV721256 HYR721256 IIN721256 ISJ721256 JCF721256 JMB721256 JVX721256 KFT721256 KPP721256 KZL721256 LJH721256 LTD721256 MCZ721256 MMV721256 MWR721256 NGN721256 NQJ721256 OAF721256 OKB721256 OTX721256 PDT721256 PNP721256 PXL721256 QHH721256 QRD721256 RAZ721256 RKV721256 RUR721256 SEN721256 SOJ721256 SYF721256 TIB721256 TRX721256 UBT721256 ULP721256 UVL721256 VFH721256 VPD721256 VYZ721256 WIV721256 WSR721256 XCN721256 GF786792 QB786792 ZX786792 AJT786792 ATP786792 BDL786792 BNH786792 BXD786792 CGZ786792 CQV786792 DAR786792 DKN786792 DUJ786792 EEF786792 EOB786792 EXX786792 FHT786792 FRP786792 GBL786792 GLH786792 GVD786792 HEZ786792 HOV786792 HYR786792 IIN786792 ISJ786792 JCF786792 JMB786792 JVX786792 KFT786792 KPP786792 KZL786792 LJH786792 LTD786792 MCZ786792 MMV786792 MWR786792 NGN786792 NQJ786792 OAF786792 OKB786792 OTX786792 PDT786792 PNP786792 PXL786792 QHH786792 QRD786792 RAZ786792 RKV786792 RUR786792 SEN786792 SOJ786792 SYF786792 TIB786792 TRX786792 UBT786792 ULP786792 UVL786792 VFH786792 VPD786792 VYZ786792 WIV786792 WSR786792 XCN786792 GF852328 QB852328 ZX852328 AJT852328 ATP852328 BDL852328 BNH852328 BXD852328 CGZ852328 CQV852328 DAR852328 DKN852328 DUJ852328 EEF852328 EOB852328 EXX852328 FHT852328 FRP852328 GBL852328 GLH852328 GVD852328 HEZ852328 HOV852328 HYR852328 IIN852328 ISJ852328 JCF852328 JMB852328 JVX852328 KFT852328 KPP852328 KZL852328 LJH852328 LTD852328 MCZ852328 MMV852328 MWR852328 NGN852328 NQJ852328 OAF852328 OKB852328 OTX852328 PDT852328 PNP852328 PXL852328 QHH852328 QRD852328 RAZ852328 RKV852328 RUR852328 SEN852328 SOJ852328 SYF852328 TIB852328 TRX852328 UBT852328 ULP852328 UVL852328 VFH852328 VPD852328 VYZ852328 WIV852328 WSR852328 XCN852328 GF917864 QB917864 ZX917864 AJT917864 ATP917864 BDL917864 BNH917864 BXD917864 CGZ917864 CQV917864 DAR917864 DKN917864 DUJ917864 EEF917864 EOB917864 EXX917864 FHT917864 FRP917864 GBL917864 GLH917864 GVD917864 HEZ917864 HOV917864 HYR917864 IIN917864 ISJ917864 JCF917864 JMB917864 JVX917864 KFT917864 KPP917864 KZL917864 LJH917864 LTD917864 MCZ917864 MMV917864 MWR917864 NGN917864 NQJ917864 OAF917864 OKB917864 OTX917864 PDT917864 PNP917864 PXL917864 QHH917864 QRD917864 RAZ917864 RKV917864 RUR917864 SEN917864 SOJ917864 SYF917864 TIB917864 TRX917864 UBT917864 ULP917864 UVL917864 VFH917864 VPD917864 VYZ917864 WIV917864 WSR917864 XCN917864 GF983400 QB983400 ZX983400 AJT983400 ATP983400 BDL983400 BNH983400 BXD983400 CGZ983400 CQV983400 DAR983400 DKN983400 DUJ983400 EEF983400 EOB983400 EXX983400 FHT983400 FRP983400 GBL983400 GLH983400 GVD983400 HEZ983400 HOV983400 HYR983400 IIN983400 ISJ983400 JCF983400 JMB983400 JVX983400 KFT983400 KPP983400 KZL983400 LJH983400 LTD983400 MCZ983400 MMV983400 MWR983400 NGN983400 NQJ983400 OAF983400 OKB983400 OTX983400 PDT983400 PNP983400 PXL983400 QHH983400 QRD983400 RAZ983400 RKV983400 RUR983400 SEN983400 SOJ983400 SYF983400 TIB983400 TRX983400 UBT983400 ULP983400 UVL983400 VFH983400 VPD983400 VYZ983400 WIV983400 WSR983400 XCN983400 GN360 QJ360 AAF360 AKB360 ATX360 BDT360 BNP360 BXL360 CHH360 CRD360 DAZ360 DKV360 DUR360 EEN360 EOJ360 EYF360 FIB360 FRX360 GBT360 GLP360 GVL360 HFH360 HPD360 HYZ360 IIV360 ISR360 JCN360 JMJ360 JWF360 KGB360 KPX360 KZT360 LJP360 LTL360 MDH360 MND360 MWZ360 NGV360 NQR360 OAN360 OKJ360 OUF360 PEB360 PNX360 PXT360 QHP360 QRL360 RBH360 RLD360 RUZ360 SEV360 SOR360 SYN360 TIJ360 TSF360 UCB360 ULX360 UVT360 VFP360 VPL360 VZH360 WJD360 WSZ360 XCV360 GN65896 QJ65896 AAF65896 AKB65896 ATX65896 BDT65896 BNP65896 BXL65896 CHH65896 CRD65896 DAZ65896 DKV65896 DUR65896 EEN65896 EOJ65896 EYF65896 FIB65896 FRX65896 GBT65896 GLP65896 GVL65896 HFH65896 HPD65896 HYZ65896 IIV65896 ISR65896 JCN65896 JMJ65896 JWF65896 KGB65896 KPX65896 KZT65896 LJP65896 LTL65896 MDH65896 MND65896 MWZ65896 NGV65896 NQR65896 OAN65896 OKJ65896 OUF65896 PEB65896 PNX65896 PXT65896 QHP65896 QRL65896 RBH65896 RLD65896 RUZ65896 SEV65896 SOR65896 SYN65896 TIJ65896 TSF65896 UCB65896 ULX65896 UVT65896 VFP65896 VPL65896 VZH65896 WJD65896 WSZ65896 XCV65896 GN131432 QJ131432 AAF131432 AKB131432 ATX131432 BDT131432 BNP131432 BXL131432 CHH131432 CRD131432 DAZ131432 DKV131432 DUR131432 EEN131432 EOJ131432 EYF131432 FIB131432 FRX131432 GBT131432 GLP131432 GVL131432 HFH131432 HPD131432 HYZ131432 IIV131432 ISR131432 JCN131432 JMJ131432 JWF131432 KGB131432 KPX131432 KZT131432 LJP131432 LTL131432 MDH131432 MND131432 MWZ131432 NGV131432 NQR131432 OAN131432 OKJ131432 OUF131432 PEB131432 PNX131432 PXT131432 QHP131432 QRL131432 RBH131432 RLD131432 RUZ131432 SEV131432 SOR131432 SYN131432 TIJ131432 TSF131432 UCB131432 ULX131432 UVT131432 VFP131432 VPL131432 VZH131432 WJD131432 WSZ131432 XCV131432 GN196968 QJ196968 AAF196968 AKB196968 ATX196968 BDT196968 BNP196968 BXL196968 CHH196968 CRD196968 DAZ196968 DKV196968 DUR196968 EEN196968 EOJ196968 EYF196968 FIB196968 FRX196968 GBT196968 GLP196968 GVL196968 HFH196968 HPD196968 HYZ196968 IIV196968 ISR196968 JCN196968 JMJ196968 JWF196968 KGB196968 KPX196968 KZT196968 LJP196968 LTL196968 MDH196968 MND196968 MWZ196968 NGV196968 NQR196968 OAN196968 OKJ196968 OUF196968 PEB196968 PNX196968 PXT196968 QHP196968 QRL196968 RBH196968 RLD196968 RUZ196968 SEV196968 SOR196968 SYN196968 TIJ196968 TSF196968 UCB196968 ULX196968 UVT196968 VFP196968 VPL196968 VZH196968 WJD196968 WSZ196968 XCV196968 GN262504 QJ262504 AAF262504 AKB262504 ATX262504 BDT262504 BNP262504 BXL262504 CHH262504 CRD262504 DAZ262504 DKV262504 DUR262504 EEN262504 EOJ262504 EYF262504 FIB262504 FRX262504 GBT262504 GLP262504 GVL262504 HFH262504 HPD262504 HYZ262504 IIV262504 ISR262504 JCN262504 JMJ262504 JWF262504 KGB262504 KPX262504 KZT262504 LJP262504 LTL262504 MDH262504 MND262504 MWZ262504 NGV262504 NQR262504 OAN262504 OKJ262504 OUF262504 PEB262504 PNX262504 PXT262504 QHP262504 QRL262504 RBH262504 RLD262504 RUZ262504 SEV262504 SOR262504 SYN262504 TIJ262504 TSF262504 UCB262504 ULX262504 UVT262504 VFP262504 VPL262504 VZH262504 WJD262504 WSZ262504 XCV262504 GN328040 QJ328040 AAF328040 AKB328040 ATX328040 BDT328040 BNP328040 BXL328040 CHH328040 CRD328040 DAZ328040 DKV328040 DUR328040 EEN328040 EOJ328040 EYF328040 FIB328040 FRX328040 GBT328040 GLP328040 GVL328040 HFH328040 HPD328040 HYZ328040 IIV328040 ISR328040 JCN328040 JMJ328040 JWF328040 KGB328040 KPX328040 KZT328040 LJP328040 LTL328040 MDH328040 MND328040 MWZ328040 NGV328040 NQR328040 OAN328040 OKJ328040 OUF328040 PEB328040 PNX328040 PXT328040 QHP328040 QRL328040 RBH328040 RLD328040 RUZ328040 SEV328040 SOR328040 SYN328040 TIJ328040 TSF328040 UCB328040 ULX328040 UVT328040 VFP328040 VPL328040 VZH328040 WJD328040 WSZ328040 XCV328040 GN393576 QJ393576 AAF393576 AKB393576 ATX393576 BDT393576 BNP393576 BXL393576 CHH393576 CRD393576 DAZ393576 DKV393576 DUR393576 EEN393576 EOJ393576 EYF393576 FIB393576 FRX393576 GBT393576 GLP393576 GVL393576 HFH393576 HPD393576 HYZ393576 IIV393576 ISR393576 JCN393576 JMJ393576 JWF393576 KGB393576 KPX393576 KZT393576 LJP393576 LTL393576 MDH393576 MND393576 MWZ393576 NGV393576 NQR393576 OAN393576 OKJ393576 OUF393576 PEB393576 PNX393576 PXT393576 QHP393576 QRL393576 RBH393576 RLD393576 RUZ393576 SEV393576 SOR393576 SYN393576 TIJ393576 TSF393576 UCB393576 ULX393576 UVT393576 VFP393576 VPL393576 VZH393576 WJD393576 WSZ393576 XCV393576 GN459112 QJ459112 AAF459112 AKB459112 ATX459112 BDT459112 BNP459112 BXL459112 CHH459112 CRD459112 DAZ459112 DKV459112 DUR459112 EEN459112 EOJ459112 EYF459112 FIB459112 FRX459112 GBT459112 GLP459112 GVL459112 HFH459112 HPD459112 HYZ459112 IIV459112 ISR459112 JCN459112 JMJ459112 JWF459112 KGB459112 KPX459112 KZT459112 LJP459112 LTL459112 MDH459112 MND459112 MWZ459112 NGV459112 NQR459112 OAN459112 OKJ459112 OUF459112 PEB459112 PNX459112 PXT459112 QHP459112 QRL459112 RBH459112 RLD459112 RUZ459112 SEV459112 SOR459112 SYN459112 TIJ459112 TSF459112 UCB459112 ULX459112 UVT459112 VFP459112 VPL459112 VZH459112 WJD459112 WSZ459112 XCV459112 GN524648 QJ524648 AAF524648 AKB524648 ATX524648 BDT524648 BNP524648 BXL524648 CHH524648 CRD524648 DAZ524648 DKV524648 DUR524648 EEN524648 EOJ524648 EYF524648 FIB524648 FRX524648 GBT524648 GLP524648 GVL524648 HFH524648 HPD524648 HYZ524648 IIV524648 ISR524648 JCN524648 JMJ524648 JWF524648 KGB524648 KPX524648 KZT524648 LJP524648 LTL524648 MDH524648 MND524648 MWZ524648 NGV524648 NQR524648 OAN524648 OKJ524648 OUF524648 PEB524648 PNX524648 PXT524648 QHP524648 QRL524648 RBH524648 RLD524648 RUZ524648 SEV524648 SOR524648 SYN524648 TIJ524648 TSF524648 UCB524648 ULX524648 UVT524648 VFP524648 VPL524648 VZH524648 WJD524648 WSZ524648 XCV524648 GN590184 QJ590184 AAF590184 AKB590184 ATX590184 BDT590184 BNP590184 BXL590184 CHH590184 CRD590184 DAZ590184 DKV590184 DUR590184 EEN590184 EOJ590184 EYF590184 FIB590184 FRX590184 GBT590184 GLP590184 GVL590184 HFH590184 HPD590184 HYZ590184 IIV590184 ISR590184 JCN590184 JMJ590184 JWF590184 KGB590184 KPX590184 KZT590184 LJP590184 LTL590184 MDH590184 MND590184 MWZ590184 NGV590184 NQR590184 OAN590184 OKJ590184 OUF590184 PEB590184 PNX590184 PXT590184 QHP590184 QRL590184 RBH590184 RLD590184 RUZ590184 SEV590184 SOR590184 SYN590184 TIJ590184 TSF590184 UCB590184 ULX590184 UVT590184 VFP590184 VPL590184 VZH590184 WJD590184 WSZ590184 XCV590184 GN655720 QJ655720 AAF655720 AKB655720 ATX655720 BDT655720 BNP655720 BXL655720 CHH655720 CRD655720 DAZ655720 DKV655720 DUR655720 EEN655720 EOJ655720 EYF655720 FIB655720 FRX655720 GBT655720 GLP655720 GVL655720 HFH655720 HPD655720 HYZ655720 IIV655720 ISR655720 JCN655720 JMJ655720 JWF655720 KGB655720 KPX655720 KZT655720 LJP655720 LTL655720 MDH655720 MND655720 MWZ655720 NGV655720 NQR655720 OAN655720 OKJ655720 OUF655720 PEB655720 PNX655720 PXT655720 QHP655720 QRL655720 RBH655720 RLD655720 RUZ655720 SEV655720 SOR655720 SYN655720 TIJ655720 TSF655720 UCB655720 ULX655720 UVT655720 VFP655720 VPL655720 VZH655720 WJD655720 WSZ655720 XCV655720 GN721256 QJ721256 AAF721256 AKB721256 ATX721256 BDT721256 BNP721256 BXL721256 CHH721256 CRD721256 DAZ721256 DKV721256 DUR721256 EEN721256 EOJ721256 EYF721256 FIB721256 FRX721256 GBT721256 GLP721256 GVL721256 HFH721256 HPD721256 HYZ721256 IIV721256 ISR721256 JCN721256 JMJ721256 JWF721256 KGB721256 KPX721256 KZT721256 LJP721256 LTL721256 MDH721256 MND721256 MWZ721256 NGV721256 NQR721256 OAN721256 OKJ721256 OUF721256 PEB721256 PNX721256 PXT721256 QHP721256 QRL721256 RBH721256 RLD721256 RUZ721256 SEV721256 SOR721256 SYN721256 TIJ721256 TSF721256 UCB721256 ULX721256 UVT721256 VFP721256 VPL721256 VZH721256 WJD721256 WSZ721256 XCV721256 GN786792 QJ786792 AAF786792 AKB786792 ATX786792 BDT786792 BNP786792 BXL786792 CHH786792 CRD786792 DAZ786792 DKV786792 DUR786792 EEN786792 EOJ786792 EYF786792 FIB786792 FRX786792 GBT786792 GLP786792 GVL786792 HFH786792 HPD786792 HYZ786792 IIV786792 ISR786792 JCN786792 JMJ786792 JWF786792 KGB786792 KPX786792 KZT786792 LJP786792 LTL786792 MDH786792 MND786792 MWZ786792 NGV786792 NQR786792 OAN786792 OKJ786792 OUF786792 PEB786792 PNX786792 PXT786792 QHP786792 QRL786792 RBH786792 RLD786792 RUZ786792 SEV786792 SOR786792 SYN786792 TIJ786792 TSF786792 UCB786792 ULX786792 UVT786792 VFP786792 VPL786792 VZH786792 WJD786792 WSZ786792 XCV786792 GN852328 QJ852328 AAF852328 AKB852328 ATX852328 BDT852328 BNP852328 BXL852328 CHH852328 CRD852328 DAZ852328 DKV852328 DUR852328 EEN852328 EOJ852328 EYF852328 FIB852328 FRX852328 GBT852328 GLP852328 GVL852328 HFH852328 HPD852328 HYZ852328 IIV852328 ISR852328 JCN852328 JMJ852328 JWF852328 KGB852328 KPX852328 KZT852328 LJP852328 LTL852328 MDH852328 MND852328 MWZ852328 NGV852328 NQR852328 OAN852328 OKJ852328 OUF852328 PEB852328 PNX852328 PXT852328 QHP852328 QRL852328 RBH852328 RLD852328 RUZ852328 SEV852328 SOR852328 SYN852328 TIJ852328 TSF852328 UCB852328 ULX852328 UVT852328 VFP852328 VPL852328 VZH852328 WJD852328 WSZ852328 XCV852328 GN917864 QJ917864 AAF917864 AKB917864 ATX917864 BDT917864 BNP917864 BXL917864 CHH917864 CRD917864 DAZ917864 DKV917864 DUR917864 EEN917864 EOJ917864 EYF917864 FIB917864 FRX917864 GBT917864 GLP917864 GVL917864 HFH917864 HPD917864 HYZ917864 IIV917864 ISR917864 JCN917864 JMJ917864 JWF917864 KGB917864 KPX917864 KZT917864 LJP917864 LTL917864 MDH917864 MND917864 MWZ917864 NGV917864 NQR917864 OAN917864 OKJ917864 OUF917864 PEB917864 PNX917864 PXT917864 QHP917864 QRL917864 RBH917864 RLD917864 RUZ917864 SEV917864 SOR917864 SYN917864 TIJ917864 TSF917864 UCB917864 ULX917864 UVT917864 VFP917864 VPL917864 VZH917864 WJD917864 WSZ917864 XCV917864 GN983400 QJ983400 AAF983400 AKB983400 ATX983400 BDT983400 BNP983400 BXL983400 CHH983400 CRD983400 DAZ983400 DKV983400 DUR983400 EEN983400 EOJ983400 EYF983400 FIB983400 FRX983400 GBT983400 GLP983400 GVL983400 HFH983400 HPD983400 HYZ983400 IIV983400 ISR983400 JCN983400 JMJ983400 JWF983400 KGB983400 KPX983400 KZT983400 LJP983400 LTL983400 MDH983400 MND983400 MWZ983400 NGV983400 NQR983400 OAN983400 OKJ983400 OUF983400 PEB983400 PNX983400 PXT983400 QHP983400 QRL983400 RBH983400 RLD983400 RUZ983400 SEV983400 SOR983400 SYN983400 TIJ983400 TSF983400 UCB983400 ULX983400 UVT983400 VFP983400 VPL983400 VZH983400 WJD983400 WSZ983400 XCV983400 GV360 QR360 AAN360 AKJ360 AUF360 BEB360 BNX360 BXT360 CHP360 CRL360 DBH360 DLD360 DUZ360 EEV360 EOR360 EYN360 FIJ360 FSF360 GCB360 GLX360 GVT360 HFP360 HPL360 HZH360 IJD360 ISZ360 JCV360 JMR360 JWN360 KGJ360 KQF360 LAB360 LJX360 LTT360 MDP360 MNL360 MXH360 NHD360 NQZ360 OAV360 OKR360 OUN360 PEJ360 POF360 PYB360 QHX360 QRT360 RBP360 RLL360 RVH360 SFD360 SOZ360 SYV360 TIR360 TSN360 UCJ360 UMF360 UWB360 VFX360 VPT360 VZP360 WJL360 WTH360 XDD360 GV65896 QR65896 AAN65896 AKJ65896 AUF65896 BEB65896 BNX65896 BXT65896 CHP65896 CRL65896 DBH65896 DLD65896 DUZ65896 EEV65896 EOR65896 EYN65896 FIJ65896 FSF65896 GCB65896 GLX65896 GVT65896 HFP65896 HPL65896 HZH65896 IJD65896 ISZ65896 JCV65896 JMR65896 JWN65896 KGJ65896 KQF65896 LAB65896 LJX65896 LTT65896 MDP65896 MNL65896 MXH65896 NHD65896 NQZ65896 OAV65896 OKR65896 OUN65896 PEJ65896 POF65896 PYB65896 QHX65896 QRT65896 RBP65896 RLL65896 RVH65896 SFD65896 SOZ65896 SYV65896 TIR65896 TSN65896 UCJ65896 UMF65896 UWB65896 VFX65896 VPT65896 VZP65896 WJL65896 WTH65896 XDD65896 GV131432 QR131432 AAN131432 AKJ131432 AUF131432 BEB131432 BNX131432 BXT131432 CHP131432 CRL131432 DBH131432 DLD131432 DUZ131432 EEV131432 EOR131432 EYN131432 FIJ131432 FSF131432 GCB131432 GLX131432 GVT131432 HFP131432 HPL131432 HZH131432 IJD131432 ISZ131432 JCV131432 JMR131432 JWN131432 KGJ131432 KQF131432 LAB131432 LJX131432 LTT131432 MDP131432 MNL131432 MXH131432 NHD131432 NQZ131432 OAV131432 OKR131432 OUN131432 PEJ131432 POF131432 PYB131432 QHX131432 QRT131432 RBP131432 RLL131432 RVH131432 SFD131432 SOZ131432 SYV131432 TIR131432 TSN131432 UCJ131432 UMF131432 UWB131432 VFX131432 VPT131432 VZP131432 WJL131432 WTH131432 XDD131432 GV196968 QR196968 AAN196968 AKJ196968 AUF196968 BEB196968 BNX196968 BXT196968 CHP196968 CRL196968 DBH196968 DLD196968 DUZ196968 EEV196968 EOR196968 EYN196968 FIJ196968 FSF196968 GCB196968 GLX196968 GVT196968 HFP196968 HPL196968 HZH196968 IJD196968 ISZ196968 JCV196968 JMR196968 JWN196968 KGJ196968 KQF196968 LAB196968 LJX196968 LTT196968 MDP196968 MNL196968 MXH196968 NHD196968 NQZ196968 OAV196968 OKR196968 OUN196968 PEJ196968 POF196968 PYB196968 QHX196968 QRT196968 RBP196968 RLL196968 RVH196968 SFD196968 SOZ196968 SYV196968 TIR196968 TSN196968 UCJ196968 UMF196968 UWB196968 VFX196968 VPT196968 VZP196968 WJL196968 WTH196968 XDD196968 GV262504 QR262504 AAN262504 AKJ262504 AUF262504 BEB262504 BNX262504 BXT262504 CHP262504 CRL262504 DBH262504 DLD262504 DUZ262504 EEV262504 EOR262504 EYN262504 FIJ262504 FSF262504 GCB262504 GLX262504 GVT262504 HFP262504 HPL262504 HZH262504 IJD262504 ISZ262504 JCV262504 JMR262504 JWN262504 KGJ262504 KQF262504 LAB262504 LJX262504 LTT262504 MDP262504 MNL262504 MXH262504 NHD262504 NQZ262504 OAV262504 OKR262504 OUN262504 PEJ262504 POF262504 PYB262504 QHX262504 QRT262504 RBP262504 RLL262504 RVH262504 SFD262504 SOZ262504 SYV262504 TIR262504 TSN262504 UCJ262504 UMF262504 UWB262504 VFX262504 VPT262504 VZP262504 WJL262504 WTH262504 XDD262504 GV328040 QR328040 AAN328040 AKJ328040 AUF328040 BEB328040 BNX328040 BXT328040 CHP328040 CRL328040 DBH328040 DLD328040 DUZ328040 EEV328040 EOR328040 EYN328040 FIJ328040 FSF328040 GCB328040 GLX328040 GVT328040 HFP328040 HPL328040 HZH328040 IJD328040 ISZ328040 JCV328040 JMR328040 JWN328040 KGJ328040 KQF328040 LAB328040 LJX328040 LTT328040 MDP328040 MNL328040 MXH328040 NHD328040 NQZ328040 OAV328040 OKR328040 OUN328040 PEJ328040 POF328040 PYB328040 QHX328040 QRT328040 RBP328040 RLL328040 RVH328040 SFD328040 SOZ328040 SYV328040 TIR328040 TSN328040 UCJ328040 UMF328040 UWB328040 VFX328040 VPT328040 VZP328040 WJL328040 WTH328040 XDD328040 GV393576 QR393576 AAN393576 AKJ393576 AUF393576 BEB393576 BNX393576 BXT393576 CHP393576 CRL393576 DBH393576 DLD393576 DUZ393576 EEV393576 EOR393576 EYN393576 FIJ393576 FSF393576 GCB393576 GLX393576 GVT393576 HFP393576 HPL393576 HZH393576 IJD393576 ISZ393576 JCV393576 JMR393576 JWN393576 KGJ393576 KQF393576 LAB393576 LJX393576 LTT393576 MDP393576 MNL393576 MXH393576 NHD393576 NQZ393576 OAV393576 OKR393576 OUN393576 PEJ393576 POF393576 PYB393576 QHX393576 QRT393576 RBP393576 RLL393576 RVH393576 SFD393576 SOZ393576 SYV393576 TIR393576 TSN393576 UCJ393576 UMF393576 UWB393576 VFX393576 VPT393576 VZP393576 WJL393576 WTH393576 XDD393576 GV459112 QR459112 AAN459112 AKJ459112 AUF459112 BEB459112 BNX459112 BXT459112 CHP459112 CRL459112 DBH459112 DLD459112 DUZ459112 EEV459112 EOR459112 EYN459112 FIJ459112 FSF459112 GCB459112 GLX459112 GVT459112 HFP459112 HPL459112 HZH459112 IJD459112 ISZ459112 JCV459112 JMR459112 JWN459112 KGJ459112 KQF459112 LAB459112 LJX459112 LTT459112 MDP459112 MNL459112 MXH459112 NHD459112 NQZ459112 OAV459112 OKR459112 OUN459112 PEJ459112 POF459112 PYB459112 QHX459112 QRT459112 RBP459112 RLL459112 RVH459112 SFD459112 SOZ459112 SYV459112 TIR459112 TSN459112 UCJ459112 UMF459112 UWB459112 VFX459112 VPT459112 VZP459112 WJL459112 WTH459112 XDD459112 GV524648 QR524648 AAN524648 AKJ524648 AUF524648 BEB524648 BNX524648 BXT524648 CHP524648 CRL524648 DBH524648 DLD524648 DUZ524648 EEV524648 EOR524648 EYN524648 FIJ524648 FSF524648 GCB524648 GLX524648 GVT524648 HFP524648 HPL524648 HZH524648 IJD524648 ISZ524648 JCV524648 JMR524648 JWN524648 KGJ524648 KQF524648 LAB524648 LJX524648 LTT524648 MDP524648 MNL524648 MXH524648 NHD524648 NQZ524648 OAV524648 OKR524648 OUN524648 PEJ524648 POF524648 PYB524648 QHX524648 QRT524648 RBP524648 RLL524648 RVH524648 SFD524648 SOZ524648 SYV524648 TIR524648 TSN524648 UCJ524648 UMF524648 UWB524648 VFX524648 VPT524648 VZP524648 WJL524648 WTH524648 XDD524648 GV590184 QR590184 AAN590184 AKJ590184 AUF590184 BEB590184 BNX590184 BXT590184 CHP590184 CRL590184 DBH590184 DLD590184 DUZ590184 EEV590184 EOR590184 EYN590184 FIJ590184 FSF590184 GCB590184 GLX590184 GVT590184 HFP590184 HPL590184 HZH590184 IJD590184 ISZ590184 JCV590184 JMR590184 JWN590184 KGJ590184 KQF590184 LAB590184 LJX590184 LTT590184 MDP590184 MNL590184 MXH590184 NHD590184 NQZ590184 OAV590184 OKR590184 OUN590184 PEJ590184 POF590184 PYB590184 QHX590184 QRT590184 RBP590184 RLL590184 RVH590184 SFD590184 SOZ590184 SYV590184 TIR590184 TSN590184 UCJ590184 UMF590184 UWB590184 VFX590184 VPT590184 VZP590184 WJL590184 WTH590184 XDD590184 GV655720 QR655720 AAN655720 AKJ655720 AUF655720 BEB655720 BNX655720 BXT655720 CHP655720 CRL655720 DBH655720 DLD655720 DUZ655720 EEV655720 EOR655720 EYN655720 FIJ655720 FSF655720 GCB655720 GLX655720 GVT655720 HFP655720 HPL655720 HZH655720 IJD655720 ISZ655720 JCV655720 JMR655720 JWN655720 KGJ655720 KQF655720 LAB655720 LJX655720 LTT655720 MDP655720 MNL655720 MXH655720 NHD655720 NQZ655720 OAV655720 OKR655720 OUN655720 PEJ655720 POF655720 PYB655720 QHX655720 QRT655720 RBP655720 RLL655720 RVH655720 SFD655720 SOZ655720 SYV655720 TIR655720 TSN655720 UCJ655720 UMF655720 UWB655720 VFX655720 VPT655720 VZP655720 WJL655720 WTH655720 XDD655720 GV721256 QR721256 AAN721256 AKJ721256 AUF721256 BEB721256 BNX721256 BXT721256 CHP721256 CRL721256 DBH721256 DLD721256 DUZ721256 EEV721256 EOR721256 EYN721256 FIJ721256 FSF721256 GCB721256 GLX721256 GVT721256 HFP721256 HPL721256 HZH721256 IJD721256 ISZ721256 JCV721256 JMR721256 JWN721256 KGJ721256 KQF721256 LAB721256 LJX721256 LTT721256 MDP721256 MNL721256 MXH721256 NHD721256 NQZ721256 OAV721256 OKR721256 OUN721256 PEJ721256 POF721256 PYB721256 QHX721256 QRT721256 RBP721256 RLL721256 RVH721256 SFD721256 SOZ721256 SYV721256 TIR721256 TSN721256 UCJ721256 UMF721256 UWB721256 VFX721256 VPT721256 VZP721256 WJL721256 WTH721256 XDD721256 GV786792 QR786792 AAN786792 AKJ786792 AUF786792 BEB786792 BNX786792 BXT786792 CHP786792 CRL786792 DBH786792 DLD786792 DUZ786792 EEV786792 EOR786792 EYN786792 FIJ786792 FSF786792 GCB786792 GLX786792 GVT786792 HFP786792 HPL786792 HZH786792 IJD786792 ISZ786792 JCV786792 JMR786792 JWN786792 KGJ786792 KQF786792 LAB786792 LJX786792 LTT786792 MDP786792 MNL786792 MXH786792 NHD786792 NQZ786792 OAV786792 OKR786792 OUN786792 PEJ786792 POF786792 PYB786792 QHX786792 QRT786792 RBP786792 RLL786792 RVH786792 SFD786792 SOZ786792 SYV786792 TIR786792 TSN786792 UCJ786792 UMF786792 UWB786792 VFX786792 VPT786792 VZP786792 WJL786792 WTH786792 XDD786792 GV852328 QR852328 AAN852328 AKJ852328 AUF852328 BEB852328 BNX852328 BXT852328 CHP852328 CRL852328 DBH852328 DLD852328 DUZ852328 EEV852328 EOR852328 EYN852328 FIJ852328 FSF852328 GCB852328 GLX852328 GVT852328 HFP852328 HPL852328 HZH852328 IJD852328 ISZ852328 JCV852328 JMR852328 JWN852328 KGJ852328 KQF852328 LAB852328 LJX852328 LTT852328 MDP852328 MNL852328 MXH852328 NHD852328 NQZ852328 OAV852328 OKR852328 OUN852328 PEJ852328 POF852328 PYB852328 QHX852328 QRT852328 RBP852328 RLL852328 RVH852328 SFD852328 SOZ852328 SYV852328 TIR852328 TSN852328 UCJ852328 UMF852328 UWB852328 VFX852328 VPT852328 VZP852328 WJL852328 WTH852328 XDD852328 GV917864 QR917864 AAN917864 AKJ917864 AUF917864 BEB917864 BNX917864 BXT917864 CHP917864 CRL917864 DBH917864 DLD917864 DUZ917864 EEV917864 EOR917864 EYN917864 FIJ917864 FSF917864 GCB917864 GLX917864 GVT917864 HFP917864 HPL917864 HZH917864 IJD917864 ISZ917864 JCV917864 JMR917864 JWN917864 KGJ917864 KQF917864 LAB917864 LJX917864 LTT917864 MDP917864 MNL917864 MXH917864 NHD917864 NQZ917864 OAV917864 OKR917864 OUN917864 PEJ917864 POF917864 PYB917864 QHX917864 QRT917864 RBP917864 RLL917864 RVH917864 SFD917864 SOZ917864 SYV917864 TIR917864 TSN917864 UCJ917864 UMF917864 UWB917864 VFX917864 VPT917864 VZP917864 WJL917864 WTH917864 XDD917864 GV983400 QR983400 AAN983400 AKJ983400 AUF983400 BEB983400 BNX983400 BXT983400 CHP983400 CRL983400 DBH983400 DLD983400 DUZ983400 EEV983400 EOR983400 EYN983400 FIJ983400 FSF983400 GCB983400 GLX983400 GVT983400 HFP983400 HPL983400 HZH983400 IJD983400 ISZ983400 JCV983400 JMR983400 JWN983400 KGJ983400 KQF983400 LAB983400 LJX983400 LTT983400 MDP983400 MNL983400 MXH983400 NHD983400 NQZ983400 OAV983400 OKR983400 OUN983400 PEJ983400 POF983400 PYB983400 QHX983400 QRT983400 RBP983400 RLL983400 RVH983400 SFD983400 SOZ983400 SYV983400 TIR983400 TSN983400 UCJ983400 UMF983400 UWB983400 VFX983400 VPT983400 VZP983400 WJL983400 WTH983400 XDD983400 HD360 QZ360 AAV360 AKR360 AUN360 BEJ360 BOF360 BYB360 CHX360 CRT360 DBP360 DLL360 DVH360 EFD360 EOZ360 EYV360 FIR360 FSN360 GCJ360 GMF360 GWB360 HFX360 HPT360 HZP360 IJL360 ITH360 JDD360 JMZ360 JWV360 KGR360 KQN360 LAJ360 LKF360 LUB360 MDX360 MNT360 MXP360 NHL360 NRH360 OBD360 OKZ360 OUV360 PER360 PON360 PYJ360 QIF360 QSB360 RBX360 RLT360 RVP360 SFL360 SPH360 SZD360 TIZ360 TSV360 UCR360 UMN360 UWJ360 VGF360 VQB360 VZX360 WJT360 WTP360 XDL360 HD65896 QZ65896 AAV65896 AKR65896 AUN65896 BEJ65896 BOF65896 BYB65896 CHX65896 CRT65896 DBP65896 DLL65896 DVH65896 EFD65896 EOZ65896 EYV65896 FIR65896 FSN65896 GCJ65896 GMF65896 GWB65896 HFX65896 HPT65896 HZP65896 IJL65896 ITH65896 JDD65896 JMZ65896 JWV65896 KGR65896 KQN65896 LAJ65896 LKF65896 LUB65896 MDX65896 MNT65896 MXP65896 NHL65896 NRH65896 OBD65896 OKZ65896 OUV65896 PER65896 PON65896 PYJ65896 QIF65896 QSB65896 RBX65896 RLT65896 RVP65896 SFL65896 SPH65896 SZD65896 TIZ65896 TSV65896 UCR65896 UMN65896 UWJ65896 VGF65896 VQB65896 VZX65896 WJT65896 WTP65896 XDL65896 HD131432 QZ131432 AAV131432 AKR131432 AUN131432 BEJ131432 BOF131432 BYB131432 CHX131432 CRT131432 DBP131432 DLL131432 DVH131432 EFD131432 EOZ131432 EYV131432 FIR131432 FSN131432 GCJ131432 GMF131432 GWB131432 HFX131432 HPT131432 HZP131432 IJL131432 ITH131432 JDD131432 JMZ131432 JWV131432 KGR131432 KQN131432 LAJ131432 LKF131432 LUB131432 MDX131432 MNT131432 MXP131432 NHL131432 NRH131432 OBD131432 OKZ131432 OUV131432 PER131432 PON131432 PYJ131432 QIF131432 QSB131432 RBX131432 RLT131432 RVP131432 SFL131432 SPH131432 SZD131432 TIZ131432 TSV131432 UCR131432 UMN131432 UWJ131432 VGF131432 VQB131432 VZX131432 WJT131432 WTP131432 XDL131432 HD196968 QZ196968 AAV196968 AKR196968 AUN196968 BEJ196968 BOF196968 BYB196968 CHX196968 CRT196968 DBP196968 DLL196968 DVH196968 EFD196968 EOZ196968 EYV196968 FIR196968 FSN196968 GCJ196968 GMF196968 GWB196968 HFX196968 HPT196968 HZP196968 IJL196968 ITH196968 JDD196968 JMZ196968 JWV196968 KGR196968 KQN196968 LAJ196968 LKF196968 LUB196968 MDX196968 MNT196968 MXP196968 NHL196968 NRH196968 OBD196968 OKZ196968 OUV196968 PER196968 PON196968 PYJ196968 QIF196968 QSB196968 RBX196968 RLT196968 RVP196968 SFL196968 SPH196968 SZD196968 TIZ196968 TSV196968 UCR196968 UMN196968 UWJ196968 VGF196968 VQB196968 VZX196968 WJT196968 WTP196968 XDL196968 HD262504 QZ262504 AAV262504 AKR262504 AUN262504 BEJ262504 BOF262504 BYB262504 CHX262504 CRT262504 DBP262504 DLL262504 DVH262504 EFD262504 EOZ262504 EYV262504 FIR262504 FSN262504 GCJ262504 GMF262504 GWB262504 HFX262504 HPT262504 HZP262504 IJL262504 ITH262504 JDD262504 JMZ262504 JWV262504 KGR262504 KQN262504 LAJ262504 LKF262504 LUB262504 MDX262504 MNT262504 MXP262504 NHL262504 NRH262504 OBD262504 OKZ262504 OUV262504 PER262504 PON262504 PYJ262504 QIF262504 QSB262504 RBX262504 RLT262504 RVP262504 SFL262504 SPH262504 SZD262504 TIZ262504 TSV262504 UCR262504 UMN262504 UWJ262504 VGF262504 VQB262504 VZX262504 WJT262504 WTP262504 XDL262504 HD328040 QZ328040 AAV328040 AKR328040 AUN328040 BEJ328040 BOF328040 BYB328040 CHX328040 CRT328040 DBP328040 DLL328040 DVH328040 EFD328040 EOZ328040 EYV328040 FIR328040 FSN328040 GCJ328040 GMF328040 GWB328040 HFX328040 HPT328040 HZP328040 IJL328040 ITH328040 JDD328040 JMZ328040 JWV328040 KGR328040 KQN328040 LAJ328040 LKF328040 LUB328040 MDX328040 MNT328040 MXP328040 NHL328040 NRH328040 OBD328040 OKZ328040 OUV328040 PER328040 PON328040 PYJ328040 QIF328040 QSB328040 RBX328040 RLT328040 RVP328040 SFL328040 SPH328040 SZD328040 TIZ328040 TSV328040 UCR328040 UMN328040 UWJ328040 VGF328040 VQB328040 VZX328040 WJT328040 WTP328040 XDL328040 HD393576 QZ393576 AAV393576 AKR393576 AUN393576 BEJ393576 BOF393576 BYB393576 CHX393576 CRT393576 DBP393576 DLL393576 DVH393576 EFD393576 EOZ393576 EYV393576 FIR393576 FSN393576 GCJ393576 GMF393576 GWB393576 HFX393576 HPT393576 HZP393576 IJL393576 ITH393576 JDD393576 JMZ393576 JWV393576 KGR393576 KQN393576 LAJ393576 LKF393576 LUB393576 MDX393576 MNT393576 MXP393576 NHL393576 NRH393576 OBD393576 OKZ393576 OUV393576 PER393576 PON393576 PYJ393576 QIF393576 QSB393576 RBX393576 RLT393576 RVP393576 SFL393576 SPH393576 SZD393576 TIZ393576 TSV393576 UCR393576 UMN393576 UWJ393576 VGF393576 VQB393576 VZX393576 WJT393576 WTP393576 XDL393576 HD459112 QZ459112 AAV459112 AKR459112 AUN459112 BEJ459112 BOF459112 BYB459112 CHX459112 CRT459112 DBP459112 DLL459112 DVH459112 EFD459112 EOZ459112 EYV459112 FIR459112 FSN459112 GCJ459112 GMF459112 GWB459112 HFX459112 HPT459112 HZP459112 IJL459112 ITH459112 JDD459112 JMZ459112 JWV459112 KGR459112 KQN459112 LAJ459112 LKF459112 LUB459112 MDX459112 MNT459112 MXP459112 NHL459112 NRH459112 OBD459112 OKZ459112 OUV459112 PER459112 PON459112 PYJ459112 QIF459112 QSB459112 RBX459112 RLT459112 RVP459112 SFL459112 SPH459112 SZD459112 TIZ459112 TSV459112 UCR459112 UMN459112 UWJ459112 VGF459112 VQB459112 VZX459112 WJT459112 WTP459112 XDL459112 HD524648 QZ524648 AAV524648 AKR524648 AUN524648 BEJ524648 BOF524648 BYB524648 CHX524648 CRT524648 DBP524648 DLL524648 DVH524648 EFD524648 EOZ524648 EYV524648 FIR524648 FSN524648 GCJ524648 GMF524648 GWB524648 HFX524648 HPT524648 HZP524648 IJL524648 ITH524648 JDD524648 JMZ524648 JWV524648 KGR524648 KQN524648 LAJ524648 LKF524648 LUB524648 MDX524648 MNT524648 MXP524648 NHL524648 NRH524648 OBD524648 OKZ524648 OUV524648 PER524648 PON524648 PYJ524648 QIF524648 QSB524648 RBX524648 RLT524648 RVP524648 SFL524648 SPH524648 SZD524648 TIZ524648 TSV524648 UCR524648 UMN524648 UWJ524648 VGF524648 VQB524648 VZX524648 WJT524648 WTP524648 XDL524648 HD590184 QZ590184 AAV590184 AKR590184 AUN590184 BEJ590184 BOF590184 BYB590184 CHX590184 CRT590184 DBP590184 DLL590184 DVH590184 EFD590184 EOZ590184 EYV590184 FIR590184 FSN590184 GCJ590184 GMF590184 GWB590184 HFX590184 HPT590184 HZP590184 IJL590184 ITH590184 JDD590184 JMZ590184 JWV590184 KGR590184 KQN590184 LAJ590184 LKF590184 LUB590184 MDX590184 MNT590184 MXP590184 NHL590184 NRH590184 OBD590184 OKZ590184 OUV590184 PER590184 PON590184 PYJ590184 QIF590184 QSB590184 RBX590184 RLT590184 RVP590184 SFL590184 SPH590184 SZD590184 TIZ590184 TSV590184 UCR590184 UMN590184 UWJ590184 VGF590184 VQB590184 VZX590184 WJT590184 WTP590184 XDL590184 HD655720 QZ655720 AAV655720 AKR655720 AUN655720 BEJ655720 BOF655720 BYB655720 CHX655720 CRT655720 DBP655720 DLL655720 DVH655720 EFD655720 EOZ655720 EYV655720 FIR655720 FSN655720 GCJ655720 GMF655720 GWB655720 HFX655720 HPT655720 HZP655720 IJL655720 ITH655720 JDD655720 JMZ655720 JWV655720 KGR655720 KQN655720 LAJ655720 LKF655720 LUB655720 MDX655720 MNT655720 MXP655720 NHL655720 NRH655720 OBD655720 OKZ655720 OUV655720 PER655720 PON655720 PYJ655720 QIF655720 QSB655720 RBX655720 RLT655720 RVP655720 SFL655720 SPH655720 SZD655720 TIZ655720 TSV655720 UCR655720 UMN655720 UWJ655720 VGF655720 VQB655720 VZX655720 WJT655720 WTP655720 XDL655720 HD721256 QZ721256 AAV721256 AKR721256 AUN721256 BEJ721256 BOF721256 BYB721256 CHX721256 CRT721256 DBP721256 DLL721256 DVH721256 EFD721256 EOZ721256 EYV721256 FIR721256 FSN721256 GCJ721256 GMF721256 GWB721256 HFX721256 HPT721256 HZP721256 IJL721256 ITH721256 JDD721256 JMZ721256 JWV721256 KGR721256 KQN721256 LAJ721256 LKF721256 LUB721256 MDX721256 MNT721256 MXP721256 NHL721256 NRH721256 OBD721256 OKZ721256 OUV721256 PER721256 PON721256 PYJ721256 QIF721256 QSB721256 RBX721256 RLT721256 RVP721256 SFL721256 SPH721256 SZD721256 TIZ721256 TSV721256 UCR721256 UMN721256 UWJ721256 VGF721256 VQB721256 VZX721256 WJT721256 WTP721256 XDL721256 HD786792 QZ786792 AAV786792 AKR786792 AUN786792 BEJ786792 BOF786792 BYB786792 CHX786792 CRT786792 DBP786792 DLL786792 DVH786792 EFD786792 EOZ786792 EYV786792 FIR786792 FSN786792 GCJ786792 GMF786792 GWB786792 HFX786792 HPT786792 HZP786792 IJL786792 ITH786792 JDD786792 JMZ786792 JWV786792 KGR786792 KQN786792 LAJ786792 LKF786792 LUB786792 MDX786792 MNT786792 MXP786792 NHL786792 NRH786792 OBD786792 OKZ786792 OUV786792 PER786792 PON786792 PYJ786792 QIF786792 QSB786792 RBX786792 RLT786792 RVP786792 SFL786792 SPH786792 SZD786792 TIZ786792 TSV786792 UCR786792 UMN786792 UWJ786792 VGF786792 VQB786792 VZX786792 WJT786792 WTP786792 XDL786792 HD852328 QZ852328 AAV852328 AKR852328 AUN852328 BEJ852328 BOF852328 BYB852328 CHX852328 CRT852328 DBP852328 DLL852328 DVH852328 EFD852328 EOZ852328 EYV852328 FIR852328 FSN852328 GCJ852328 GMF852328 GWB852328 HFX852328 HPT852328 HZP852328 IJL852328 ITH852328 JDD852328 JMZ852328 JWV852328 KGR852328 KQN852328 LAJ852328 LKF852328 LUB852328 MDX852328 MNT852328 MXP852328 NHL852328 NRH852328 OBD852328 OKZ852328 OUV852328 PER852328 PON852328 PYJ852328 QIF852328 QSB852328 RBX852328 RLT852328 RVP852328 SFL852328 SPH852328 SZD852328 TIZ852328 TSV852328 UCR852328 UMN852328 UWJ852328 VGF852328 VQB852328 VZX852328 WJT852328 WTP852328 XDL852328 HD917864 QZ917864 AAV917864 AKR917864 AUN917864 BEJ917864 BOF917864 BYB917864 CHX917864 CRT917864 DBP917864 DLL917864 DVH917864 EFD917864 EOZ917864 EYV917864 FIR917864 FSN917864 GCJ917864 GMF917864 GWB917864 HFX917864 HPT917864 HZP917864 IJL917864 ITH917864 JDD917864 JMZ917864 JWV917864 KGR917864 KQN917864 LAJ917864 LKF917864 LUB917864 MDX917864 MNT917864 MXP917864 NHL917864 NRH917864 OBD917864 OKZ917864 OUV917864 PER917864 PON917864 PYJ917864 QIF917864 QSB917864 RBX917864 RLT917864 RVP917864 SFL917864 SPH917864 SZD917864 TIZ917864 TSV917864 UCR917864 UMN917864 UWJ917864 VGF917864 VQB917864 VZX917864 WJT917864 WTP917864 XDL917864 HD983400 QZ983400 AAV983400 AKR983400 AUN983400 BEJ983400 BOF983400 BYB983400 CHX983400 CRT983400 DBP983400 DLL983400 DVH983400 EFD983400 EOZ983400 EYV983400 FIR983400 FSN983400 GCJ983400 GMF983400 GWB983400 HFX983400 HPT983400 HZP983400 IJL983400 ITH983400 JDD983400 JMZ983400 JWV983400 KGR983400 KQN983400 LAJ983400 LKF983400 LUB983400 MDX983400 MNT983400 MXP983400 NHL983400 NRH983400 OBD983400 OKZ983400 OUV983400 PER983400 PON983400 PYJ983400 QIF983400 QSB983400 RBX983400 RLT983400 RVP983400 SFL983400 SPH983400 SZD983400 TIZ983400 TSV983400 UCR983400 UMN983400 UWJ983400 VGF983400 VQB983400 VZX983400 WJT983400 WTP983400 XDL983400 HL360 RH360 ABD360 AKZ360 AUV360 BER360 BON360 BYJ360 CIF360 CSB360 DBX360 DLT360 DVP360 EFL360 EPH360 EZD360 FIZ360 FSV360 GCR360 GMN360 GWJ360 HGF360 HQB360 HZX360 IJT360 ITP360 JDL360 JNH360 JXD360 KGZ360 KQV360 LAR360 LKN360 LUJ360 MEF360 MOB360 MXX360 NHT360 NRP360 OBL360 OLH360 OVD360 PEZ360 POV360 PYR360 QIN360 QSJ360 RCF360 RMB360 RVX360 SFT360 SPP360 SZL360 TJH360 TTD360 UCZ360 UMV360 UWR360 VGN360 VQJ360 WAF360 WKB360 WTX360 XDT360 HL65896 RH65896 ABD65896 AKZ65896 AUV65896 BER65896 BON65896 BYJ65896 CIF65896 CSB65896 DBX65896 DLT65896 DVP65896 EFL65896 EPH65896 EZD65896 FIZ65896 FSV65896 GCR65896 GMN65896 GWJ65896 HGF65896 HQB65896 HZX65896 IJT65896 ITP65896 JDL65896 JNH65896 JXD65896 KGZ65896 KQV65896 LAR65896 LKN65896 LUJ65896 MEF65896 MOB65896 MXX65896 NHT65896 NRP65896 OBL65896 OLH65896 OVD65896 PEZ65896 POV65896 PYR65896 QIN65896 QSJ65896 RCF65896 RMB65896 RVX65896 SFT65896 SPP65896 SZL65896 TJH65896 TTD65896 UCZ65896 UMV65896 UWR65896 VGN65896 VQJ65896 WAF65896 WKB65896 WTX65896 XDT65896 HL131432 RH131432 ABD131432 AKZ131432 AUV131432 BER131432 BON131432 BYJ131432 CIF131432 CSB131432 DBX131432 DLT131432 DVP131432 EFL131432 EPH131432 EZD131432 FIZ131432 FSV131432 GCR131432 GMN131432 GWJ131432 HGF131432 HQB131432 HZX131432 IJT131432 ITP131432 JDL131432 JNH131432 JXD131432 KGZ131432 KQV131432 LAR131432 LKN131432 LUJ131432 MEF131432 MOB131432 MXX131432 NHT131432 NRP131432 OBL131432 OLH131432 OVD131432 PEZ131432 POV131432 PYR131432 QIN131432 QSJ131432 RCF131432 RMB131432 RVX131432 SFT131432 SPP131432 SZL131432 TJH131432 TTD131432 UCZ131432 UMV131432 UWR131432 VGN131432 VQJ131432 WAF131432 WKB131432 WTX131432 XDT131432 HL196968 RH196968 ABD196968 AKZ196968 AUV196968 BER196968 BON196968 BYJ196968 CIF196968 CSB196968 DBX196968 DLT196968 DVP196968 EFL196968 EPH196968 EZD196968 FIZ196968 FSV196968 GCR196968 GMN196968 GWJ196968 HGF196968 HQB196968 HZX196968 IJT196968 ITP196968 JDL196968 JNH196968 JXD196968 KGZ196968 KQV196968 LAR196968 LKN196968 LUJ196968 MEF196968 MOB196968 MXX196968 NHT196968 NRP196968 OBL196968 OLH196968 OVD196968 PEZ196968 POV196968 PYR196968 QIN196968 QSJ196968 RCF196968 RMB196968 RVX196968 SFT196968 SPP196968 SZL196968 TJH196968 TTD196968 UCZ196968 UMV196968 UWR196968 VGN196968 VQJ196968 WAF196968 WKB196968 WTX196968 XDT196968 HL262504 RH262504 ABD262504 AKZ262504 AUV262504 BER262504 BON262504 BYJ262504 CIF262504 CSB262504 DBX262504 DLT262504 DVP262504 EFL262504 EPH262504 EZD262504 FIZ262504 FSV262504 GCR262504 GMN262504 GWJ262504 HGF262504 HQB262504 HZX262504 IJT262504 ITP262504 JDL262504 JNH262504 JXD262504 KGZ262504 KQV262504 LAR262504 LKN262504 LUJ262504 MEF262504 MOB262504 MXX262504 NHT262504 NRP262504 OBL262504 OLH262504 OVD262504 PEZ262504 POV262504 PYR262504 QIN262504 QSJ262504 RCF262504 RMB262504 RVX262504 SFT262504 SPP262504 SZL262504 TJH262504 TTD262504 UCZ262504 UMV262504 UWR262504 VGN262504 VQJ262504 WAF262504 WKB262504 WTX262504 XDT262504 HL328040 RH328040 ABD328040 AKZ328040 AUV328040 BER328040 BON328040 BYJ328040 CIF328040 CSB328040 DBX328040 DLT328040 DVP328040 EFL328040 EPH328040 EZD328040 FIZ328040 FSV328040 GCR328040 GMN328040 GWJ328040 HGF328040 HQB328040 HZX328040 IJT328040 ITP328040 JDL328040 JNH328040 JXD328040 KGZ328040 KQV328040 LAR328040 LKN328040 LUJ328040 MEF328040 MOB328040 MXX328040 NHT328040 NRP328040 OBL328040 OLH328040 OVD328040 PEZ328040 POV328040 PYR328040 QIN328040 QSJ328040 RCF328040 RMB328040 RVX328040 SFT328040 SPP328040 SZL328040 TJH328040 TTD328040 UCZ328040 UMV328040 UWR328040 VGN328040 VQJ328040 WAF328040 WKB328040 WTX328040 XDT328040 HL393576 RH393576 ABD393576 AKZ393576 AUV393576 BER393576 BON393576 BYJ393576 CIF393576 CSB393576 DBX393576 DLT393576 DVP393576 EFL393576 EPH393576 EZD393576 FIZ393576 FSV393576 GCR393576 GMN393576 GWJ393576 HGF393576 HQB393576 HZX393576 IJT393576 ITP393576 JDL393576 JNH393576 JXD393576 KGZ393576 KQV393576 LAR393576 LKN393576 LUJ393576 MEF393576 MOB393576 MXX393576 NHT393576 NRP393576 OBL393576 OLH393576 OVD393576 PEZ393576 POV393576 PYR393576 QIN393576 QSJ393576 RCF393576 RMB393576 RVX393576 SFT393576 SPP393576 SZL393576 TJH393576 TTD393576 UCZ393576 UMV393576 UWR393576 VGN393576 VQJ393576 WAF393576 WKB393576 WTX393576 XDT393576 HL459112 RH459112 ABD459112 AKZ459112 AUV459112 BER459112 BON459112 BYJ459112 CIF459112 CSB459112 DBX459112 DLT459112 DVP459112 EFL459112 EPH459112 EZD459112 FIZ459112 FSV459112 GCR459112 GMN459112 GWJ459112 HGF459112 HQB459112 HZX459112 IJT459112 ITP459112 JDL459112 JNH459112 JXD459112 KGZ459112 KQV459112 LAR459112 LKN459112 LUJ459112 MEF459112 MOB459112 MXX459112 NHT459112 NRP459112 OBL459112 OLH459112 OVD459112 PEZ459112 POV459112 PYR459112 QIN459112 QSJ459112 RCF459112 RMB459112 RVX459112 SFT459112 SPP459112 SZL459112 TJH459112 TTD459112 UCZ459112 UMV459112 UWR459112 VGN459112 VQJ459112 WAF459112 WKB459112 WTX459112 XDT459112 HL524648 RH524648 ABD524648 AKZ524648 AUV524648 BER524648 BON524648 BYJ524648 CIF524648 CSB524648 DBX524648 DLT524648 DVP524648 EFL524648 EPH524648 EZD524648 FIZ524648 FSV524648 GCR524648 GMN524648 GWJ524648 HGF524648 HQB524648 HZX524648 IJT524648 ITP524648 JDL524648 JNH524648 JXD524648 KGZ524648 KQV524648 LAR524648 LKN524648 LUJ524648 MEF524648 MOB524648 MXX524648 NHT524648 NRP524648 OBL524648 OLH524648 OVD524648 PEZ524648 POV524648 PYR524648 QIN524648 QSJ524648 RCF524648 RMB524648 RVX524648 SFT524648 SPP524648 SZL524648 TJH524648 TTD524648 UCZ524648 UMV524648 UWR524648 VGN524648 VQJ524648 WAF524648 WKB524648 WTX524648 XDT524648 HL590184 RH590184 ABD590184 AKZ590184 AUV590184 BER590184 BON590184 BYJ590184 CIF590184 CSB590184 DBX590184 DLT590184 DVP590184 EFL590184 EPH590184 EZD590184 FIZ590184 FSV590184 GCR590184 GMN590184 GWJ590184 HGF590184 HQB590184 HZX590184 IJT590184 ITP590184 JDL590184 JNH590184 JXD590184 KGZ590184 KQV590184 LAR590184 LKN590184 LUJ590184 MEF590184 MOB590184 MXX590184 NHT590184 NRP590184 OBL590184 OLH590184 OVD590184 PEZ590184 POV590184 PYR590184 QIN590184 QSJ590184 RCF590184 RMB590184 RVX590184 SFT590184 SPP590184 SZL590184 TJH590184 TTD590184 UCZ590184 UMV590184 UWR590184 VGN590184 VQJ590184 WAF590184 WKB590184 WTX590184 XDT590184 HL655720 RH655720 ABD655720 AKZ655720 AUV655720 BER655720 BON655720 BYJ655720 CIF655720 CSB655720 DBX655720 DLT655720 DVP655720 EFL655720 EPH655720 EZD655720 FIZ655720 FSV655720 GCR655720 GMN655720 GWJ655720 HGF655720 HQB655720 HZX655720 IJT655720 ITP655720 JDL655720 JNH655720 JXD655720 KGZ655720 KQV655720 LAR655720 LKN655720 LUJ655720 MEF655720 MOB655720 MXX655720 NHT655720 NRP655720 OBL655720 OLH655720 OVD655720 PEZ655720 POV655720 PYR655720 QIN655720 QSJ655720 RCF655720 RMB655720 RVX655720 SFT655720 SPP655720 SZL655720 TJH655720 TTD655720 UCZ655720 UMV655720 UWR655720 VGN655720 VQJ655720 WAF655720 WKB655720 WTX655720 XDT655720 HL721256 RH721256 ABD721256 AKZ721256 AUV721256 BER721256 BON721256 BYJ721256 CIF721256 CSB721256 DBX721256 DLT721256 DVP721256 EFL721256 EPH721256 EZD721256 FIZ721256 FSV721256 GCR721256 GMN721256 GWJ721256 HGF721256 HQB721256 HZX721256 IJT721256 ITP721256 JDL721256 JNH721256 JXD721256 KGZ721256 KQV721256 LAR721256 LKN721256 LUJ721256 MEF721256 MOB721256 MXX721256 NHT721256 NRP721256 OBL721256 OLH721256 OVD721256 PEZ721256 POV721256 PYR721256 QIN721256 QSJ721256 RCF721256 RMB721256 RVX721256 SFT721256 SPP721256 SZL721256 TJH721256 TTD721256 UCZ721256 UMV721256 UWR721256 VGN721256 VQJ721256 WAF721256 WKB721256 WTX721256 XDT721256 HL786792 RH786792 ABD786792 AKZ786792 AUV786792 BER786792 BON786792 BYJ786792 CIF786792 CSB786792 DBX786792 DLT786792 DVP786792 EFL786792 EPH786792 EZD786792 FIZ786792 FSV786792 GCR786792 GMN786792 GWJ786792 HGF786792 HQB786792 HZX786792 IJT786792 ITP786792 JDL786792 JNH786792 JXD786792 KGZ786792 KQV786792 LAR786792 LKN786792 LUJ786792 MEF786792 MOB786792 MXX786792 NHT786792 NRP786792 OBL786792 OLH786792 OVD786792 PEZ786792 POV786792 PYR786792 QIN786792 QSJ786792 RCF786792 RMB786792 RVX786792 SFT786792 SPP786792 SZL786792 TJH786792 TTD786792 UCZ786792 UMV786792 UWR786792 VGN786792 VQJ786792 WAF786792 WKB786792 WTX786792 XDT786792 HL852328 RH852328 ABD852328 AKZ852328 AUV852328 BER852328 BON852328 BYJ852328 CIF852328 CSB852328 DBX852328 DLT852328 DVP852328 EFL852328 EPH852328 EZD852328 FIZ852328 FSV852328 GCR852328 GMN852328 GWJ852328 HGF852328 HQB852328 HZX852328 IJT852328 ITP852328 JDL852328 JNH852328 JXD852328 KGZ852328 KQV852328 LAR852328 LKN852328 LUJ852328 MEF852328 MOB852328 MXX852328 NHT852328 NRP852328 OBL852328 OLH852328 OVD852328 PEZ852328 POV852328 PYR852328 QIN852328 QSJ852328 RCF852328 RMB852328 RVX852328 SFT852328 SPP852328 SZL852328 TJH852328 TTD852328 UCZ852328 UMV852328 UWR852328 VGN852328 VQJ852328 WAF852328 WKB852328 WTX852328 XDT852328 HL917864 RH917864 ABD917864 AKZ917864 AUV917864 BER917864 BON917864 BYJ917864 CIF917864 CSB917864 DBX917864 DLT917864 DVP917864 EFL917864 EPH917864 EZD917864 FIZ917864 FSV917864 GCR917864 GMN917864 GWJ917864 HGF917864 HQB917864 HZX917864 IJT917864 ITP917864 JDL917864 JNH917864 JXD917864 KGZ917864 KQV917864 LAR917864 LKN917864 LUJ917864 MEF917864 MOB917864 MXX917864 NHT917864 NRP917864 OBL917864 OLH917864 OVD917864 PEZ917864 POV917864 PYR917864 QIN917864 QSJ917864 RCF917864 RMB917864 RVX917864 SFT917864 SPP917864 SZL917864 TJH917864 TTD917864 UCZ917864 UMV917864 UWR917864 VGN917864 VQJ917864 WAF917864 WKB917864 WTX917864 XDT917864 HL983400 RH983400 ABD983400 AKZ983400 AUV983400 BER983400 BON983400 BYJ983400 CIF983400 CSB983400 DBX983400 DLT983400 DVP983400 EFL983400 EPH983400 EZD983400 FIZ983400 FSV983400 GCR983400 GMN983400 GWJ983400 HGF983400 HQB983400 HZX983400 IJT983400 ITP983400 JDL983400 JNH983400 JXD983400 KGZ983400 KQV983400 LAR983400 LKN983400 LUJ983400 MEF983400 MOB983400 MXX983400 NHT983400 NRP983400 OBL983400 OLH983400 OVD983400 PEZ983400 POV983400 PYR983400 QIN983400 QSJ983400 RCF983400 RMB983400 RVX983400 SFT983400 SPP983400 SZL983400 TJH983400 TTD983400 UCZ983400 UMV983400 UWR983400 VGN983400 VQJ983400 WAF983400 WKB983400 WTX983400 XDT983400 HT360 RP360 ABL360 ALH360 AVD360 BEZ360 BOV360 BYR360 CIN360 CSJ360 DCF360 DMB360 DVX360 EFT360 EPP360 EZL360 FJH360 FTD360 GCZ360 GMV360 GWR360 HGN360 HQJ360 IAF360 IKB360 ITX360 JDT360 JNP360 JXL360 KHH360 KRD360 LAZ360 LKV360 LUR360 MEN360 MOJ360 MYF360 NIB360 NRX360 OBT360 OLP360 OVL360 PFH360 PPD360 PYZ360 QIV360 QSR360 RCN360 RMJ360 RWF360 SGB360 SPX360 SZT360 TJP360 TTL360 UDH360 UND360 UWZ360 VGV360 VQR360 WAN360 WKJ360 WUF360 XEB360 HT65896 RP65896 ABL65896 ALH65896 AVD65896 BEZ65896 BOV65896 BYR65896 CIN65896 CSJ65896 DCF65896 DMB65896 DVX65896 EFT65896 EPP65896 EZL65896 FJH65896 FTD65896 GCZ65896 GMV65896 GWR65896 HGN65896 HQJ65896 IAF65896 IKB65896 ITX65896 JDT65896 JNP65896 JXL65896 KHH65896 KRD65896 LAZ65896 LKV65896 LUR65896 MEN65896 MOJ65896 MYF65896 NIB65896 NRX65896 OBT65896 OLP65896 OVL65896 PFH65896 PPD65896 PYZ65896 QIV65896 QSR65896 RCN65896 RMJ65896 RWF65896 SGB65896 SPX65896 SZT65896 TJP65896 TTL65896 UDH65896 UND65896 UWZ65896 VGV65896 VQR65896 WAN65896 WKJ65896 WUF65896 XEB65896 HT131432 RP131432 ABL131432 ALH131432 AVD131432 BEZ131432 BOV131432 BYR131432 CIN131432 CSJ131432 DCF131432 DMB131432 DVX131432 EFT131432 EPP131432 EZL131432 FJH131432 FTD131432 GCZ131432 GMV131432 GWR131432 HGN131432 HQJ131432 IAF131432 IKB131432 ITX131432 JDT131432 JNP131432 JXL131432 KHH131432 KRD131432 LAZ131432 LKV131432 LUR131432 MEN131432 MOJ131432 MYF131432 NIB131432 NRX131432 OBT131432 OLP131432 OVL131432 PFH131432 PPD131432 PYZ131432 QIV131432 QSR131432 RCN131432 RMJ131432 RWF131432 SGB131432 SPX131432 SZT131432 TJP131432 TTL131432 UDH131432 UND131432 UWZ131432 VGV131432 VQR131432 WAN131432 WKJ131432 WUF131432 XEB131432 HT196968 RP196968 ABL196968 ALH196968 AVD196968 BEZ196968 BOV196968 BYR196968 CIN196968 CSJ196968 DCF196968 DMB196968 DVX196968 EFT196968 EPP196968 EZL196968 FJH196968 FTD196968 GCZ196968 GMV196968 GWR196968 HGN196968 HQJ196968 IAF196968 IKB196968 ITX196968 JDT196968 JNP196968 JXL196968 KHH196968 KRD196968 LAZ196968 LKV196968 LUR196968 MEN196968 MOJ196968 MYF196968 NIB196968 NRX196968 OBT196968 OLP196968 OVL196968 PFH196968 PPD196968 PYZ196968 QIV196968 QSR196968 RCN196968 RMJ196968 RWF196968 SGB196968 SPX196968 SZT196968 TJP196968 TTL196968 UDH196968 UND196968 UWZ196968 VGV196968 VQR196968 WAN196968 WKJ196968 WUF196968 XEB196968 HT262504 RP262504 ABL262504 ALH262504 AVD262504 BEZ262504 BOV262504 BYR262504 CIN262504 CSJ262504 DCF262504 DMB262504 DVX262504 EFT262504 EPP262504 EZL262504 FJH262504 FTD262504 GCZ262504 GMV262504 GWR262504 HGN262504 HQJ262504 IAF262504 IKB262504 ITX262504 JDT262504 JNP262504 JXL262504 KHH262504 KRD262504 LAZ262504 LKV262504 LUR262504 MEN262504 MOJ262504 MYF262504 NIB262504 NRX262504 OBT262504 OLP262504 OVL262504 PFH262504 PPD262504 PYZ262504 QIV262504 QSR262504 RCN262504 RMJ262504 RWF262504 SGB262504 SPX262504 SZT262504 TJP262504 TTL262504 UDH262504 UND262504 UWZ262504 VGV262504 VQR262504 WAN262504 WKJ262504 WUF262504 XEB262504 HT328040 RP328040 ABL328040 ALH328040 AVD328040 BEZ328040 BOV328040 BYR328040 CIN328040 CSJ328040 DCF328040 DMB328040 DVX328040 EFT328040 EPP328040 EZL328040 FJH328040 FTD328040 GCZ328040 GMV328040 GWR328040 HGN328040 HQJ328040 IAF328040 IKB328040 ITX328040 JDT328040 JNP328040 JXL328040 KHH328040 KRD328040 LAZ328040 LKV328040 LUR328040 MEN328040 MOJ328040 MYF328040 NIB328040 NRX328040 OBT328040 OLP328040 OVL328040 PFH328040 PPD328040 PYZ328040 QIV328040 QSR328040 RCN328040 RMJ328040 RWF328040 SGB328040 SPX328040 SZT328040 TJP328040 TTL328040 UDH328040 UND328040 UWZ328040 VGV328040 VQR328040 WAN328040 WKJ328040 WUF328040 XEB328040 HT393576 RP393576 ABL393576 ALH393576 AVD393576 BEZ393576 BOV393576 BYR393576 CIN393576 CSJ393576 DCF393576 DMB393576 DVX393576 EFT393576 EPP393576 EZL393576 FJH393576 FTD393576 GCZ393576 GMV393576 GWR393576 HGN393576 HQJ393576 IAF393576 IKB393576 ITX393576 JDT393576 JNP393576 JXL393576 KHH393576 KRD393576 LAZ393576 LKV393576 LUR393576 MEN393576 MOJ393576 MYF393576 NIB393576 NRX393576 OBT393576 OLP393576 OVL393576 PFH393576 PPD393576 PYZ393576 QIV393576 QSR393576 RCN393576 RMJ393576 RWF393576 SGB393576 SPX393576 SZT393576 TJP393576 TTL393576 UDH393576 UND393576 UWZ393576 VGV393576 VQR393576 WAN393576 WKJ393576 WUF393576 XEB393576 HT459112 RP459112 ABL459112 ALH459112 AVD459112 BEZ459112 BOV459112 BYR459112 CIN459112 CSJ459112 DCF459112 DMB459112 DVX459112 EFT459112 EPP459112 EZL459112 FJH459112 FTD459112 GCZ459112 GMV459112 GWR459112 HGN459112 HQJ459112 IAF459112 IKB459112 ITX459112 JDT459112 JNP459112 JXL459112 KHH459112 KRD459112 LAZ459112 LKV459112 LUR459112 MEN459112 MOJ459112 MYF459112 NIB459112 NRX459112 OBT459112 OLP459112 OVL459112 PFH459112 PPD459112 PYZ459112 QIV459112 QSR459112 RCN459112 RMJ459112 RWF459112 SGB459112 SPX459112 SZT459112 TJP459112 TTL459112 UDH459112 UND459112 UWZ459112 VGV459112 VQR459112 WAN459112 WKJ459112 WUF459112 XEB459112 HT524648 RP524648 ABL524648 ALH524648 AVD524648 BEZ524648 BOV524648 BYR524648 CIN524648 CSJ524648 DCF524648 DMB524648 DVX524648 EFT524648 EPP524648 EZL524648 FJH524648 FTD524648 GCZ524648 GMV524648 GWR524648 HGN524648 HQJ524648 IAF524648 IKB524648 ITX524648 JDT524648 JNP524648 JXL524648 KHH524648 KRD524648 LAZ524648 LKV524648 LUR524648 MEN524648 MOJ524648 MYF524648 NIB524648 NRX524648 OBT524648 OLP524648 OVL524648 PFH524648 PPD524648 PYZ524648 QIV524648 QSR524648 RCN524648 RMJ524648 RWF524648 SGB524648 SPX524648 SZT524648 TJP524648 TTL524648 UDH524648 UND524648 UWZ524648 VGV524648 VQR524648 WAN524648 WKJ524648 WUF524648 XEB524648 HT590184 RP590184 ABL590184 ALH590184 AVD590184 BEZ590184 BOV590184 BYR590184 CIN590184 CSJ590184 DCF590184 DMB590184 DVX590184 EFT590184 EPP590184 EZL590184 FJH590184 FTD590184 GCZ590184 GMV590184 GWR590184 HGN590184 HQJ590184 IAF590184 IKB590184 ITX590184 JDT590184 JNP590184 JXL590184 KHH590184 KRD590184 LAZ590184 LKV590184 LUR590184 MEN590184 MOJ590184 MYF590184 NIB590184 NRX590184 OBT590184 OLP590184 OVL590184 PFH590184 PPD590184 PYZ590184 QIV590184 QSR590184 RCN590184 RMJ590184 RWF590184 SGB590184 SPX590184 SZT590184 TJP590184 TTL590184 UDH590184 UND590184 UWZ590184 VGV590184 VQR590184 WAN590184 WKJ590184 WUF590184 XEB590184 HT655720 RP655720 ABL655720 ALH655720 AVD655720 BEZ655720 BOV655720 BYR655720 CIN655720 CSJ655720 DCF655720 DMB655720 DVX655720 EFT655720 EPP655720 EZL655720 FJH655720 FTD655720 GCZ655720 GMV655720 GWR655720 HGN655720 HQJ655720 IAF655720 IKB655720 ITX655720 JDT655720 JNP655720 JXL655720 KHH655720 KRD655720 LAZ655720 LKV655720 LUR655720 MEN655720 MOJ655720 MYF655720 NIB655720 NRX655720 OBT655720 OLP655720 OVL655720 PFH655720 PPD655720 PYZ655720 QIV655720 QSR655720 RCN655720 RMJ655720 RWF655720 SGB655720 SPX655720 SZT655720 TJP655720 TTL655720 UDH655720 UND655720 UWZ655720 VGV655720 VQR655720 WAN655720 WKJ655720 WUF655720 XEB655720 HT721256 RP721256 ABL721256 ALH721256 AVD721256 BEZ721256 BOV721256 BYR721256 CIN721256 CSJ721256 DCF721256 DMB721256 DVX721256 EFT721256 EPP721256 EZL721256 FJH721256 FTD721256 GCZ721256 GMV721256 GWR721256 HGN721256 HQJ721256 IAF721256 IKB721256 ITX721256 JDT721256 JNP721256 JXL721256 KHH721256 KRD721256 LAZ721256 LKV721256 LUR721256 MEN721256 MOJ721256 MYF721256 NIB721256 NRX721256 OBT721256 OLP721256 OVL721256 PFH721256 PPD721256 PYZ721256 QIV721256 QSR721256 RCN721256 RMJ721256 RWF721256 SGB721256 SPX721256 SZT721256 TJP721256 TTL721256 UDH721256 UND721256 UWZ721256 VGV721256 VQR721256 WAN721256 WKJ721256 WUF721256 XEB721256 HT786792 RP786792 ABL786792 ALH786792 AVD786792 BEZ786792 BOV786792 BYR786792 CIN786792 CSJ786792 DCF786792 DMB786792 DVX786792 EFT786792 EPP786792 EZL786792 FJH786792 FTD786792 GCZ786792 GMV786792 GWR786792 HGN786792 HQJ786792 IAF786792 IKB786792 ITX786792 JDT786792 JNP786792 JXL786792 KHH786792 KRD786792 LAZ786792 LKV786792 LUR786792 MEN786792 MOJ786792 MYF786792 NIB786792 NRX786792 OBT786792 OLP786792 OVL786792 PFH786792 PPD786792 PYZ786792 QIV786792 QSR786792 RCN786792 RMJ786792 RWF786792 SGB786792 SPX786792 SZT786792 TJP786792 TTL786792 UDH786792 UND786792 UWZ786792 VGV786792 VQR786792 WAN786792 WKJ786792 WUF786792 XEB786792 HT852328 RP852328 ABL852328 ALH852328 AVD852328 BEZ852328 BOV852328 BYR852328 CIN852328 CSJ852328 DCF852328 DMB852328 DVX852328 EFT852328 EPP852328 EZL852328 FJH852328 FTD852328 GCZ852328 GMV852328 GWR852328 HGN852328 HQJ852328 IAF852328 IKB852328 ITX852328 JDT852328 JNP852328 JXL852328 KHH852328 KRD852328 LAZ852328 LKV852328 LUR852328 MEN852328 MOJ852328 MYF852328 NIB852328 NRX852328 OBT852328 OLP852328 OVL852328 PFH852328 PPD852328 PYZ852328 QIV852328 QSR852328 RCN852328 RMJ852328 RWF852328 SGB852328 SPX852328 SZT852328 TJP852328 TTL852328 UDH852328 UND852328 UWZ852328 VGV852328 VQR852328 WAN852328 WKJ852328 WUF852328 XEB852328 HT917864 RP917864 ABL917864 ALH917864 AVD917864 BEZ917864 BOV917864 BYR917864 CIN917864 CSJ917864 DCF917864 DMB917864 DVX917864 EFT917864 EPP917864 EZL917864 FJH917864 FTD917864 GCZ917864 GMV917864 GWR917864 HGN917864 HQJ917864 IAF917864 IKB917864 ITX917864 JDT917864 JNP917864 JXL917864 KHH917864 KRD917864 LAZ917864 LKV917864 LUR917864 MEN917864 MOJ917864 MYF917864 NIB917864 NRX917864 OBT917864 OLP917864 OVL917864 PFH917864 PPD917864 PYZ917864 QIV917864 QSR917864 RCN917864 RMJ917864 RWF917864 SGB917864 SPX917864 SZT917864 TJP917864 TTL917864 UDH917864 UND917864 UWZ917864 VGV917864 VQR917864 WAN917864 WKJ917864 WUF917864 XEB917864 HT983400 RP983400 ABL983400 ALH983400 AVD983400 BEZ983400 BOV983400 BYR983400 CIN983400 CSJ983400 DCF983400 DMB983400 DVX983400 EFT983400 EPP983400 EZL983400 FJH983400 FTD983400 GCZ983400 GMV983400 GWR983400 HGN983400 HQJ983400 IAF983400 IKB983400 ITX983400 JDT983400 JNP983400 JXL983400 KHH983400 KRD983400 LAZ983400 LKV983400 LUR983400 MEN983400 MOJ983400 MYF983400 NIB983400 NRX983400 OBT983400 OLP983400 OVL983400 PFH983400 PPD983400 PYZ983400 QIV983400 QSR983400 RCN983400 RMJ983400 RWF983400 SGB983400 SPX983400 SZT983400 TJP983400 TTL983400 UDH983400 UND983400 UWZ983400 VGV983400 VQR983400 WAN983400 WKJ983400 WUF983400 XEB983400 IB360 RX360 ABT360 ALP360 AVL360 BFH360 BPD360 BYZ360 CIV360 CSR360 DCN360 DMJ360 DWF360 EGB360 EPX360 EZT360 FJP360 FTL360 GDH360 GND360 GWZ360 HGV360 HQR360 IAN360 IKJ360 IUF360 JEB360 JNX360 JXT360 KHP360 KRL360 LBH360 LLD360 LUZ360 MEV360 MOR360 MYN360 NIJ360 NSF360 OCB360 OLX360 OVT360 PFP360 PPL360 PZH360 QJD360 QSZ360 RCV360 RMR360 RWN360 SGJ360 SQF360 TAB360 TJX360 TTT360 UDP360 UNL360 UXH360 VHD360 VQZ360 WAV360 WKR360 WUN360 XEJ360 IB65896 RX65896 ABT65896 ALP65896 AVL65896 BFH65896 BPD65896 BYZ65896 CIV65896 CSR65896 DCN65896 DMJ65896 DWF65896 EGB65896 EPX65896 EZT65896 FJP65896 FTL65896 GDH65896 GND65896 GWZ65896 HGV65896 HQR65896 IAN65896 IKJ65896 IUF65896 JEB65896 JNX65896 JXT65896 KHP65896 KRL65896 LBH65896 LLD65896 LUZ65896 MEV65896 MOR65896 MYN65896 NIJ65896 NSF65896 OCB65896 OLX65896 OVT65896 PFP65896 PPL65896 PZH65896 QJD65896 QSZ65896 RCV65896 RMR65896 RWN65896 SGJ65896 SQF65896 TAB65896 TJX65896 TTT65896 UDP65896 UNL65896 UXH65896 VHD65896 VQZ65896 WAV65896 WKR65896 WUN65896 XEJ65896 IB131432 RX131432 ABT131432 ALP131432 AVL131432 BFH131432 BPD131432 BYZ131432 CIV131432 CSR131432 DCN131432 DMJ131432 DWF131432 EGB131432 EPX131432 EZT131432 FJP131432 FTL131432 GDH131432 GND131432 GWZ131432 HGV131432 HQR131432 IAN131432 IKJ131432 IUF131432 JEB131432 JNX131432 JXT131432 KHP131432 KRL131432 LBH131432 LLD131432 LUZ131432 MEV131432 MOR131432 MYN131432 NIJ131432 NSF131432 OCB131432 OLX131432 OVT131432 PFP131432 PPL131432 PZH131432 QJD131432 QSZ131432 RCV131432 RMR131432 RWN131432 SGJ131432 SQF131432 TAB131432 TJX131432 TTT131432 UDP131432 UNL131432 UXH131432 VHD131432 VQZ131432 WAV131432 WKR131432 WUN131432 XEJ131432 IB196968 RX196968 ABT196968 ALP196968 AVL196968 BFH196968 BPD196968 BYZ196968 CIV196968 CSR196968 DCN196968 DMJ196968 DWF196968 EGB196968 EPX196968 EZT196968 FJP196968 FTL196968 GDH196968 GND196968 GWZ196968 HGV196968 HQR196968 IAN196968 IKJ196968 IUF196968 JEB196968 JNX196968 JXT196968 KHP196968 KRL196968 LBH196968 LLD196968 LUZ196968 MEV196968 MOR196968 MYN196968 NIJ196968 NSF196968 OCB196968 OLX196968 OVT196968 PFP196968 PPL196968 PZH196968 QJD196968 QSZ196968 RCV196968 RMR196968 RWN196968 SGJ196968 SQF196968 TAB196968 TJX196968 TTT196968 UDP196968 UNL196968 UXH196968 VHD196968 VQZ196968 WAV196968 WKR196968 WUN196968 XEJ196968 IB262504 RX262504 ABT262504 ALP262504 AVL262504 BFH262504 BPD262504 BYZ262504 CIV262504 CSR262504 DCN262504 DMJ262504 DWF262504 EGB262504 EPX262504 EZT262504 FJP262504 FTL262504 GDH262504 GND262504 GWZ262504 HGV262504 HQR262504 IAN262504 IKJ262504 IUF262504 JEB262504 JNX262504 JXT262504 KHP262504 KRL262504 LBH262504 LLD262504 LUZ262504 MEV262504 MOR262504 MYN262504 NIJ262504 NSF262504 OCB262504 OLX262504 OVT262504 PFP262504 PPL262504 PZH262504 QJD262504 QSZ262504 RCV262504 RMR262504 RWN262504 SGJ262504 SQF262504 TAB262504 TJX262504 TTT262504 UDP262504 UNL262504 UXH262504 VHD262504 VQZ262504 WAV262504 WKR262504 WUN262504 XEJ262504 IB328040 RX328040 ABT328040 ALP328040 AVL328040 BFH328040 BPD328040 BYZ328040 CIV328040 CSR328040 DCN328040 DMJ328040 DWF328040 EGB328040 EPX328040 EZT328040 FJP328040 FTL328040 GDH328040 GND328040 GWZ328040 HGV328040 HQR328040 IAN328040 IKJ328040 IUF328040 JEB328040 JNX328040 JXT328040 KHP328040 KRL328040 LBH328040 LLD328040 LUZ328040 MEV328040 MOR328040 MYN328040 NIJ328040 NSF328040 OCB328040 OLX328040 OVT328040 PFP328040 PPL328040 PZH328040 QJD328040 QSZ328040 RCV328040 RMR328040 RWN328040 SGJ328040 SQF328040 TAB328040 TJX328040 TTT328040 UDP328040 UNL328040 UXH328040 VHD328040 VQZ328040 WAV328040 WKR328040 WUN328040 XEJ328040 IB393576 RX393576 ABT393576 ALP393576 AVL393576 BFH393576 BPD393576 BYZ393576 CIV393576 CSR393576 DCN393576 DMJ393576 DWF393576 EGB393576 EPX393576 EZT393576 FJP393576 FTL393576 GDH393576 GND393576 GWZ393576 HGV393576 HQR393576 IAN393576 IKJ393576 IUF393576 JEB393576 JNX393576 JXT393576 KHP393576 KRL393576 LBH393576 LLD393576 LUZ393576 MEV393576 MOR393576 MYN393576 NIJ393576 NSF393576 OCB393576 OLX393576 OVT393576 PFP393576 PPL393576 PZH393576 QJD393576 QSZ393576 RCV393576 RMR393576 RWN393576 SGJ393576 SQF393576 TAB393576 TJX393576 TTT393576 UDP393576 UNL393576 UXH393576 VHD393576 VQZ393576 WAV393576 WKR393576 WUN393576 XEJ393576 IB459112 RX459112 ABT459112 ALP459112 AVL459112 BFH459112 BPD459112 BYZ459112 CIV459112 CSR459112 DCN459112 DMJ459112 DWF459112 EGB459112 EPX459112 EZT459112 FJP459112 FTL459112 GDH459112 GND459112 GWZ459112 HGV459112 HQR459112 IAN459112 IKJ459112 IUF459112 JEB459112 JNX459112 JXT459112 KHP459112 KRL459112 LBH459112 LLD459112 LUZ459112 MEV459112 MOR459112 MYN459112 NIJ459112 NSF459112 OCB459112 OLX459112 OVT459112 PFP459112 PPL459112 PZH459112 QJD459112 QSZ459112 RCV459112 RMR459112 RWN459112 SGJ459112 SQF459112 TAB459112 TJX459112 TTT459112 UDP459112 UNL459112 UXH459112 VHD459112 VQZ459112 WAV459112 WKR459112 WUN459112 XEJ459112 IB524648 RX524648 ABT524648 ALP524648 AVL524648 BFH524648 BPD524648 BYZ524648 CIV524648 CSR524648 DCN524648 DMJ524648 DWF524648 EGB524648 EPX524648 EZT524648 FJP524648 FTL524648 GDH524648 GND524648 GWZ524648 HGV524648 HQR524648 IAN524648 IKJ524648 IUF524648 JEB524648 JNX524648 JXT524648 KHP524648 KRL524648 LBH524648 LLD524648 LUZ524648 MEV524648 MOR524648 MYN524648 NIJ524648 NSF524648 OCB524648 OLX524648 OVT524648 PFP524648 PPL524648 PZH524648 QJD524648 QSZ524648 RCV524648 RMR524648 RWN524648 SGJ524648 SQF524648 TAB524648 TJX524648 TTT524648 UDP524648 UNL524648 UXH524648 VHD524648 VQZ524648 WAV524648 WKR524648 WUN524648 XEJ524648 IB590184 RX590184 ABT590184 ALP590184 AVL590184 BFH590184 BPD590184 BYZ590184 CIV590184 CSR590184 DCN590184 DMJ590184 DWF590184 EGB590184 EPX590184 EZT590184 FJP590184 FTL590184 GDH590184 GND590184 GWZ590184 HGV590184 HQR590184 IAN590184 IKJ590184 IUF590184 JEB590184 JNX590184 JXT590184 KHP590184 KRL590184 LBH590184 LLD590184 LUZ590184 MEV590184 MOR590184 MYN590184 NIJ590184 NSF590184 OCB590184 OLX590184 OVT590184 PFP590184 PPL590184 PZH590184 QJD590184 QSZ590184 RCV590184 RMR590184 RWN590184 SGJ590184 SQF590184 TAB590184 TJX590184 TTT590184 UDP590184 UNL590184 UXH590184 VHD590184 VQZ590184 WAV590184 WKR590184 WUN590184 XEJ590184 IB655720 RX655720 ABT655720 ALP655720 AVL655720 BFH655720 BPD655720 BYZ655720 CIV655720 CSR655720 DCN655720 DMJ655720 DWF655720 EGB655720 EPX655720 EZT655720 FJP655720 FTL655720 GDH655720 GND655720 GWZ655720 HGV655720 HQR655720 IAN655720 IKJ655720 IUF655720 JEB655720 JNX655720 JXT655720 KHP655720 KRL655720 LBH655720 LLD655720 LUZ655720 MEV655720 MOR655720 MYN655720 NIJ655720 NSF655720 OCB655720 OLX655720 OVT655720 PFP655720 PPL655720 PZH655720 QJD655720 QSZ655720 RCV655720 RMR655720 RWN655720 SGJ655720 SQF655720 TAB655720 TJX655720 TTT655720 UDP655720 UNL655720 UXH655720 VHD655720 VQZ655720 WAV655720 WKR655720 WUN655720 XEJ655720 IB721256 RX721256 ABT721256 ALP721256 AVL721256 BFH721256 BPD721256 BYZ721256 CIV721256 CSR721256 DCN721256 DMJ721256 DWF721256 EGB721256 EPX721256 EZT721256 FJP721256 FTL721256 GDH721256 GND721256 GWZ721256 HGV721256 HQR721256 IAN721256 IKJ721256 IUF721256 JEB721256 JNX721256 JXT721256 KHP721256 KRL721256 LBH721256 LLD721256 LUZ721256 MEV721256 MOR721256 MYN721256 NIJ721256 NSF721256 OCB721256 OLX721256 OVT721256 PFP721256 PPL721256 PZH721256 QJD721256 QSZ721256 RCV721256 RMR721256 RWN721256 SGJ721256 SQF721256 TAB721256 TJX721256 TTT721256 UDP721256 UNL721256 UXH721256 VHD721256 VQZ721256 WAV721256 WKR721256 WUN721256 XEJ721256 IB786792 RX786792 ABT786792 ALP786792 AVL786792 BFH786792 BPD786792 BYZ786792 CIV786792 CSR786792 DCN786792 DMJ786792 DWF786792 EGB786792 EPX786792 EZT786792 FJP786792 FTL786792 GDH786792 GND786792 GWZ786792 HGV786792 HQR786792 IAN786792 IKJ786792 IUF786792 JEB786792 JNX786792 JXT786792 KHP786792 KRL786792 LBH786792 LLD786792 LUZ786792 MEV786792 MOR786792 MYN786792 NIJ786792 NSF786792 OCB786792 OLX786792 OVT786792 PFP786792 PPL786792 PZH786792 QJD786792 QSZ786792 RCV786792 RMR786792 RWN786792 SGJ786792 SQF786792 TAB786792 TJX786792 TTT786792 UDP786792 UNL786792 UXH786792 VHD786792 VQZ786792 WAV786792 WKR786792 WUN786792 XEJ786792 IB852328 RX852328 ABT852328 ALP852328 AVL852328 BFH852328 BPD852328 BYZ852328 CIV852328 CSR852328 DCN852328 DMJ852328 DWF852328 EGB852328 EPX852328 EZT852328 FJP852328 FTL852328 GDH852328 GND852328 GWZ852328 HGV852328 HQR852328 IAN852328 IKJ852328 IUF852328 JEB852328 JNX852328 JXT852328 KHP852328 KRL852328 LBH852328 LLD852328 LUZ852328 MEV852328 MOR852328 MYN852328 NIJ852328 NSF852328 OCB852328 OLX852328 OVT852328 PFP852328 PPL852328 PZH852328 QJD852328 QSZ852328 RCV852328 RMR852328 RWN852328 SGJ852328 SQF852328 TAB852328 TJX852328 TTT852328 UDP852328 UNL852328 UXH852328 VHD852328 VQZ852328 WAV852328 WKR852328 WUN852328 XEJ852328 IB917864 RX917864 ABT917864 ALP917864 AVL917864 BFH917864 BPD917864 BYZ917864 CIV917864 CSR917864 DCN917864 DMJ917864 DWF917864 EGB917864 EPX917864 EZT917864 FJP917864 FTL917864 GDH917864 GND917864 GWZ917864 HGV917864 HQR917864 IAN917864 IKJ917864 IUF917864 JEB917864 JNX917864 JXT917864 KHP917864 KRL917864 LBH917864 LLD917864 LUZ917864 MEV917864 MOR917864 MYN917864 NIJ917864 NSF917864 OCB917864 OLX917864 OVT917864 PFP917864 PPL917864 PZH917864 QJD917864 QSZ917864 RCV917864 RMR917864 RWN917864 SGJ917864 SQF917864 TAB917864 TJX917864 TTT917864 UDP917864 UNL917864 UXH917864 VHD917864 VQZ917864 WAV917864 WKR917864 WUN917864 XEJ917864 IB983400 RX983400 ABT983400 ALP983400 AVL983400 BFH983400 BPD983400 BYZ983400 CIV983400 CSR983400 DCN983400 DMJ983400 DWF983400 EGB983400 EPX983400 EZT983400 FJP983400 FTL983400 GDH983400 GND983400 GWZ983400 HGV983400 HQR983400 IAN983400 IKJ983400 IUF983400 JEB983400 JNX983400 JXT983400 KHP983400 KRL983400 LBH983400 LLD983400 LUZ983400 MEV983400 MOR983400 MYN983400 NIJ983400 NSF983400 OCB983400 OLX983400 OVT983400 PFP983400 PPL983400 PZH983400 QJD983400 QSZ983400 RCV983400 RMR983400 RWN983400 SGJ983400 SQF983400 TAB983400 TJX983400 TTT983400 UDP983400 UNL983400 UXH983400 VHD983400 VQZ983400 WAV983400 WKR983400 WUN983400 XEJ983400 D341:D348 IZ341:IZ348 SV341:SV348 ACR341:ACR348 AMN341:AMN348 AWJ341:AWJ348 BGF341:BGF348 BQB341:BQB348 BZX341:BZX348 CJT341:CJT348 CTP341:CTP348 DDL341:DDL348 DNH341:DNH348 DXD341:DXD348 EGZ341:EGZ348 EQV341:EQV348 FAR341:FAR348 FKN341:FKN348 FUJ341:FUJ348 GEF341:GEF348 GOB341:GOB348 GXX341:GXX348 HHT341:HHT348 HRP341:HRP348 IBL341:IBL348 ILH341:ILH348 IVD341:IVD348 JEZ341:JEZ348 JOV341:JOV348 JYR341:JYR348 KIN341:KIN348 KSJ341:KSJ348 LCF341:LCF348 LMB341:LMB348 LVX341:LVX348 MFT341:MFT348 MPP341:MPP348 MZL341:MZL348 NJH341:NJH348 NTD341:NTD348 OCZ341:OCZ348 OMV341:OMV348 OWR341:OWR348 PGN341:PGN348 PQJ341:PQJ348 QAF341:QAF348 QKB341:QKB348 QTX341:QTX348 RDT341:RDT348 RNP341:RNP348 RXL341:RXL348 SHH341:SHH348 SRD341:SRD348 TAZ341:TAZ348 TKV341:TKV348 TUR341:TUR348 UEN341:UEN348 UOJ341:UOJ348 UYF341:UYF348 VIB341:VIB348 VRX341:VRX348 WBT341:WBT348 WLP341:WLP348 WVL341:WVL348 D65877:D65884 IZ65877:IZ65884 SV65877:SV65884 ACR65877:ACR65884 AMN65877:AMN65884 AWJ65877:AWJ65884 BGF65877:BGF65884 BQB65877:BQB65884 BZX65877:BZX65884 CJT65877:CJT65884 CTP65877:CTP65884 DDL65877:DDL65884 DNH65877:DNH65884 DXD65877:DXD65884 EGZ65877:EGZ65884 EQV65877:EQV65884 FAR65877:FAR65884 FKN65877:FKN65884 FUJ65877:FUJ65884 GEF65877:GEF65884 GOB65877:GOB65884 GXX65877:GXX65884 HHT65877:HHT65884 HRP65877:HRP65884 IBL65877:IBL65884 ILH65877:ILH65884 IVD65877:IVD65884 JEZ65877:JEZ65884 JOV65877:JOV65884 JYR65877:JYR65884 KIN65877:KIN65884 KSJ65877:KSJ65884 LCF65877:LCF65884 LMB65877:LMB65884 LVX65877:LVX65884 MFT65877:MFT65884 MPP65877:MPP65884 MZL65877:MZL65884 NJH65877:NJH65884 NTD65877:NTD65884 OCZ65877:OCZ65884 OMV65877:OMV65884 OWR65877:OWR65884 PGN65877:PGN65884 PQJ65877:PQJ65884 QAF65877:QAF65884 QKB65877:QKB65884 QTX65877:QTX65884 RDT65877:RDT65884 RNP65877:RNP65884 RXL65877:RXL65884 SHH65877:SHH65884 SRD65877:SRD65884 TAZ65877:TAZ65884 TKV65877:TKV65884 TUR65877:TUR65884 UEN65877:UEN65884 UOJ65877:UOJ65884 UYF65877:UYF65884 VIB65877:VIB65884 VRX65877:VRX65884 WBT65877:WBT65884 WLP65877:WLP65884 WVL65877:WVL65884 D131413:D131420 IZ131413:IZ131420 SV131413:SV131420 ACR131413:ACR131420 AMN131413:AMN131420 AWJ131413:AWJ131420 BGF131413:BGF131420 BQB131413:BQB131420 BZX131413:BZX131420 CJT131413:CJT131420 CTP131413:CTP131420 DDL131413:DDL131420 DNH131413:DNH131420 DXD131413:DXD131420 EGZ131413:EGZ131420 EQV131413:EQV131420 FAR131413:FAR131420 FKN131413:FKN131420 FUJ131413:FUJ131420 GEF131413:GEF131420 GOB131413:GOB131420 GXX131413:GXX131420 HHT131413:HHT131420 HRP131413:HRP131420 IBL131413:IBL131420 ILH131413:ILH131420 IVD131413:IVD131420 JEZ131413:JEZ131420 JOV131413:JOV131420 JYR131413:JYR131420 KIN131413:KIN131420 KSJ131413:KSJ131420 LCF131413:LCF131420 LMB131413:LMB131420 LVX131413:LVX131420 MFT131413:MFT131420 MPP131413:MPP131420 MZL131413:MZL131420 NJH131413:NJH131420 NTD131413:NTD131420 OCZ131413:OCZ131420 OMV131413:OMV131420 OWR131413:OWR131420 PGN131413:PGN131420 PQJ131413:PQJ131420 QAF131413:QAF131420 QKB131413:QKB131420 QTX131413:QTX131420 RDT131413:RDT131420 RNP131413:RNP131420 RXL131413:RXL131420 SHH131413:SHH131420 SRD131413:SRD131420 TAZ131413:TAZ131420 TKV131413:TKV131420 TUR131413:TUR131420 UEN131413:UEN131420 UOJ131413:UOJ131420 UYF131413:UYF131420 VIB131413:VIB131420 VRX131413:VRX131420 WBT131413:WBT131420 WLP131413:WLP131420 WVL131413:WVL131420 D196949:D196956 IZ196949:IZ196956 SV196949:SV196956 ACR196949:ACR196956 AMN196949:AMN196956 AWJ196949:AWJ196956 BGF196949:BGF196956 BQB196949:BQB196956 BZX196949:BZX196956 CJT196949:CJT196956 CTP196949:CTP196956 DDL196949:DDL196956 DNH196949:DNH196956 DXD196949:DXD196956 EGZ196949:EGZ196956 EQV196949:EQV196956 FAR196949:FAR196956 FKN196949:FKN196956 FUJ196949:FUJ196956 GEF196949:GEF196956 GOB196949:GOB196956 GXX196949:GXX196956 HHT196949:HHT196956 HRP196949:HRP196956 IBL196949:IBL196956 ILH196949:ILH196956 IVD196949:IVD196956 JEZ196949:JEZ196956 JOV196949:JOV196956 JYR196949:JYR196956 KIN196949:KIN196956 KSJ196949:KSJ196956 LCF196949:LCF196956 LMB196949:LMB196956 LVX196949:LVX196956 MFT196949:MFT196956 MPP196949:MPP196956 MZL196949:MZL196956 NJH196949:NJH196956 NTD196949:NTD196956 OCZ196949:OCZ196956 OMV196949:OMV196956 OWR196949:OWR196956 PGN196949:PGN196956 PQJ196949:PQJ196956 QAF196949:QAF196956 QKB196949:QKB196956 QTX196949:QTX196956 RDT196949:RDT196956 RNP196949:RNP196956 RXL196949:RXL196956 SHH196949:SHH196956 SRD196949:SRD196956 TAZ196949:TAZ196956 TKV196949:TKV196956 TUR196949:TUR196956 UEN196949:UEN196956 UOJ196949:UOJ196956 UYF196949:UYF196956 VIB196949:VIB196956 VRX196949:VRX196956 WBT196949:WBT196956 WLP196949:WLP196956 WVL196949:WVL196956 D262485:D262492 IZ262485:IZ262492 SV262485:SV262492 ACR262485:ACR262492 AMN262485:AMN262492 AWJ262485:AWJ262492 BGF262485:BGF262492 BQB262485:BQB262492 BZX262485:BZX262492 CJT262485:CJT262492 CTP262485:CTP262492 DDL262485:DDL262492 DNH262485:DNH262492 DXD262485:DXD262492 EGZ262485:EGZ262492 EQV262485:EQV262492 FAR262485:FAR262492 FKN262485:FKN262492 FUJ262485:FUJ262492 GEF262485:GEF262492 GOB262485:GOB262492 GXX262485:GXX262492 HHT262485:HHT262492 HRP262485:HRP262492 IBL262485:IBL262492 ILH262485:ILH262492 IVD262485:IVD262492 JEZ262485:JEZ262492 JOV262485:JOV262492 JYR262485:JYR262492 KIN262485:KIN262492 KSJ262485:KSJ262492 LCF262485:LCF262492 LMB262485:LMB262492 LVX262485:LVX262492 MFT262485:MFT262492 MPP262485:MPP262492 MZL262485:MZL262492 NJH262485:NJH262492 NTD262485:NTD262492 OCZ262485:OCZ262492 OMV262485:OMV262492 OWR262485:OWR262492 PGN262485:PGN262492 PQJ262485:PQJ262492 QAF262485:QAF262492 QKB262485:QKB262492 QTX262485:QTX262492 RDT262485:RDT262492 RNP262485:RNP262492 RXL262485:RXL262492 SHH262485:SHH262492 SRD262485:SRD262492 TAZ262485:TAZ262492 TKV262485:TKV262492 TUR262485:TUR262492 UEN262485:UEN262492 UOJ262485:UOJ262492 UYF262485:UYF262492 VIB262485:VIB262492 VRX262485:VRX262492 WBT262485:WBT262492 WLP262485:WLP262492 WVL262485:WVL262492 D328021:D328028 IZ328021:IZ328028 SV328021:SV328028 ACR328021:ACR328028 AMN328021:AMN328028 AWJ328021:AWJ328028 BGF328021:BGF328028 BQB328021:BQB328028 BZX328021:BZX328028 CJT328021:CJT328028 CTP328021:CTP328028 DDL328021:DDL328028 DNH328021:DNH328028 DXD328021:DXD328028 EGZ328021:EGZ328028 EQV328021:EQV328028 FAR328021:FAR328028 FKN328021:FKN328028 FUJ328021:FUJ328028 GEF328021:GEF328028 GOB328021:GOB328028 GXX328021:GXX328028 HHT328021:HHT328028 HRP328021:HRP328028 IBL328021:IBL328028 ILH328021:ILH328028 IVD328021:IVD328028 JEZ328021:JEZ328028 JOV328021:JOV328028 JYR328021:JYR328028 KIN328021:KIN328028 KSJ328021:KSJ328028 LCF328021:LCF328028 LMB328021:LMB328028 LVX328021:LVX328028 MFT328021:MFT328028 MPP328021:MPP328028 MZL328021:MZL328028 NJH328021:NJH328028 NTD328021:NTD328028 OCZ328021:OCZ328028 OMV328021:OMV328028 OWR328021:OWR328028 PGN328021:PGN328028 PQJ328021:PQJ328028 QAF328021:QAF328028 QKB328021:QKB328028 QTX328021:QTX328028 RDT328021:RDT328028 RNP328021:RNP328028 RXL328021:RXL328028 SHH328021:SHH328028 SRD328021:SRD328028 TAZ328021:TAZ328028 TKV328021:TKV328028 TUR328021:TUR328028 UEN328021:UEN328028 UOJ328021:UOJ328028 UYF328021:UYF328028 VIB328021:VIB328028 VRX328021:VRX328028 WBT328021:WBT328028 WLP328021:WLP328028 WVL328021:WVL328028 D393557:D393564 IZ393557:IZ393564 SV393557:SV393564 ACR393557:ACR393564 AMN393557:AMN393564 AWJ393557:AWJ393564 BGF393557:BGF393564 BQB393557:BQB393564 BZX393557:BZX393564 CJT393557:CJT393564 CTP393557:CTP393564 DDL393557:DDL393564 DNH393557:DNH393564 DXD393557:DXD393564 EGZ393557:EGZ393564 EQV393557:EQV393564 FAR393557:FAR393564 FKN393557:FKN393564 FUJ393557:FUJ393564 GEF393557:GEF393564 GOB393557:GOB393564 GXX393557:GXX393564 HHT393557:HHT393564 HRP393557:HRP393564 IBL393557:IBL393564 ILH393557:ILH393564 IVD393557:IVD393564 JEZ393557:JEZ393564 JOV393557:JOV393564 JYR393557:JYR393564 KIN393557:KIN393564 KSJ393557:KSJ393564 LCF393557:LCF393564 LMB393557:LMB393564 LVX393557:LVX393564 MFT393557:MFT393564 MPP393557:MPP393564 MZL393557:MZL393564 NJH393557:NJH393564 NTD393557:NTD393564 OCZ393557:OCZ393564 OMV393557:OMV393564 OWR393557:OWR393564 PGN393557:PGN393564 PQJ393557:PQJ393564 QAF393557:QAF393564 QKB393557:QKB393564 QTX393557:QTX393564 RDT393557:RDT393564 RNP393557:RNP393564 RXL393557:RXL393564 SHH393557:SHH393564 SRD393557:SRD393564 TAZ393557:TAZ393564 TKV393557:TKV393564 TUR393557:TUR393564 UEN393557:UEN393564 UOJ393557:UOJ393564 UYF393557:UYF393564 VIB393557:VIB393564 VRX393557:VRX393564 WBT393557:WBT393564 WLP393557:WLP393564 WVL393557:WVL393564 D459093:D459100 IZ459093:IZ459100 SV459093:SV459100 ACR459093:ACR459100 AMN459093:AMN459100 AWJ459093:AWJ459100 BGF459093:BGF459100 BQB459093:BQB459100 BZX459093:BZX459100 CJT459093:CJT459100 CTP459093:CTP459100 DDL459093:DDL459100 DNH459093:DNH459100 DXD459093:DXD459100 EGZ459093:EGZ459100 EQV459093:EQV459100 FAR459093:FAR459100 FKN459093:FKN459100 FUJ459093:FUJ459100 GEF459093:GEF459100 GOB459093:GOB459100 GXX459093:GXX459100 HHT459093:HHT459100 HRP459093:HRP459100 IBL459093:IBL459100 ILH459093:ILH459100 IVD459093:IVD459100 JEZ459093:JEZ459100 JOV459093:JOV459100 JYR459093:JYR459100 KIN459093:KIN459100 KSJ459093:KSJ459100 LCF459093:LCF459100 LMB459093:LMB459100 LVX459093:LVX459100 MFT459093:MFT459100 MPP459093:MPP459100 MZL459093:MZL459100 NJH459093:NJH459100 NTD459093:NTD459100 OCZ459093:OCZ459100 OMV459093:OMV459100 OWR459093:OWR459100 PGN459093:PGN459100 PQJ459093:PQJ459100 QAF459093:QAF459100 QKB459093:QKB459100 QTX459093:QTX459100 RDT459093:RDT459100 RNP459093:RNP459100 RXL459093:RXL459100 SHH459093:SHH459100 SRD459093:SRD459100 TAZ459093:TAZ459100 TKV459093:TKV459100 TUR459093:TUR459100 UEN459093:UEN459100 UOJ459093:UOJ459100 UYF459093:UYF459100 VIB459093:VIB459100 VRX459093:VRX459100 WBT459093:WBT459100 WLP459093:WLP459100 WVL459093:WVL459100 D524629:D524636 IZ524629:IZ524636 SV524629:SV524636 ACR524629:ACR524636 AMN524629:AMN524636 AWJ524629:AWJ524636 BGF524629:BGF524636 BQB524629:BQB524636 BZX524629:BZX524636 CJT524629:CJT524636 CTP524629:CTP524636 DDL524629:DDL524636 DNH524629:DNH524636 DXD524629:DXD524636 EGZ524629:EGZ524636 EQV524629:EQV524636 FAR524629:FAR524636 FKN524629:FKN524636 FUJ524629:FUJ524636 GEF524629:GEF524636 GOB524629:GOB524636 GXX524629:GXX524636 HHT524629:HHT524636 HRP524629:HRP524636 IBL524629:IBL524636 ILH524629:ILH524636 IVD524629:IVD524636 JEZ524629:JEZ524636 JOV524629:JOV524636 JYR524629:JYR524636 KIN524629:KIN524636 KSJ524629:KSJ524636 LCF524629:LCF524636 LMB524629:LMB524636 LVX524629:LVX524636 MFT524629:MFT524636 MPP524629:MPP524636 MZL524629:MZL524636 NJH524629:NJH524636 NTD524629:NTD524636 OCZ524629:OCZ524636 OMV524629:OMV524636 OWR524629:OWR524636 PGN524629:PGN524636 PQJ524629:PQJ524636 QAF524629:QAF524636 QKB524629:QKB524636 QTX524629:QTX524636 RDT524629:RDT524636 RNP524629:RNP524636 RXL524629:RXL524636 SHH524629:SHH524636 SRD524629:SRD524636 TAZ524629:TAZ524636 TKV524629:TKV524636 TUR524629:TUR524636 UEN524629:UEN524636 UOJ524629:UOJ524636 UYF524629:UYF524636 VIB524629:VIB524636 VRX524629:VRX524636 WBT524629:WBT524636 WLP524629:WLP524636 WVL524629:WVL524636 D590165:D590172 IZ590165:IZ590172 SV590165:SV590172 ACR590165:ACR590172 AMN590165:AMN590172 AWJ590165:AWJ590172 BGF590165:BGF590172 BQB590165:BQB590172 BZX590165:BZX590172 CJT590165:CJT590172 CTP590165:CTP590172 DDL590165:DDL590172 DNH590165:DNH590172 DXD590165:DXD590172 EGZ590165:EGZ590172 EQV590165:EQV590172 FAR590165:FAR590172 FKN590165:FKN590172 FUJ590165:FUJ590172 GEF590165:GEF590172 GOB590165:GOB590172 GXX590165:GXX590172 HHT590165:HHT590172 HRP590165:HRP590172 IBL590165:IBL590172 ILH590165:ILH590172 IVD590165:IVD590172 JEZ590165:JEZ590172 JOV590165:JOV590172 JYR590165:JYR590172 KIN590165:KIN590172 KSJ590165:KSJ590172 LCF590165:LCF590172 LMB590165:LMB590172 LVX590165:LVX590172 MFT590165:MFT590172 MPP590165:MPP590172 MZL590165:MZL590172 NJH590165:NJH590172 NTD590165:NTD590172 OCZ590165:OCZ590172 OMV590165:OMV590172 OWR590165:OWR590172 PGN590165:PGN590172 PQJ590165:PQJ590172 QAF590165:QAF590172 QKB590165:QKB590172 QTX590165:QTX590172 RDT590165:RDT590172 RNP590165:RNP590172 RXL590165:RXL590172 SHH590165:SHH590172 SRD590165:SRD590172 TAZ590165:TAZ590172 TKV590165:TKV590172 TUR590165:TUR590172 UEN590165:UEN590172 UOJ590165:UOJ590172 UYF590165:UYF590172 VIB590165:VIB590172 VRX590165:VRX590172 WBT590165:WBT590172 WLP590165:WLP590172 WVL590165:WVL590172 D655701:D655708 IZ655701:IZ655708 SV655701:SV655708 ACR655701:ACR655708 AMN655701:AMN655708 AWJ655701:AWJ655708 BGF655701:BGF655708 BQB655701:BQB655708 BZX655701:BZX655708 CJT655701:CJT655708 CTP655701:CTP655708 DDL655701:DDL655708 DNH655701:DNH655708 DXD655701:DXD655708 EGZ655701:EGZ655708 EQV655701:EQV655708 FAR655701:FAR655708 FKN655701:FKN655708 FUJ655701:FUJ655708 GEF655701:GEF655708 GOB655701:GOB655708 GXX655701:GXX655708 HHT655701:HHT655708 HRP655701:HRP655708 IBL655701:IBL655708 ILH655701:ILH655708 IVD655701:IVD655708 JEZ655701:JEZ655708 JOV655701:JOV655708 JYR655701:JYR655708 KIN655701:KIN655708 KSJ655701:KSJ655708 LCF655701:LCF655708 LMB655701:LMB655708 LVX655701:LVX655708 MFT655701:MFT655708 MPP655701:MPP655708 MZL655701:MZL655708 NJH655701:NJH655708 NTD655701:NTD655708 OCZ655701:OCZ655708 OMV655701:OMV655708 OWR655701:OWR655708 PGN655701:PGN655708 PQJ655701:PQJ655708 QAF655701:QAF655708 QKB655701:QKB655708 QTX655701:QTX655708 RDT655701:RDT655708 RNP655701:RNP655708 RXL655701:RXL655708 SHH655701:SHH655708 SRD655701:SRD655708 TAZ655701:TAZ655708 TKV655701:TKV655708 TUR655701:TUR655708 UEN655701:UEN655708 UOJ655701:UOJ655708 UYF655701:UYF655708 VIB655701:VIB655708 VRX655701:VRX655708 WBT655701:WBT655708 WLP655701:WLP655708 WVL655701:WVL655708 D721237:D721244 IZ721237:IZ721244 SV721237:SV721244 ACR721237:ACR721244 AMN721237:AMN721244 AWJ721237:AWJ721244 BGF721237:BGF721244 BQB721237:BQB721244 BZX721237:BZX721244 CJT721237:CJT721244 CTP721237:CTP721244 DDL721237:DDL721244 DNH721237:DNH721244 DXD721237:DXD721244 EGZ721237:EGZ721244 EQV721237:EQV721244 FAR721237:FAR721244 FKN721237:FKN721244 FUJ721237:FUJ721244 GEF721237:GEF721244 GOB721237:GOB721244 GXX721237:GXX721244 HHT721237:HHT721244 HRP721237:HRP721244 IBL721237:IBL721244 ILH721237:ILH721244 IVD721237:IVD721244 JEZ721237:JEZ721244 JOV721237:JOV721244 JYR721237:JYR721244 KIN721237:KIN721244 KSJ721237:KSJ721244 LCF721237:LCF721244 LMB721237:LMB721244 LVX721237:LVX721244 MFT721237:MFT721244 MPP721237:MPP721244 MZL721237:MZL721244 NJH721237:NJH721244 NTD721237:NTD721244 OCZ721237:OCZ721244 OMV721237:OMV721244 OWR721237:OWR721244 PGN721237:PGN721244 PQJ721237:PQJ721244 QAF721237:QAF721244 QKB721237:QKB721244 QTX721237:QTX721244 RDT721237:RDT721244 RNP721237:RNP721244 RXL721237:RXL721244 SHH721237:SHH721244 SRD721237:SRD721244 TAZ721237:TAZ721244 TKV721237:TKV721244 TUR721237:TUR721244 UEN721237:UEN721244 UOJ721237:UOJ721244 UYF721237:UYF721244 VIB721237:VIB721244 VRX721237:VRX721244 WBT721237:WBT721244 WLP721237:WLP721244 WVL721237:WVL721244 D786773:D786780 IZ786773:IZ786780 SV786773:SV786780 ACR786773:ACR786780 AMN786773:AMN786780 AWJ786773:AWJ786780 BGF786773:BGF786780 BQB786773:BQB786780 BZX786773:BZX786780 CJT786773:CJT786780 CTP786773:CTP786780 DDL786773:DDL786780 DNH786773:DNH786780 DXD786773:DXD786780 EGZ786773:EGZ786780 EQV786773:EQV786780 FAR786773:FAR786780 FKN786773:FKN786780 FUJ786773:FUJ786780 GEF786773:GEF786780 GOB786773:GOB786780 GXX786773:GXX786780 HHT786773:HHT786780 HRP786773:HRP786780 IBL786773:IBL786780 ILH786773:ILH786780 IVD786773:IVD786780 JEZ786773:JEZ786780 JOV786773:JOV786780 JYR786773:JYR786780 KIN786773:KIN786780 KSJ786773:KSJ786780 LCF786773:LCF786780 LMB786773:LMB786780 LVX786773:LVX786780 MFT786773:MFT786780 MPP786773:MPP786780 MZL786773:MZL786780 NJH786773:NJH786780 NTD786773:NTD786780 OCZ786773:OCZ786780 OMV786773:OMV786780 OWR786773:OWR786780 PGN786773:PGN786780 PQJ786773:PQJ786780 QAF786773:QAF786780 QKB786773:QKB786780 QTX786773:QTX786780 RDT786773:RDT786780 RNP786773:RNP786780 RXL786773:RXL786780 SHH786773:SHH786780 SRD786773:SRD786780 TAZ786773:TAZ786780 TKV786773:TKV786780 TUR786773:TUR786780 UEN786773:UEN786780 UOJ786773:UOJ786780 UYF786773:UYF786780 VIB786773:VIB786780 VRX786773:VRX786780 WBT786773:WBT786780 WLP786773:WLP786780 WVL786773:WVL786780 D852309:D852316 IZ852309:IZ852316 SV852309:SV852316 ACR852309:ACR852316 AMN852309:AMN852316 AWJ852309:AWJ852316 BGF852309:BGF852316 BQB852309:BQB852316 BZX852309:BZX852316 CJT852309:CJT852316 CTP852309:CTP852316 DDL852309:DDL852316 DNH852309:DNH852316 DXD852309:DXD852316 EGZ852309:EGZ852316 EQV852309:EQV852316 FAR852309:FAR852316 FKN852309:FKN852316 FUJ852309:FUJ852316 GEF852309:GEF852316 GOB852309:GOB852316 GXX852309:GXX852316 HHT852309:HHT852316 HRP852309:HRP852316 IBL852309:IBL852316 ILH852309:ILH852316 IVD852309:IVD852316 JEZ852309:JEZ852316 JOV852309:JOV852316 JYR852309:JYR852316 KIN852309:KIN852316 KSJ852309:KSJ852316 LCF852309:LCF852316 LMB852309:LMB852316 LVX852309:LVX852316 MFT852309:MFT852316 MPP852309:MPP852316 MZL852309:MZL852316 NJH852309:NJH852316 NTD852309:NTD852316 OCZ852309:OCZ852316 OMV852309:OMV852316 OWR852309:OWR852316 PGN852309:PGN852316 PQJ852309:PQJ852316 QAF852309:QAF852316 QKB852309:QKB852316 QTX852309:QTX852316 RDT852309:RDT852316 RNP852309:RNP852316 RXL852309:RXL852316 SHH852309:SHH852316 SRD852309:SRD852316 TAZ852309:TAZ852316 TKV852309:TKV852316 TUR852309:TUR852316 UEN852309:UEN852316 UOJ852309:UOJ852316 UYF852309:UYF852316 VIB852309:VIB852316 VRX852309:VRX852316 WBT852309:WBT852316 WLP852309:WLP852316 WVL852309:WVL852316 D917845:D917852 IZ917845:IZ917852 SV917845:SV917852 ACR917845:ACR917852 AMN917845:AMN917852 AWJ917845:AWJ917852 BGF917845:BGF917852 BQB917845:BQB917852 BZX917845:BZX917852 CJT917845:CJT917852 CTP917845:CTP917852 DDL917845:DDL917852 DNH917845:DNH917852 DXD917845:DXD917852 EGZ917845:EGZ917852 EQV917845:EQV917852 FAR917845:FAR917852 FKN917845:FKN917852 FUJ917845:FUJ917852 GEF917845:GEF917852 GOB917845:GOB917852 GXX917845:GXX917852 HHT917845:HHT917852 HRP917845:HRP917852 IBL917845:IBL917852 ILH917845:ILH917852 IVD917845:IVD917852 JEZ917845:JEZ917852 JOV917845:JOV917852 JYR917845:JYR917852 KIN917845:KIN917852 KSJ917845:KSJ917852 LCF917845:LCF917852 LMB917845:LMB917852 LVX917845:LVX917852 MFT917845:MFT917852 MPP917845:MPP917852 MZL917845:MZL917852 NJH917845:NJH917852 NTD917845:NTD917852 OCZ917845:OCZ917852 OMV917845:OMV917852 OWR917845:OWR917852 PGN917845:PGN917852 PQJ917845:PQJ917852 QAF917845:QAF917852 QKB917845:QKB917852 QTX917845:QTX917852 RDT917845:RDT917852 RNP917845:RNP917852 RXL917845:RXL917852 SHH917845:SHH917852 SRD917845:SRD917852 TAZ917845:TAZ917852 TKV917845:TKV917852 TUR917845:TUR917852 UEN917845:UEN917852 UOJ917845:UOJ917852 UYF917845:UYF917852 VIB917845:VIB917852 VRX917845:VRX917852 WBT917845:WBT917852 WLP917845:WLP917852 WVL917845:WVL917852 D983381:D983388 IZ983381:IZ983388 SV983381:SV983388 ACR983381:ACR983388 AMN983381:AMN983388 AWJ983381:AWJ983388 BGF983381:BGF983388 BQB983381:BQB983388 BZX983381:BZX983388 CJT983381:CJT983388 CTP983381:CTP983388 DDL983381:DDL983388 DNH983381:DNH983388 DXD983381:DXD983388 EGZ983381:EGZ983388 EQV983381:EQV983388 FAR983381:FAR983388 FKN983381:FKN983388 FUJ983381:FUJ983388 GEF983381:GEF983388 GOB983381:GOB983388 GXX983381:GXX983388 HHT983381:HHT983388 HRP983381:HRP983388 IBL983381:IBL983388 ILH983381:ILH983388 IVD983381:IVD983388 JEZ983381:JEZ983388 JOV983381:JOV983388 JYR983381:JYR983388 KIN983381:KIN983388 KSJ983381:KSJ983388 LCF983381:LCF983388 LMB983381:LMB983388 LVX983381:LVX983388 MFT983381:MFT983388 MPP983381:MPP983388 MZL983381:MZL983388 NJH983381:NJH983388 NTD983381:NTD983388 OCZ983381:OCZ983388 OMV983381:OMV983388 OWR983381:OWR983388 PGN983381:PGN983388 PQJ983381:PQJ983388 QAF983381:QAF983388 QKB983381:QKB983388 QTX983381:QTX983388 RDT983381:RDT983388 RNP983381:RNP983388 RXL983381:RXL983388 SHH983381:SHH983388 SRD983381:SRD983388 TAZ983381:TAZ983388 TKV983381:TKV983388 TUR983381:TUR983388 UEN983381:UEN983388 UOJ983381:UOJ983388 UYF983381:UYF983388 VIB983381:VIB983388 VRX983381:VRX983388 WBT983381:WBT983388 WLP983381:WLP983388 WVL983381:WVL983388</xm:sqref>
        </x14:dataValidation>
        <x14:dataValidation type="list" allowBlank="1" showInputMessage="1" showErrorMessage="1" xr:uid="{2A387D62-DD6C-409F-AE4E-A47E508F8CC4}">
          <x14:formula1>
            <xm:f>$AW$460:$AW$463</xm:f>
          </x14:formula1>
          <xm:sqref>C18:C23 IY18:IY23 SU18:SU23 ACQ18:ACQ23 AMM18:AMM23 AWI18:AWI23 BGE18:BGE23 BQA18:BQA23 BZW18:BZW23 CJS18:CJS23 CTO18:CTO23 DDK18:DDK23 DNG18:DNG23 DXC18:DXC23 EGY18:EGY23 EQU18:EQU23 FAQ18:FAQ23 FKM18:FKM23 FUI18:FUI23 GEE18:GEE23 GOA18:GOA23 GXW18:GXW23 HHS18:HHS23 HRO18:HRO23 IBK18:IBK23 ILG18:ILG23 IVC18:IVC23 JEY18:JEY23 JOU18:JOU23 JYQ18:JYQ23 KIM18:KIM23 KSI18:KSI23 LCE18:LCE23 LMA18:LMA23 LVW18:LVW23 MFS18:MFS23 MPO18:MPO23 MZK18:MZK23 NJG18:NJG23 NTC18:NTC23 OCY18:OCY23 OMU18:OMU23 OWQ18:OWQ23 PGM18:PGM23 PQI18:PQI23 QAE18:QAE23 QKA18:QKA23 QTW18:QTW23 RDS18:RDS23 RNO18:RNO23 RXK18:RXK23 SHG18:SHG23 SRC18:SRC23 TAY18:TAY23 TKU18:TKU23 TUQ18:TUQ23 UEM18:UEM23 UOI18:UOI23 UYE18:UYE23 VIA18:VIA23 VRW18:VRW23 WBS18:WBS23 WLO18:WLO23 WVK18:WVK23 C65554:C65559 IY65554:IY65559 SU65554:SU65559 ACQ65554:ACQ65559 AMM65554:AMM65559 AWI65554:AWI65559 BGE65554:BGE65559 BQA65554:BQA65559 BZW65554:BZW65559 CJS65554:CJS65559 CTO65554:CTO65559 DDK65554:DDK65559 DNG65554:DNG65559 DXC65554:DXC65559 EGY65554:EGY65559 EQU65554:EQU65559 FAQ65554:FAQ65559 FKM65554:FKM65559 FUI65554:FUI65559 GEE65554:GEE65559 GOA65554:GOA65559 GXW65554:GXW65559 HHS65554:HHS65559 HRO65554:HRO65559 IBK65554:IBK65559 ILG65554:ILG65559 IVC65554:IVC65559 JEY65554:JEY65559 JOU65554:JOU65559 JYQ65554:JYQ65559 KIM65554:KIM65559 KSI65554:KSI65559 LCE65554:LCE65559 LMA65554:LMA65559 LVW65554:LVW65559 MFS65554:MFS65559 MPO65554:MPO65559 MZK65554:MZK65559 NJG65554:NJG65559 NTC65554:NTC65559 OCY65554:OCY65559 OMU65554:OMU65559 OWQ65554:OWQ65559 PGM65554:PGM65559 PQI65554:PQI65559 QAE65554:QAE65559 QKA65554:QKA65559 QTW65554:QTW65559 RDS65554:RDS65559 RNO65554:RNO65559 RXK65554:RXK65559 SHG65554:SHG65559 SRC65554:SRC65559 TAY65554:TAY65559 TKU65554:TKU65559 TUQ65554:TUQ65559 UEM65554:UEM65559 UOI65554:UOI65559 UYE65554:UYE65559 VIA65554:VIA65559 VRW65554:VRW65559 WBS65554:WBS65559 WLO65554:WLO65559 WVK65554:WVK65559 C131090:C131095 IY131090:IY131095 SU131090:SU131095 ACQ131090:ACQ131095 AMM131090:AMM131095 AWI131090:AWI131095 BGE131090:BGE131095 BQA131090:BQA131095 BZW131090:BZW131095 CJS131090:CJS131095 CTO131090:CTO131095 DDK131090:DDK131095 DNG131090:DNG131095 DXC131090:DXC131095 EGY131090:EGY131095 EQU131090:EQU131095 FAQ131090:FAQ131095 FKM131090:FKM131095 FUI131090:FUI131095 GEE131090:GEE131095 GOA131090:GOA131095 GXW131090:GXW131095 HHS131090:HHS131095 HRO131090:HRO131095 IBK131090:IBK131095 ILG131090:ILG131095 IVC131090:IVC131095 JEY131090:JEY131095 JOU131090:JOU131095 JYQ131090:JYQ131095 KIM131090:KIM131095 KSI131090:KSI131095 LCE131090:LCE131095 LMA131090:LMA131095 LVW131090:LVW131095 MFS131090:MFS131095 MPO131090:MPO131095 MZK131090:MZK131095 NJG131090:NJG131095 NTC131090:NTC131095 OCY131090:OCY131095 OMU131090:OMU131095 OWQ131090:OWQ131095 PGM131090:PGM131095 PQI131090:PQI131095 QAE131090:QAE131095 QKA131090:QKA131095 QTW131090:QTW131095 RDS131090:RDS131095 RNO131090:RNO131095 RXK131090:RXK131095 SHG131090:SHG131095 SRC131090:SRC131095 TAY131090:TAY131095 TKU131090:TKU131095 TUQ131090:TUQ131095 UEM131090:UEM131095 UOI131090:UOI131095 UYE131090:UYE131095 VIA131090:VIA131095 VRW131090:VRW131095 WBS131090:WBS131095 WLO131090:WLO131095 WVK131090:WVK131095 C196626:C196631 IY196626:IY196631 SU196626:SU196631 ACQ196626:ACQ196631 AMM196626:AMM196631 AWI196626:AWI196631 BGE196626:BGE196631 BQA196626:BQA196631 BZW196626:BZW196631 CJS196626:CJS196631 CTO196626:CTO196631 DDK196626:DDK196631 DNG196626:DNG196631 DXC196626:DXC196631 EGY196626:EGY196631 EQU196626:EQU196631 FAQ196626:FAQ196631 FKM196626:FKM196631 FUI196626:FUI196631 GEE196626:GEE196631 GOA196626:GOA196631 GXW196626:GXW196631 HHS196626:HHS196631 HRO196626:HRO196631 IBK196626:IBK196631 ILG196626:ILG196631 IVC196626:IVC196631 JEY196626:JEY196631 JOU196626:JOU196631 JYQ196626:JYQ196631 KIM196626:KIM196631 KSI196626:KSI196631 LCE196626:LCE196631 LMA196626:LMA196631 LVW196626:LVW196631 MFS196626:MFS196631 MPO196626:MPO196631 MZK196626:MZK196631 NJG196626:NJG196631 NTC196626:NTC196631 OCY196626:OCY196631 OMU196626:OMU196631 OWQ196626:OWQ196631 PGM196626:PGM196631 PQI196626:PQI196631 QAE196626:QAE196631 QKA196626:QKA196631 QTW196626:QTW196631 RDS196626:RDS196631 RNO196626:RNO196631 RXK196626:RXK196631 SHG196626:SHG196631 SRC196626:SRC196631 TAY196626:TAY196631 TKU196626:TKU196631 TUQ196626:TUQ196631 UEM196626:UEM196631 UOI196626:UOI196631 UYE196626:UYE196631 VIA196626:VIA196631 VRW196626:VRW196631 WBS196626:WBS196631 WLO196626:WLO196631 WVK196626:WVK196631 C262162:C262167 IY262162:IY262167 SU262162:SU262167 ACQ262162:ACQ262167 AMM262162:AMM262167 AWI262162:AWI262167 BGE262162:BGE262167 BQA262162:BQA262167 BZW262162:BZW262167 CJS262162:CJS262167 CTO262162:CTO262167 DDK262162:DDK262167 DNG262162:DNG262167 DXC262162:DXC262167 EGY262162:EGY262167 EQU262162:EQU262167 FAQ262162:FAQ262167 FKM262162:FKM262167 FUI262162:FUI262167 GEE262162:GEE262167 GOA262162:GOA262167 GXW262162:GXW262167 HHS262162:HHS262167 HRO262162:HRO262167 IBK262162:IBK262167 ILG262162:ILG262167 IVC262162:IVC262167 JEY262162:JEY262167 JOU262162:JOU262167 JYQ262162:JYQ262167 KIM262162:KIM262167 KSI262162:KSI262167 LCE262162:LCE262167 LMA262162:LMA262167 LVW262162:LVW262167 MFS262162:MFS262167 MPO262162:MPO262167 MZK262162:MZK262167 NJG262162:NJG262167 NTC262162:NTC262167 OCY262162:OCY262167 OMU262162:OMU262167 OWQ262162:OWQ262167 PGM262162:PGM262167 PQI262162:PQI262167 QAE262162:QAE262167 QKA262162:QKA262167 QTW262162:QTW262167 RDS262162:RDS262167 RNO262162:RNO262167 RXK262162:RXK262167 SHG262162:SHG262167 SRC262162:SRC262167 TAY262162:TAY262167 TKU262162:TKU262167 TUQ262162:TUQ262167 UEM262162:UEM262167 UOI262162:UOI262167 UYE262162:UYE262167 VIA262162:VIA262167 VRW262162:VRW262167 WBS262162:WBS262167 WLO262162:WLO262167 WVK262162:WVK262167 C327698:C327703 IY327698:IY327703 SU327698:SU327703 ACQ327698:ACQ327703 AMM327698:AMM327703 AWI327698:AWI327703 BGE327698:BGE327703 BQA327698:BQA327703 BZW327698:BZW327703 CJS327698:CJS327703 CTO327698:CTO327703 DDK327698:DDK327703 DNG327698:DNG327703 DXC327698:DXC327703 EGY327698:EGY327703 EQU327698:EQU327703 FAQ327698:FAQ327703 FKM327698:FKM327703 FUI327698:FUI327703 GEE327698:GEE327703 GOA327698:GOA327703 GXW327698:GXW327703 HHS327698:HHS327703 HRO327698:HRO327703 IBK327698:IBK327703 ILG327698:ILG327703 IVC327698:IVC327703 JEY327698:JEY327703 JOU327698:JOU327703 JYQ327698:JYQ327703 KIM327698:KIM327703 KSI327698:KSI327703 LCE327698:LCE327703 LMA327698:LMA327703 LVW327698:LVW327703 MFS327698:MFS327703 MPO327698:MPO327703 MZK327698:MZK327703 NJG327698:NJG327703 NTC327698:NTC327703 OCY327698:OCY327703 OMU327698:OMU327703 OWQ327698:OWQ327703 PGM327698:PGM327703 PQI327698:PQI327703 QAE327698:QAE327703 QKA327698:QKA327703 QTW327698:QTW327703 RDS327698:RDS327703 RNO327698:RNO327703 RXK327698:RXK327703 SHG327698:SHG327703 SRC327698:SRC327703 TAY327698:TAY327703 TKU327698:TKU327703 TUQ327698:TUQ327703 UEM327698:UEM327703 UOI327698:UOI327703 UYE327698:UYE327703 VIA327698:VIA327703 VRW327698:VRW327703 WBS327698:WBS327703 WLO327698:WLO327703 WVK327698:WVK327703 C393234:C393239 IY393234:IY393239 SU393234:SU393239 ACQ393234:ACQ393239 AMM393234:AMM393239 AWI393234:AWI393239 BGE393234:BGE393239 BQA393234:BQA393239 BZW393234:BZW393239 CJS393234:CJS393239 CTO393234:CTO393239 DDK393234:DDK393239 DNG393234:DNG393239 DXC393234:DXC393239 EGY393234:EGY393239 EQU393234:EQU393239 FAQ393234:FAQ393239 FKM393234:FKM393239 FUI393234:FUI393239 GEE393234:GEE393239 GOA393234:GOA393239 GXW393234:GXW393239 HHS393234:HHS393239 HRO393234:HRO393239 IBK393234:IBK393239 ILG393234:ILG393239 IVC393234:IVC393239 JEY393234:JEY393239 JOU393234:JOU393239 JYQ393234:JYQ393239 KIM393234:KIM393239 KSI393234:KSI393239 LCE393234:LCE393239 LMA393234:LMA393239 LVW393234:LVW393239 MFS393234:MFS393239 MPO393234:MPO393239 MZK393234:MZK393239 NJG393234:NJG393239 NTC393234:NTC393239 OCY393234:OCY393239 OMU393234:OMU393239 OWQ393234:OWQ393239 PGM393234:PGM393239 PQI393234:PQI393239 QAE393234:QAE393239 QKA393234:QKA393239 QTW393234:QTW393239 RDS393234:RDS393239 RNO393234:RNO393239 RXK393234:RXK393239 SHG393234:SHG393239 SRC393234:SRC393239 TAY393234:TAY393239 TKU393234:TKU393239 TUQ393234:TUQ393239 UEM393234:UEM393239 UOI393234:UOI393239 UYE393234:UYE393239 VIA393234:VIA393239 VRW393234:VRW393239 WBS393234:WBS393239 WLO393234:WLO393239 WVK393234:WVK393239 C458770:C458775 IY458770:IY458775 SU458770:SU458775 ACQ458770:ACQ458775 AMM458770:AMM458775 AWI458770:AWI458775 BGE458770:BGE458775 BQA458770:BQA458775 BZW458770:BZW458775 CJS458770:CJS458775 CTO458770:CTO458775 DDK458770:DDK458775 DNG458770:DNG458775 DXC458770:DXC458775 EGY458770:EGY458775 EQU458770:EQU458775 FAQ458770:FAQ458775 FKM458770:FKM458775 FUI458770:FUI458775 GEE458770:GEE458775 GOA458770:GOA458775 GXW458770:GXW458775 HHS458770:HHS458775 HRO458770:HRO458775 IBK458770:IBK458775 ILG458770:ILG458775 IVC458770:IVC458775 JEY458770:JEY458775 JOU458770:JOU458775 JYQ458770:JYQ458775 KIM458770:KIM458775 KSI458770:KSI458775 LCE458770:LCE458775 LMA458770:LMA458775 LVW458770:LVW458775 MFS458770:MFS458775 MPO458770:MPO458775 MZK458770:MZK458775 NJG458770:NJG458775 NTC458770:NTC458775 OCY458770:OCY458775 OMU458770:OMU458775 OWQ458770:OWQ458775 PGM458770:PGM458775 PQI458770:PQI458775 QAE458770:QAE458775 QKA458770:QKA458775 QTW458770:QTW458775 RDS458770:RDS458775 RNO458770:RNO458775 RXK458770:RXK458775 SHG458770:SHG458775 SRC458770:SRC458775 TAY458770:TAY458775 TKU458770:TKU458775 TUQ458770:TUQ458775 UEM458770:UEM458775 UOI458770:UOI458775 UYE458770:UYE458775 VIA458770:VIA458775 VRW458770:VRW458775 WBS458770:WBS458775 WLO458770:WLO458775 WVK458770:WVK458775 C524306:C524311 IY524306:IY524311 SU524306:SU524311 ACQ524306:ACQ524311 AMM524306:AMM524311 AWI524306:AWI524311 BGE524306:BGE524311 BQA524306:BQA524311 BZW524306:BZW524311 CJS524306:CJS524311 CTO524306:CTO524311 DDK524306:DDK524311 DNG524306:DNG524311 DXC524306:DXC524311 EGY524306:EGY524311 EQU524306:EQU524311 FAQ524306:FAQ524311 FKM524306:FKM524311 FUI524306:FUI524311 GEE524306:GEE524311 GOA524306:GOA524311 GXW524306:GXW524311 HHS524306:HHS524311 HRO524306:HRO524311 IBK524306:IBK524311 ILG524306:ILG524311 IVC524306:IVC524311 JEY524306:JEY524311 JOU524306:JOU524311 JYQ524306:JYQ524311 KIM524306:KIM524311 KSI524306:KSI524311 LCE524306:LCE524311 LMA524306:LMA524311 LVW524306:LVW524311 MFS524306:MFS524311 MPO524306:MPO524311 MZK524306:MZK524311 NJG524306:NJG524311 NTC524306:NTC524311 OCY524306:OCY524311 OMU524306:OMU524311 OWQ524306:OWQ524311 PGM524306:PGM524311 PQI524306:PQI524311 QAE524306:QAE524311 QKA524306:QKA524311 QTW524306:QTW524311 RDS524306:RDS524311 RNO524306:RNO524311 RXK524306:RXK524311 SHG524306:SHG524311 SRC524306:SRC524311 TAY524306:TAY524311 TKU524306:TKU524311 TUQ524306:TUQ524311 UEM524306:UEM524311 UOI524306:UOI524311 UYE524306:UYE524311 VIA524306:VIA524311 VRW524306:VRW524311 WBS524306:WBS524311 WLO524306:WLO524311 WVK524306:WVK524311 C589842:C589847 IY589842:IY589847 SU589842:SU589847 ACQ589842:ACQ589847 AMM589842:AMM589847 AWI589842:AWI589847 BGE589842:BGE589847 BQA589842:BQA589847 BZW589842:BZW589847 CJS589842:CJS589847 CTO589842:CTO589847 DDK589842:DDK589847 DNG589842:DNG589847 DXC589842:DXC589847 EGY589842:EGY589847 EQU589842:EQU589847 FAQ589842:FAQ589847 FKM589842:FKM589847 FUI589842:FUI589847 GEE589842:GEE589847 GOA589842:GOA589847 GXW589842:GXW589847 HHS589842:HHS589847 HRO589842:HRO589847 IBK589842:IBK589847 ILG589842:ILG589847 IVC589842:IVC589847 JEY589842:JEY589847 JOU589842:JOU589847 JYQ589842:JYQ589847 KIM589842:KIM589847 KSI589842:KSI589847 LCE589842:LCE589847 LMA589842:LMA589847 LVW589842:LVW589847 MFS589842:MFS589847 MPO589842:MPO589847 MZK589842:MZK589847 NJG589842:NJG589847 NTC589842:NTC589847 OCY589842:OCY589847 OMU589842:OMU589847 OWQ589842:OWQ589847 PGM589842:PGM589847 PQI589842:PQI589847 QAE589842:QAE589847 QKA589842:QKA589847 QTW589842:QTW589847 RDS589842:RDS589847 RNO589842:RNO589847 RXK589842:RXK589847 SHG589842:SHG589847 SRC589842:SRC589847 TAY589842:TAY589847 TKU589842:TKU589847 TUQ589842:TUQ589847 UEM589842:UEM589847 UOI589842:UOI589847 UYE589842:UYE589847 VIA589842:VIA589847 VRW589842:VRW589847 WBS589842:WBS589847 WLO589842:WLO589847 WVK589842:WVK589847 C655378:C655383 IY655378:IY655383 SU655378:SU655383 ACQ655378:ACQ655383 AMM655378:AMM655383 AWI655378:AWI655383 BGE655378:BGE655383 BQA655378:BQA655383 BZW655378:BZW655383 CJS655378:CJS655383 CTO655378:CTO655383 DDK655378:DDK655383 DNG655378:DNG655383 DXC655378:DXC655383 EGY655378:EGY655383 EQU655378:EQU655383 FAQ655378:FAQ655383 FKM655378:FKM655383 FUI655378:FUI655383 GEE655378:GEE655383 GOA655378:GOA655383 GXW655378:GXW655383 HHS655378:HHS655383 HRO655378:HRO655383 IBK655378:IBK655383 ILG655378:ILG655383 IVC655378:IVC655383 JEY655378:JEY655383 JOU655378:JOU655383 JYQ655378:JYQ655383 KIM655378:KIM655383 KSI655378:KSI655383 LCE655378:LCE655383 LMA655378:LMA655383 LVW655378:LVW655383 MFS655378:MFS655383 MPO655378:MPO655383 MZK655378:MZK655383 NJG655378:NJG655383 NTC655378:NTC655383 OCY655378:OCY655383 OMU655378:OMU655383 OWQ655378:OWQ655383 PGM655378:PGM655383 PQI655378:PQI655383 QAE655378:QAE655383 QKA655378:QKA655383 QTW655378:QTW655383 RDS655378:RDS655383 RNO655378:RNO655383 RXK655378:RXK655383 SHG655378:SHG655383 SRC655378:SRC655383 TAY655378:TAY655383 TKU655378:TKU655383 TUQ655378:TUQ655383 UEM655378:UEM655383 UOI655378:UOI655383 UYE655378:UYE655383 VIA655378:VIA655383 VRW655378:VRW655383 WBS655378:WBS655383 WLO655378:WLO655383 WVK655378:WVK655383 C720914:C720919 IY720914:IY720919 SU720914:SU720919 ACQ720914:ACQ720919 AMM720914:AMM720919 AWI720914:AWI720919 BGE720914:BGE720919 BQA720914:BQA720919 BZW720914:BZW720919 CJS720914:CJS720919 CTO720914:CTO720919 DDK720914:DDK720919 DNG720914:DNG720919 DXC720914:DXC720919 EGY720914:EGY720919 EQU720914:EQU720919 FAQ720914:FAQ720919 FKM720914:FKM720919 FUI720914:FUI720919 GEE720914:GEE720919 GOA720914:GOA720919 GXW720914:GXW720919 HHS720914:HHS720919 HRO720914:HRO720919 IBK720914:IBK720919 ILG720914:ILG720919 IVC720914:IVC720919 JEY720914:JEY720919 JOU720914:JOU720919 JYQ720914:JYQ720919 KIM720914:KIM720919 KSI720914:KSI720919 LCE720914:LCE720919 LMA720914:LMA720919 LVW720914:LVW720919 MFS720914:MFS720919 MPO720914:MPO720919 MZK720914:MZK720919 NJG720914:NJG720919 NTC720914:NTC720919 OCY720914:OCY720919 OMU720914:OMU720919 OWQ720914:OWQ720919 PGM720914:PGM720919 PQI720914:PQI720919 QAE720914:QAE720919 QKA720914:QKA720919 QTW720914:QTW720919 RDS720914:RDS720919 RNO720914:RNO720919 RXK720914:RXK720919 SHG720914:SHG720919 SRC720914:SRC720919 TAY720914:TAY720919 TKU720914:TKU720919 TUQ720914:TUQ720919 UEM720914:UEM720919 UOI720914:UOI720919 UYE720914:UYE720919 VIA720914:VIA720919 VRW720914:VRW720919 WBS720914:WBS720919 WLO720914:WLO720919 WVK720914:WVK720919 C786450:C786455 IY786450:IY786455 SU786450:SU786455 ACQ786450:ACQ786455 AMM786450:AMM786455 AWI786450:AWI786455 BGE786450:BGE786455 BQA786450:BQA786455 BZW786450:BZW786455 CJS786450:CJS786455 CTO786450:CTO786455 DDK786450:DDK786455 DNG786450:DNG786455 DXC786450:DXC786455 EGY786450:EGY786455 EQU786450:EQU786455 FAQ786450:FAQ786455 FKM786450:FKM786455 FUI786450:FUI786455 GEE786450:GEE786455 GOA786450:GOA786455 GXW786450:GXW786455 HHS786450:HHS786455 HRO786450:HRO786455 IBK786450:IBK786455 ILG786450:ILG786455 IVC786450:IVC786455 JEY786450:JEY786455 JOU786450:JOU786455 JYQ786450:JYQ786455 KIM786450:KIM786455 KSI786450:KSI786455 LCE786450:LCE786455 LMA786450:LMA786455 LVW786450:LVW786455 MFS786450:MFS786455 MPO786450:MPO786455 MZK786450:MZK786455 NJG786450:NJG786455 NTC786450:NTC786455 OCY786450:OCY786455 OMU786450:OMU786455 OWQ786450:OWQ786455 PGM786450:PGM786455 PQI786450:PQI786455 QAE786450:QAE786455 QKA786450:QKA786455 QTW786450:QTW786455 RDS786450:RDS786455 RNO786450:RNO786455 RXK786450:RXK786455 SHG786450:SHG786455 SRC786450:SRC786455 TAY786450:TAY786455 TKU786450:TKU786455 TUQ786450:TUQ786455 UEM786450:UEM786455 UOI786450:UOI786455 UYE786450:UYE786455 VIA786450:VIA786455 VRW786450:VRW786455 WBS786450:WBS786455 WLO786450:WLO786455 WVK786450:WVK786455 C851986:C851991 IY851986:IY851991 SU851986:SU851991 ACQ851986:ACQ851991 AMM851986:AMM851991 AWI851986:AWI851991 BGE851986:BGE851991 BQA851986:BQA851991 BZW851986:BZW851991 CJS851986:CJS851991 CTO851986:CTO851991 DDK851986:DDK851991 DNG851986:DNG851991 DXC851986:DXC851991 EGY851986:EGY851991 EQU851986:EQU851991 FAQ851986:FAQ851991 FKM851986:FKM851991 FUI851986:FUI851991 GEE851986:GEE851991 GOA851986:GOA851991 GXW851986:GXW851991 HHS851986:HHS851991 HRO851986:HRO851991 IBK851986:IBK851991 ILG851986:ILG851991 IVC851986:IVC851991 JEY851986:JEY851991 JOU851986:JOU851991 JYQ851986:JYQ851991 KIM851986:KIM851991 KSI851986:KSI851991 LCE851986:LCE851991 LMA851986:LMA851991 LVW851986:LVW851991 MFS851986:MFS851991 MPO851986:MPO851991 MZK851986:MZK851991 NJG851986:NJG851991 NTC851986:NTC851991 OCY851986:OCY851991 OMU851986:OMU851991 OWQ851986:OWQ851991 PGM851986:PGM851991 PQI851986:PQI851991 QAE851986:QAE851991 QKA851986:QKA851991 QTW851986:QTW851991 RDS851986:RDS851991 RNO851986:RNO851991 RXK851986:RXK851991 SHG851986:SHG851991 SRC851986:SRC851991 TAY851986:TAY851991 TKU851986:TKU851991 TUQ851986:TUQ851991 UEM851986:UEM851991 UOI851986:UOI851991 UYE851986:UYE851991 VIA851986:VIA851991 VRW851986:VRW851991 WBS851986:WBS851991 WLO851986:WLO851991 WVK851986:WVK851991 C917522:C917527 IY917522:IY917527 SU917522:SU917527 ACQ917522:ACQ917527 AMM917522:AMM917527 AWI917522:AWI917527 BGE917522:BGE917527 BQA917522:BQA917527 BZW917522:BZW917527 CJS917522:CJS917527 CTO917522:CTO917527 DDK917522:DDK917527 DNG917522:DNG917527 DXC917522:DXC917527 EGY917522:EGY917527 EQU917522:EQU917527 FAQ917522:FAQ917527 FKM917522:FKM917527 FUI917522:FUI917527 GEE917522:GEE917527 GOA917522:GOA917527 GXW917522:GXW917527 HHS917522:HHS917527 HRO917522:HRO917527 IBK917522:IBK917527 ILG917522:ILG917527 IVC917522:IVC917527 JEY917522:JEY917527 JOU917522:JOU917527 JYQ917522:JYQ917527 KIM917522:KIM917527 KSI917522:KSI917527 LCE917522:LCE917527 LMA917522:LMA917527 LVW917522:LVW917527 MFS917522:MFS917527 MPO917522:MPO917527 MZK917522:MZK917527 NJG917522:NJG917527 NTC917522:NTC917527 OCY917522:OCY917527 OMU917522:OMU917527 OWQ917522:OWQ917527 PGM917522:PGM917527 PQI917522:PQI917527 QAE917522:QAE917527 QKA917522:QKA917527 QTW917522:QTW917527 RDS917522:RDS917527 RNO917522:RNO917527 RXK917522:RXK917527 SHG917522:SHG917527 SRC917522:SRC917527 TAY917522:TAY917527 TKU917522:TKU917527 TUQ917522:TUQ917527 UEM917522:UEM917527 UOI917522:UOI917527 UYE917522:UYE917527 VIA917522:VIA917527 VRW917522:VRW917527 WBS917522:WBS917527 WLO917522:WLO917527 WVK917522:WVK917527 C983058:C983063 IY983058:IY983063 SU983058:SU983063 ACQ983058:ACQ983063 AMM983058:AMM983063 AWI983058:AWI983063 BGE983058:BGE983063 BQA983058:BQA983063 BZW983058:BZW983063 CJS983058:CJS983063 CTO983058:CTO983063 DDK983058:DDK983063 DNG983058:DNG983063 DXC983058:DXC983063 EGY983058:EGY983063 EQU983058:EQU983063 FAQ983058:FAQ983063 FKM983058:FKM983063 FUI983058:FUI983063 GEE983058:GEE983063 GOA983058:GOA983063 GXW983058:GXW983063 HHS983058:HHS983063 HRO983058:HRO983063 IBK983058:IBK983063 ILG983058:ILG983063 IVC983058:IVC983063 JEY983058:JEY983063 JOU983058:JOU983063 JYQ983058:JYQ983063 KIM983058:KIM983063 KSI983058:KSI983063 LCE983058:LCE983063 LMA983058:LMA983063 LVW983058:LVW983063 MFS983058:MFS983063 MPO983058:MPO983063 MZK983058:MZK983063 NJG983058:NJG983063 NTC983058:NTC983063 OCY983058:OCY983063 OMU983058:OMU983063 OWQ983058:OWQ983063 PGM983058:PGM983063 PQI983058:PQI983063 QAE983058:QAE983063 QKA983058:QKA983063 QTW983058:QTW983063 RDS983058:RDS983063 RNO983058:RNO983063 RXK983058:RXK983063 SHG983058:SHG983063 SRC983058:SRC983063 TAY983058:TAY983063 TKU983058:TKU983063 TUQ983058:TUQ983063 UEM983058:UEM983063 UOI983058:UOI983063 UYE983058:UYE983063 VIA983058:VIA983063 VRW983058:VRW983063 WBS983058:WBS983063 WLO983058:WLO983063 WVK983058:WVK983063 C78:C81 IY78:IY81 SU78:SU81 ACQ78:ACQ81 AMM78:AMM81 AWI78:AWI81 BGE78:BGE81 BQA78:BQA81 BZW78:BZW81 CJS78:CJS81 CTO78:CTO81 DDK78:DDK81 DNG78:DNG81 DXC78:DXC81 EGY78:EGY81 EQU78:EQU81 FAQ78:FAQ81 FKM78:FKM81 FUI78:FUI81 GEE78:GEE81 GOA78:GOA81 GXW78:GXW81 HHS78:HHS81 HRO78:HRO81 IBK78:IBK81 ILG78:ILG81 IVC78:IVC81 JEY78:JEY81 JOU78:JOU81 JYQ78:JYQ81 KIM78:KIM81 KSI78:KSI81 LCE78:LCE81 LMA78:LMA81 LVW78:LVW81 MFS78:MFS81 MPO78:MPO81 MZK78:MZK81 NJG78:NJG81 NTC78:NTC81 OCY78:OCY81 OMU78:OMU81 OWQ78:OWQ81 PGM78:PGM81 PQI78:PQI81 QAE78:QAE81 QKA78:QKA81 QTW78:QTW81 RDS78:RDS81 RNO78:RNO81 RXK78:RXK81 SHG78:SHG81 SRC78:SRC81 TAY78:TAY81 TKU78:TKU81 TUQ78:TUQ81 UEM78:UEM81 UOI78:UOI81 UYE78:UYE81 VIA78:VIA81 VRW78:VRW81 WBS78:WBS81 WLO78:WLO81 WVK78:WVK81 C65614:C65617 IY65614:IY65617 SU65614:SU65617 ACQ65614:ACQ65617 AMM65614:AMM65617 AWI65614:AWI65617 BGE65614:BGE65617 BQA65614:BQA65617 BZW65614:BZW65617 CJS65614:CJS65617 CTO65614:CTO65617 DDK65614:DDK65617 DNG65614:DNG65617 DXC65614:DXC65617 EGY65614:EGY65617 EQU65614:EQU65617 FAQ65614:FAQ65617 FKM65614:FKM65617 FUI65614:FUI65617 GEE65614:GEE65617 GOA65614:GOA65617 GXW65614:GXW65617 HHS65614:HHS65617 HRO65614:HRO65617 IBK65614:IBK65617 ILG65614:ILG65617 IVC65614:IVC65617 JEY65614:JEY65617 JOU65614:JOU65617 JYQ65614:JYQ65617 KIM65614:KIM65617 KSI65614:KSI65617 LCE65614:LCE65617 LMA65614:LMA65617 LVW65614:LVW65617 MFS65614:MFS65617 MPO65614:MPO65617 MZK65614:MZK65617 NJG65614:NJG65617 NTC65614:NTC65617 OCY65614:OCY65617 OMU65614:OMU65617 OWQ65614:OWQ65617 PGM65614:PGM65617 PQI65614:PQI65617 QAE65614:QAE65617 QKA65614:QKA65617 QTW65614:QTW65617 RDS65614:RDS65617 RNO65614:RNO65617 RXK65614:RXK65617 SHG65614:SHG65617 SRC65614:SRC65617 TAY65614:TAY65617 TKU65614:TKU65617 TUQ65614:TUQ65617 UEM65614:UEM65617 UOI65614:UOI65617 UYE65614:UYE65617 VIA65614:VIA65617 VRW65614:VRW65617 WBS65614:WBS65617 WLO65614:WLO65617 WVK65614:WVK65617 C131150:C131153 IY131150:IY131153 SU131150:SU131153 ACQ131150:ACQ131153 AMM131150:AMM131153 AWI131150:AWI131153 BGE131150:BGE131153 BQA131150:BQA131153 BZW131150:BZW131153 CJS131150:CJS131153 CTO131150:CTO131153 DDK131150:DDK131153 DNG131150:DNG131153 DXC131150:DXC131153 EGY131150:EGY131153 EQU131150:EQU131153 FAQ131150:FAQ131153 FKM131150:FKM131153 FUI131150:FUI131153 GEE131150:GEE131153 GOA131150:GOA131153 GXW131150:GXW131153 HHS131150:HHS131153 HRO131150:HRO131153 IBK131150:IBK131153 ILG131150:ILG131153 IVC131150:IVC131153 JEY131150:JEY131153 JOU131150:JOU131153 JYQ131150:JYQ131153 KIM131150:KIM131153 KSI131150:KSI131153 LCE131150:LCE131153 LMA131150:LMA131153 LVW131150:LVW131153 MFS131150:MFS131153 MPO131150:MPO131153 MZK131150:MZK131153 NJG131150:NJG131153 NTC131150:NTC131153 OCY131150:OCY131153 OMU131150:OMU131153 OWQ131150:OWQ131153 PGM131150:PGM131153 PQI131150:PQI131153 QAE131150:QAE131153 QKA131150:QKA131153 QTW131150:QTW131153 RDS131150:RDS131153 RNO131150:RNO131153 RXK131150:RXK131153 SHG131150:SHG131153 SRC131150:SRC131153 TAY131150:TAY131153 TKU131150:TKU131153 TUQ131150:TUQ131153 UEM131150:UEM131153 UOI131150:UOI131153 UYE131150:UYE131153 VIA131150:VIA131153 VRW131150:VRW131153 WBS131150:WBS131153 WLO131150:WLO131153 WVK131150:WVK131153 C196686:C196689 IY196686:IY196689 SU196686:SU196689 ACQ196686:ACQ196689 AMM196686:AMM196689 AWI196686:AWI196689 BGE196686:BGE196689 BQA196686:BQA196689 BZW196686:BZW196689 CJS196686:CJS196689 CTO196686:CTO196689 DDK196686:DDK196689 DNG196686:DNG196689 DXC196686:DXC196689 EGY196686:EGY196689 EQU196686:EQU196689 FAQ196686:FAQ196689 FKM196686:FKM196689 FUI196686:FUI196689 GEE196686:GEE196689 GOA196686:GOA196689 GXW196686:GXW196689 HHS196686:HHS196689 HRO196686:HRO196689 IBK196686:IBK196689 ILG196686:ILG196689 IVC196686:IVC196689 JEY196686:JEY196689 JOU196686:JOU196689 JYQ196686:JYQ196689 KIM196686:KIM196689 KSI196686:KSI196689 LCE196686:LCE196689 LMA196686:LMA196689 LVW196686:LVW196689 MFS196686:MFS196689 MPO196686:MPO196689 MZK196686:MZK196689 NJG196686:NJG196689 NTC196686:NTC196689 OCY196686:OCY196689 OMU196686:OMU196689 OWQ196686:OWQ196689 PGM196686:PGM196689 PQI196686:PQI196689 QAE196686:QAE196689 QKA196686:QKA196689 QTW196686:QTW196689 RDS196686:RDS196689 RNO196686:RNO196689 RXK196686:RXK196689 SHG196686:SHG196689 SRC196686:SRC196689 TAY196686:TAY196689 TKU196686:TKU196689 TUQ196686:TUQ196689 UEM196686:UEM196689 UOI196686:UOI196689 UYE196686:UYE196689 VIA196686:VIA196689 VRW196686:VRW196689 WBS196686:WBS196689 WLO196686:WLO196689 WVK196686:WVK196689 C262222:C262225 IY262222:IY262225 SU262222:SU262225 ACQ262222:ACQ262225 AMM262222:AMM262225 AWI262222:AWI262225 BGE262222:BGE262225 BQA262222:BQA262225 BZW262222:BZW262225 CJS262222:CJS262225 CTO262222:CTO262225 DDK262222:DDK262225 DNG262222:DNG262225 DXC262222:DXC262225 EGY262222:EGY262225 EQU262222:EQU262225 FAQ262222:FAQ262225 FKM262222:FKM262225 FUI262222:FUI262225 GEE262222:GEE262225 GOA262222:GOA262225 GXW262222:GXW262225 HHS262222:HHS262225 HRO262222:HRO262225 IBK262222:IBK262225 ILG262222:ILG262225 IVC262222:IVC262225 JEY262222:JEY262225 JOU262222:JOU262225 JYQ262222:JYQ262225 KIM262222:KIM262225 KSI262222:KSI262225 LCE262222:LCE262225 LMA262222:LMA262225 LVW262222:LVW262225 MFS262222:MFS262225 MPO262222:MPO262225 MZK262222:MZK262225 NJG262222:NJG262225 NTC262222:NTC262225 OCY262222:OCY262225 OMU262222:OMU262225 OWQ262222:OWQ262225 PGM262222:PGM262225 PQI262222:PQI262225 QAE262222:QAE262225 QKA262222:QKA262225 QTW262222:QTW262225 RDS262222:RDS262225 RNO262222:RNO262225 RXK262222:RXK262225 SHG262222:SHG262225 SRC262222:SRC262225 TAY262222:TAY262225 TKU262222:TKU262225 TUQ262222:TUQ262225 UEM262222:UEM262225 UOI262222:UOI262225 UYE262222:UYE262225 VIA262222:VIA262225 VRW262222:VRW262225 WBS262222:WBS262225 WLO262222:WLO262225 WVK262222:WVK262225 C327758:C327761 IY327758:IY327761 SU327758:SU327761 ACQ327758:ACQ327761 AMM327758:AMM327761 AWI327758:AWI327761 BGE327758:BGE327761 BQA327758:BQA327761 BZW327758:BZW327761 CJS327758:CJS327761 CTO327758:CTO327761 DDK327758:DDK327761 DNG327758:DNG327761 DXC327758:DXC327761 EGY327758:EGY327761 EQU327758:EQU327761 FAQ327758:FAQ327761 FKM327758:FKM327761 FUI327758:FUI327761 GEE327758:GEE327761 GOA327758:GOA327761 GXW327758:GXW327761 HHS327758:HHS327761 HRO327758:HRO327761 IBK327758:IBK327761 ILG327758:ILG327761 IVC327758:IVC327761 JEY327758:JEY327761 JOU327758:JOU327761 JYQ327758:JYQ327761 KIM327758:KIM327761 KSI327758:KSI327761 LCE327758:LCE327761 LMA327758:LMA327761 LVW327758:LVW327761 MFS327758:MFS327761 MPO327758:MPO327761 MZK327758:MZK327761 NJG327758:NJG327761 NTC327758:NTC327761 OCY327758:OCY327761 OMU327758:OMU327761 OWQ327758:OWQ327761 PGM327758:PGM327761 PQI327758:PQI327761 QAE327758:QAE327761 QKA327758:QKA327761 QTW327758:QTW327761 RDS327758:RDS327761 RNO327758:RNO327761 RXK327758:RXK327761 SHG327758:SHG327761 SRC327758:SRC327761 TAY327758:TAY327761 TKU327758:TKU327761 TUQ327758:TUQ327761 UEM327758:UEM327761 UOI327758:UOI327761 UYE327758:UYE327761 VIA327758:VIA327761 VRW327758:VRW327761 WBS327758:WBS327761 WLO327758:WLO327761 WVK327758:WVK327761 C393294:C393297 IY393294:IY393297 SU393294:SU393297 ACQ393294:ACQ393297 AMM393294:AMM393297 AWI393294:AWI393297 BGE393294:BGE393297 BQA393294:BQA393297 BZW393294:BZW393297 CJS393294:CJS393297 CTO393294:CTO393297 DDK393294:DDK393297 DNG393294:DNG393297 DXC393294:DXC393297 EGY393294:EGY393297 EQU393294:EQU393297 FAQ393294:FAQ393297 FKM393294:FKM393297 FUI393294:FUI393297 GEE393294:GEE393297 GOA393294:GOA393297 GXW393294:GXW393297 HHS393294:HHS393297 HRO393294:HRO393297 IBK393294:IBK393297 ILG393294:ILG393297 IVC393294:IVC393297 JEY393294:JEY393297 JOU393294:JOU393297 JYQ393294:JYQ393297 KIM393294:KIM393297 KSI393294:KSI393297 LCE393294:LCE393297 LMA393294:LMA393297 LVW393294:LVW393297 MFS393294:MFS393297 MPO393294:MPO393297 MZK393294:MZK393297 NJG393294:NJG393297 NTC393294:NTC393297 OCY393294:OCY393297 OMU393294:OMU393297 OWQ393294:OWQ393297 PGM393294:PGM393297 PQI393294:PQI393297 QAE393294:QAE393297 QKA393294:QKA393297 QTW393294:QTW393297 RDS393294:RDS393297 RNO393294:RNO393297 RXK393294:RXK393297 SHG393294:SHG393297 SRC393294:SRC393297 TAY393294:TAY393297 TKU393294:TKU393297 TUQ393294:TUQ393297 UEM393294:UEM393297 UOI393294:UOI393297 UYE393294:UYE393297 VIA393294:VIA393297 VRW393294:VRW393297 WBS393294:WBS393297 WLO393294:WLO393297 WVK393294:WVK393297 C458830:C458833 IY458830:IY458833 SU458830:SU458833 ACQ458830:ACQ458833 AMM458830:AMM458833 AWI458830:AWI458833 BGE458830:BGE458833 BQA458830:BQA458833 BZW458830:BZW458833 CJS458830:CJS458833 CTO458830:CTO458833 DDK458830:DDK458833 DNG458830:DNG458833 DXC458830:DXC458833 EGY458830:EGY458833 EQU458830:EQU458833 FAQ458830:FAQ458833 FKM458830:FKM458833 FUI458830:FUI458833 GEE458830:GEE458833 GOA458830:GOA458833 GXW458830:GXW458833 HHS458830:HHS458833 HRO458830:HRO458833 IBK458830:IBK458833 ILG458830:ILG458833 IVC458830:IVC458833 JEY458830:JEY458833 JOU458830:JOU458833 JYQ458830:JYQ458833 KIM458830:KIM458833 KSI458830:KSI458833 LCE458830:LCE458833 LMA458830:LMA458833 LVW458830:LVW458833 MFS458830:MFS458833 MPO458830:MPO458833 MZK458830:MZK458833 NJG458830:NJG458833 NTC458830:NTC458833 OCY458830:OCY458833 OMU458830:OMU458833 OWQ458830:OWQ458833 PGM458830:PGM458833 PQI458830:PQI458833 QAE458830:QAE458833 QKA458830:QKA458833 QTW458830:QTW458833 RDS458830:RDS458833 RNO458830:RNO458833 RXK458830:RXK458833 SHG458830:SHG458833 SRC458830:SRC458833 TAY458830:TAY458833 TKU458830:TKU458833 TUQ458830:TUQ458833 UEM458830:UEM458833 UOI458830:UOI458833 UYE458830:UYE458833 VIA458830:VIA458833 VRW458830:VRW458833 WBS458830:WBS458833 WLO458830:WLO458833 WVK458830:WVK458833 C524366:C524369 IY524366:IY524369 SU524366:SU524369 ACQ524366:ACQ524369 AMM524366:AMM524369 AWI524366:AWI524369 BGE524366:BGE524369 BQA524366:BQA524369 BZW524366:BZW524369 CJS524366:CJS524369 CTO524366:CTO524369 DDK524366:DDK524369 DNG524366:DNG524369 DXC524366:DXC524369 EGY524366:EGY524369 EQU524366:EQU524369 FAQ524366:FAQ524369 FKM524366:FKM524369 FUI524366:FUI524369 GEE524366:GEE524369 GOA524366:GOA524369 GXW524366:GXW524369 HHS524366:HHS524369 HRO524366:HRO524369 IBK524366:IBK524369 ILG524366:ILG524369 IVC524366:IVC524369 JEY524366:JEY524369 JOU524366:JOU524369 JYQ524366:JYQ524369 KIM524366:KIM524369 KSI524366:KSI524369 LCE524366:LCE524369 LMA524366:LMA524369 LVW524366:LVW524369 MFS524366:MFS524369 MPO524366:MPO524369 MZK524366:MZK524369 NJG524366:NJG524369 NTC524366:NTC524369 OCY524366:OCY524369 OMU524366:OMU524369 OWQ524366:OWQ524369 PGM524366:PGM524369 PQI524366:PQI524369 QAE524366:QAE524369 QKA524366:QKA524369 QTW524366:QTW524369 RDS524366:RDS524369 RNO524366:RNO524369 RXK524366:RXK524369 SHG524366:SHG524369 SRC524366:SRC524369 TAY524366:TAY524369 TKU524366:TKU524369 TUQ524366:TUQ524369 UEM524366:UEM524369 UOI524366:UOI524369 UYE524366:UYE524369 VIA524366:VIA524369 VRW524366:VRW524369 WBS524366:WBS524369 WLO524366:WLO524369 WVK524366:WVK524369 C589902:C589905 IY589902:IY589905 SU589902:SU589905 ACQ589902:ACQ589905 AMM589902:AMM589905 AWI589902:AWI589905 BGE589902:BGE589905 BQA589902:BQA589905 BZW589902:BZW589905 CJS589902:CJS589905 CTO589902:CTO589905 DDK589902:DDK589905 DNG589902:DNG589905 DXC589902:DXC589905 EGY589902:EGY589905 EQU589902:EQU589905 FAQ589902:FAQ589905 FKM589902:FKM589905 FUI589902:FUI589905 GEE589902:GEE589905 GOA589902:GOA589905 GXW589902:GXW589905 HHS589902:HHS589905 HRO589902:HRO589905 IBK589902:IBK589905 ILG589902:ILG589905 IVC589902:IVC589905 JEY589902:JEY589905 JOU589902:JOU589905 JYQ589902:JYQ589905 KIM589902:KIM589905 KSI589902:KSI589905 LCE589902:LCE589905 LMA589902:LMA589905 LVW589902:LVW589905 MFS589902:MFS589905 MPO589902:MPO589905 MZK589902:MZK589905 NJG589902:NJG589905 NTC589902:NTC589905 OCY589902:OCY589905 OMU589902:OMU589905 OWQ589902:OWQ589905 PGM589902:PGM589905 PQI589902:PQI589905 QAE589902:QAE589905 QKA589902:QKA589905 QTW589902:QTW589905 RDS589902:RDS589905 RNO589902:RNO589905 RXK589902:RXK589905 SHG589902:SHG589905 SRC589902:SRC589905 TAY589902:TAY589905 TKU589902:TKU589905 TUQ589902:TUQ589905 UEM589902:UEM589905 UOI589902:UOI589905 UYE589902:UYE589905 VIA589902:VIA589905 VRW589902:VRW589905 WBS589902:WBS589905 WLO589902:WLO589905 WVK589902:WVK589905 C655438:C655441 IY655438:IY655441 SU655438:SU655441 ACQ655438:ACQ655441 AMM655438:AMM655441 AWI655438:AWI655441 BGE655438:BGE655441 BQA655438:BQA655441 BZW655438:BZW655441 CJS655438:CJS655441 CTO655438:CTO655441 DDK655438:DDK655441 DNG655438:DNG655441 DXC655438:DXC655441 EGY655438:EGY655441 EQU655438:EQU655441 FAQ655438:FAQ655441 FKM655438:FKM655441 FUI655438:FUI655441 GEE655438:GEE655441 GOA655438:GOA655441 GXW655438:GXW655441 HHS655438:HHS655441 HRO655438:HRO655441 IBK655438:IBK655441 ILG655438:ILG655441 IVC655438:IVC655441 JEY655438:JEY655441 JOU655438:JOU655441 JYQ655438:JYQ655441 KIM655438:KIM655441 KSI655438:KSI655441 LCE655438:LCE655441 LMA655438:LMA655441 LVW655438:LVW655441 MFS655438:MFS655441 MPO655438:MPO655441 MZK655438:MZK655441 NJG655438:NJG655441 NTC655438:NTC655441 OCY655438:OCY655441 OMU655438:OMU655441 OWQ655438:OWQ655441 PGM655438:PGM655441 PQI655438:PQI655441 QAE655438:QAE655441 QKA655438:QKA655441 QTW655438:QTW655441 RDS655438:RDS655441 RNO655438:RNO655441 RXK655438:RXK655441 SHG655438:SHG655441 SRC655438:SRC655441 TAY655438:TAY655441 TKU655438:TKU655441 TUQ655438:TUQ655441 UEM655438:UEM655441 UOI655438:UOI655441 UYE655438:UYE655441 VIA655438:VIA655441 VRW655438:VRW655441 WBS655438:WBS655441 WLO655438:WLO655441 WVK655438:WVK655441 C720974:C720977 IY720974:IY720977 SU720974:SU720977 ACQ720974:ACQ720977 AMM720974:AMM720977 AWI720974:AWI720977 BGE720974:BGE720977 BQA720974:BQA720977 BZW720974:BZW720977 CJS720974:CJS720977 CTO720974:CTO720977 DDK720974:DDK720977 DNG720974:DNG720977 DXC720974:DXC720977 EGY720974:EGY720977 EQU720974:EQU720977 FAQ720974:FAQ720977 FKM720974:FKM720977 FUI720974:FUI720977 GEE720974:GEE720977 GOA720974:GOA720977 GXW720974:GXW720977 HHS720974:HHS720977 HRO720974:HRO720977 IBK720974:IBK720977 ILG720974:ILG720977 IVC720974:IVC720977 JEY720974:JEY720977 JOU720974:JOU720977 JYQ720974:JYQ720977 KIM720974:KIM720977 KSI720974:KSI720977 LCE720974:LCE720977 LMA720974:LMA720977 LVW720974:LVW720977 MFS720974:MFS720977 MPO720974:MPO720977 MZK720974:MZK720977 NJG720974:NJG720977 NTC720974:NTC720977 OCY720974:OCY720977 OMU720974:OMU720977 OWQ720974:OWQ720977 PGM720974:PGM720977 PQI720974:PQI720977 QAE720974:QAE720977 QKA720974:QKA720977 QTW720974:QTW720977 RDS720974:RDS720977 RNO720974:RNO720977 RXK720974:RXK720977 SHG720974:SHG720977 SRC720974:SRC720977 TAY720974:TAY720977 TKU720974:TKU720977 TUQ720974:TUQ720977 UEM720974:UEM720977 UOI720974:UOI720977 UYE720974:UYE720977 VIA720974:VIA720977 VRW720974:VRW720977 WBS720974:WBS720977 WLO720974:WLO720977 WVK720974:WVK720977 C786510:C786513 IY786510:IY786513 SU786510:SU786513 ACQ786510:ACQ786513 AMM786510:AMM786513 AWI786510:AWI786513 BGE786510:BGE786513 BQA786510:BQA786513 BZW786510:BZW786513 CJS786510:CJS786513 CTO786510:CTO786513 DDK786510:DDK786513 DNG786510:DNG786513 DXC786510:DXC786513 EGY786510:EGY786513 EQU786510:EQU786513 FAQ786510:FAQ786513 FKM786510:FKM786513 FUI786510:FUI786513 GEE786510:GEE786513 GOA786510:GOA786513 GXW786510:GXW786513 HHS786510:HHS786513 HRO786510:HRO786513 IBK786510:IBK786513 ILG786510:ILG786513 IVC786510:IVC786513 JEY786510:JEY786513 JOU786510:JOU786513 JYQ786510:JYQ786513 KIM786510:KIM786513 KSI786510:KSI786513 LCE786510:LCE786513 LMA786510:LMA786513 LVW786510:LVW786513 MFS786510:MFS786513 MPO786510:MPO786513 MZK786510:MZK786513 NJG786510:NJG786513 NTC786510:NTC786513 OCY786510:OCY786513 OMU786510:OMU786513 OWQ786510:OWQ786513 PGM786510:PGM786513 PQI786510:PQI786513 QAE786510:QAE786513 QKA786510:QKA786513 QTW786510:QTW786513 RDS786510:RDS786513 RNO786510:RNO786513 RXK786510:RXK786513 SHG786510:SHG786513 SRC786510:SRC786513 TAY786510:TAY786513 TKU786510:TKU786513 TUQ786510:TUQ786513 UEM786510:UEM786513 UOI786510:UOI786513 UYE786510:UYE786513 VIA786510:VIA786513 VRW786510:VRW786513 WBS786510:WBS786513 WLO786510:WLO786513 WVK786510:WVK786513 C852046:C852049 IY852046:IY852049 SU852046:SU852049 ACQ852046:ACQ852049 AMM852046:AMM852049 AWI852046:AWI852049 BGE852046:BGE852049 BQA852046:BQA852049 BZW852046:BZW852049 CJS852046:CJS852049 CTO852046:CTO852049 DDK852046:DDK852049 DNG852046:DNG852049 DXC852046:DXC852049 EGY852046:EGY852049 EQU852046:EQU852049 FAQ852046:FAQ852049 FKM852046:FKM852049 FUI852046:FUI852049 GEE852046:GEE852049 GOA852046:GOA852049 GXW852046:GXW852049 HHS852046:HHS852049 HRO852046:HRO852049 IBK852046:IBK852049 ILG852046:ILG852049 IVC852046:IVC852049 JEY852046:JEY852049 JOU852046:JOU852049 JYQ852046:JYQ852049 KIM852046:KIM852049 KSI852046:KSI852049 LCE852046:LCE852049 LMA852046:LMA852049 LVW852046:LVW852049 MFS852046:MFS852049 MPO852046:MPO852049 MZK852046:MZK852049 NJG852046:NJG852049 NTC852046:NTC852049 OCY852046:OCY852049 OMU852046:OMU852049 OWQ852046:OWQ852049 PGM852046:PGM852049 PQI852046:PQI852049 QAE852046:QAE852049 QKA852046:QKA852049 QTW852046:QTW852049 RDS852046:RDS852049 RNO852046:RNO852049 RXK852046:RXK852049 SHG852046:SHG852049 SRC852046:SRC852049 TAY852046:TAY852049 TKU852046:TKU852049 TUQ852046:TUQ852049 UEM852046:UEM852049 UOI852046:UOI852049 UYE852046:UYE852049 VIA852046:VIA852049 VRW852046:VRW852049 WBS852046:WBS852049 WLO852046:WLO852049 WVK852046:WVK852049 C917582:C917585 IY917582:IY917585 SU917582:SU917585 ACQ917582:ACQ917585 AMM917582:AMM917585 AWI917582:AWI917585 BGE917582:BGE917585 BQA917582:BQA917585 BZW917582:BZW917585 CJS917582:CJS917585 CTO917582:CTO917585 DDK917582:DDK917585 DNG917582:DNG917585 DXC917582:DXC917585 EGY917582:EGY917585 EQU917582:EQU917585 FAQ917582:FAQ917585 FKM917582:FKM917585 FUI917582:FUI917585 GEE917582:GEE917585 GOA917582:GOA917585 GXW917582:GXW917585 HHS917582:HHS917585 HRO917582:HRO917585 IBK917582:IBK917585 ILG917582:ILG917585 IVC917582:IVC917585 JEY917582:JEY917585 JOU917582:JOU917585 JYQ917582:JYQ917585 KIM917582:KIM917585 KSI917582:KSI917585 LCE917582:LCE917585 LMA917582:LMA917585 LVW917582:LVW917585 MFS917582:MFS917585 MPO917582:MPO917585 MZK917582:MZK917585 NJG917582:NJG917585 NTC917582:NTC917585 OCY917582:OCY917585 OMU917582:OMU917585 OWQ917582:OWQ917585 PGM917582:PGM917585 PQI917582:PQI917585 QAE917582:QAE917585 QKA917582:QKA917585 QTW917582:QTW917585 RDS917582:RDS917585 RNO917582:RNO917585 RXK917582:RXK917585 SHG917582:SHG917585 SRC917582:SRC917585 TAY917582:TAY917585 TKU917582:TKU917585 TUQ917582:TUQ917585 UEM917582:UEM917585 UOI917582:UOI917585 UYE917582:UYE917585 VIA917582:VIA917585 VRW917582:VRW917585 WBS917582:WBS917585 WLO917582:WLO917585 WVK917582:WVK917585 C983118:C983121 IY983118:IY983121 SU983118:SU983121 ACQ983118:ACQ983121 AMM983118:AMM983121 AWI983118:AWI983121 BGE983118:BGE983121 BQA983118:BQA983121 BZW983118:BZW983121 CJS983118:CJS983121 CTO983118:CTO983121 DDK983118:DDK983121 DNG983118:DNG983121 DXC983118:DXC983121 EGY983118:EGY983121 EQU983118:EQU983121 FAQ983118:FAQ983121 FKM983118:FKM983121 FUI983118:FUI983121 GEE983118:GEE983121 GOA983118:GOA983121 GXW983118:GXW983121 HHS983118:HHS983121 HRO983118:HRO983121 IBK983118:IBK983121 ILG983118:ILG983121 IVC983118:IVC983121 JEY983118:JEY983121 JOU983118:JOU983121 JYQ983118:JYQ983121 KIM983118:KIM983121 KSI983118:KSI983121 LCE983118:LCE983121 LMA983118:LMA983121 LVW983118:LVW983121 MFS983118:MFS983121 MPO983118:MPO983121 MZK983118:MZK983121 NJG983118:NJG983121 NTC983118:NTC983121 OCY983118:OCY983121 OMU983118:OMU983121 OWQ983118:OWQ983121 PGM983118:PGM983121 PQI983118:PQI983121 QAE983118:QAE983121 QKA983118:QKA983121 QTW983118:QTW983121 RDS983118:RDS983121 RNO983118:RNO983121 RXK983118:RXK983121 SHG983118:SHG983121 SRC983118:SRC983121 TAY983118:TAY983121 TKU983118:TKU983121 TUQ983118:TUQ983121 UEM983118:UEM983121 UOI983118:UOI983121 UYE983118:UYE983121 VIA983118:VIA983121 VRW983118:VRW983121 WBS983118:WBS983121 WLO983118:WLO983121 WVK983118:WVK983121 C109:C120 IY109:IY120 SU109:SU120 ACQ109:ACQ120 AMM109:AMM120 AWI109:AWI120 BGE109:BGE120 BQA109:BQA120 BZW109:BZW120 CJS109:CJS120 CTO109:CTO120 DDK109:DDK120 DNG109:DNG120 DXC109:DXC120 EGY109:EGY120 EQU109:EQU120 FAQ109:FAQ120 FKM109:FKM120 FUI109:FUI120 GEE109:GEE120 GOA109:GOA120 GXW109:GXW120 HHS109:HHS120 HRO109:HRO120 IBK109:IBK120 ILG109:ILG120 IVC109:IVC120 JEY109:JEY120 JOU109:JOU120 JYQ109:JYQ120 KIM109:KIM120 KSI109:KSI120 LCE109:LCE120 LMA109:LMA120 LVW109:LVW120 MFS109:MFS120 MPO109:MPO120 MZK109:MZK120 NJG109:NJG120 NTC109:NTC120 OCY109:OCY120 OMU109:OMU120 OWQ109:OWQ120 PGM109:PGM120 PQI109:PQI120 QAE109:QAE120 QKA109:QKA120 QTW109:QTW120 RDS109:RDS120 RNO109:RNO120 RXK109:RXK120 SHG109:SHG120 SRC109:SRC120 TAY109:TAY120 TKU109:TKU120 TUQ109:TUQ120 UEM109:UEM120 UOI109:UOI120 UYE109:UYE120 VIA109:VIA120 VRW109:VRW120 WBS109:WBS120 WLO109:WLO120 WVK109:WVK120 C65645:C65656 IY65645:IY65656 SU65645:SU65656 ACQ65645:ACQ65656 AMM65645:AMM65656 AWI65645:AWI65656 BGE65645:BGE65656 BQA65645:BQA65656 BZW65645:BZW65656 CJS65645:CJS65656 CTO65645:CTO65656 DDK65645:DDK65656 DNG65645:DNG65656 DXC65645:DXC65656 EGY65645:EGY65656 EQU65645:EQU65656 FAQ65645:FAQ65656 FKM65645:FKM65656 FUI65645:FUI65656 GEE65645:GEE65656 GOA65645:GOA65656 GXW65645:GXW65656 HHS65645:HHS65656 HRO65645:HRO65656 IBK65645:IBK65656 ILG65645:ILG65656 IVC65645:IVC65656 JEY65645:JEY65656 JOU65645:JOU65656 JYQ65645:JYQ65656 KIM65645:KIM65656 KSI65645:KSI65656 LCE65645:LCE65656 LMA65645:LMA65656 LVW65645:LVW65656 MFS65645:MFS65656 MPO65645:MPO65656 MZK65645:MZK65656 NJG65645:NJG65656 NTC65645:NTC65656 OCY65645:OCY65656 OMU65645:OMU65656 OWQ65645:OWQ65656 PGM65645:PGM65656 PQI65645:PQI65656 QAE65645:QAE65656 QKA65645:QKA65656 QTW65645:QTW65656 RDS65645:RDS65656 RNO65645:RNO65656 RXK65645:RXK65656 SHG65645:SHG65656 SRC65645:SRC65656 TAY65645:TAY65656 TKU65645:TKU65656 TUQ65645:TUQ65656 UEM65645:UEM65656 UOI65645:UOI65656 UYE65645:UYE65656 VIA65645:VIA65656 VRW65645:VRW65656 WBS65645:WBS65656 WLO65645:WLO65656 WVK65645:WVK65656 C131181:C131192 IY131181:IY131192 SU131181:SU131192 ACQ131181:ACQ131192 AMM131181:AMM131192 AWI131181:AWI131192 BGE131181:BGE131192 BQA131181:BQA131192 BZW131181:BZW131192 CJS131181:CJS131192 CTO131181:CTO131192 DDK131181:DDK131192 DNG131181:DNG131192 DXC131181:DXC131192 EGY131181:EGY131192 EQU131181:EQU131192 FAQ131181:FAQ131192 FKM131181:FKM131192 FUI131181:FUI131192 GEE131181:GEE131192 GOA131181:GOA131192 GXW131181:GXW131192 HHS131181:HHS131192 HRO131181:HRO131192 IBK131181:IBK131192 ILG131181:ILG131192 IVC131181:IVC131192 JEY131181:JEY131192 JOU131181:JOU131192 JYQ131181:JYQ131192 KIM131181:KIM131192 KSI131181:KSI131192 LCE131181:LCE131192 LMA131181:LMA131192 LVW131181:LVW131192 MFS131181:MFS131192 MPO131181:MPO131192 MZK131181:MZK131192 NJG131181:NJG131192 NTC131181:NTC131192 OCY131181:OCY131192 OMU131181:OMU131192 OWQ131181:OWQ131192 PGM131181:PGM131192 PQI131181:PQI131192 QAE131181:QAE131192 QKA131181:QKA131192 QTW131181:QTW131192 RDS131181:RDS131192 RNO131181:RNO131192 RXK131181:RXK131192 SHG131181:SHG131192 SRC131181:SRC131192 TAY131181:TAY131192 TKU131181:TKU131192 TUQ131181:TUQ131192 UEM131181:UEM131192 UOI131181:UOI131192 UYE131181:UYE131192 VIA131181:VIA131192 VRW131181:VRW131192 WBS131181:WBS131192 WLO131181:WLO131192 WVK131181:WVK131192 C196717:C196728 IY196717:IY196728 SU196717:SU196728 ACQ196717:ACQ196728 AMM196717:AMM196728 AWI196717:AWI196728 BGE196717:BGE196728 BQA196717:BQA196728 BZW196717:BZW196728 CJS196717:CJS196728 CTO196717:CTO196728 DDK196717:DDK196728 DNG196717:DNG196728 DXC196717:DXC196728 EGY196717:EGY196728 EQU196717:EQU196728 FAQ196717:FAQ196728 FKM196717:FKM196728 FUI196717:FUI196728 GEE196717:GEE196728 GOA196717:GOA196728 GXW196717:GXW196728 HHS196717:HHS196728 HRO196717:HRO196728 IBK196717:IBK196728 ILG196717:ILG196728 IVC196717:IVC196728 JEY196717:JEY196728 JOU196717:JOU196728 JYQ196717:JYQ196728 KIM196717:KIM196728 KSI196717:KSI196728 LCE196717:LCE196728 LMA196717:LMA196728 LVW196717:LVW196728 MFS196717:MFS196728 MPO196717:MPO196728 MZK196717:MZK196728 NJG196717:NJG196728 NTC196717:NTC196728 OCY196717:OCY196728 OMU196717:OMU196728 OWQ196717:OWQ196728 PGM196717:PGM196728 PQI196717:PQI196728 QAE196717:QAE196728 QKA196717:QKA196728 QTW196717:QTW196728 RDS196717:RDS196728 RNO196717:RNO196728 RXK196717:RXK196728 SHG196717:SHG196728 SRC196717:SRC196728 TAY196717:TAY196728 TKU196717:TKU196728 TUQ196717:TUQ196728 UEM196717:UEM196728 UOI196717:UOI196728 UYE196717:UYE196728 VIA196717:VIA196728 VRW196717:VRW196728 WBS196717:WBS196728 WLO196717:WLO196728 WVK196717:WVK196728 C262253:C262264 IY262253:IY262264 SU262253:SU262264 ACQ262253:ACQ262264 AMM262253:AMM262264 AWI262253:AWI262264 BGE262253:BGE262264 BQA262253:BQA262264 BZW262253:BZW262264 CJS262253:CJS262264 CTO262253:CTO262264 DDK262253:DDK262264 DNG262253:DNG262264 DXC262253:DXC262264 EGY262253:EGY262264 EQU262253:EQU262264 FAQ262253:FAQ262264 FKM262253:FKM262264 FUI262253:FUI262264 GEE262253:GEE262264 GOA262253:GOA262264 GXW262253:GXW262264 HHS262253:HHS262264 HRO262253:HRO262264 IBK262253:IBK262264 ILG262253:ILG262264 IVC262253:IVC262264 JEY262253:JEY262264 JOU262253:JOU262264 JYQ262253:JYQ262264 KIM262253:KIM262264 KSI262253:KSI262264 LCE262253:LCE262264 LMA262253:LMA262264 LVW262253:LVW262264 MFS262253:MFS262264 MPO262253:MPO262264 MZK262253:MZK262264 NJG262253:NJG262264 NTC262253:NTC262264 OCY262253:OCY262264 OMU262253:OMU262264 OWQ262253:OWQ262264 PGM262253:PGM262264 PQI262253:PQI262264 QAE262253:QAE262264 QKA262253:QKA262264 QTW262253:QTW262264 RDS262253:RDS262264 RNO262253:RNO262264 RXK262253:RXK262264 SHG262253:SHG262264 SRC262253:SRC262264 TAY262253:TAY262264 TKU262253:TKU262264 TUQ262253:TUQ262264 UEM262253:UEM262264 UOI262253:UOI262264 UYE262253:UYE262264 VIA262253:VIA262264 VRW262253:VRW262264 WBS262253:WBS262264 WLO262253:WLO262264 WVK262253:WVK262264 C327789:C327800 IY327789:IY327800 SU327789:SU327800 ACQ327789:ACQ327800 AMM327789:AMM327800 AWI327789:AWI327800 BGE327789:BGE327800 BQA327789:BQA327800 BZW327789:BZW327800 CJS327789:CJS327800 CTO327789:CTO327800 DDK327789:DDK327800 DNG327789:DNG327800 DXC327789:DXC327800 EGY327789:EGY327800 EQU327789:EQU327800 FAQ327789:FAQ327800 FKM327789:FKM327800 FUI327789:FUI327800 GEE327789:GEE327800 GOA327789:GOA327800 GXW327789:GXW327800 HHS327789:HHS327800 HRO327789:HRO327800 IBK327789:IBK327800 ILG327789:ILG327800 IVC327789:IVC327800 JEY327789:JEY327800 JOU327789:JOU327800 JYQ327789:JYQ327800 KIM327789:KIM327800 KSI327789:KSI327800 LCE327789:LCE327800 LMA327789:LMA327800 LVW327789:LVW327800 MFS327789:MFS327800 MPO327789:MPO327800 MZK327789:MZK327800 NJG327789:NJG327800 NTC327789:NTC327800 OCY327789:OCY327800 OMU327789:OMU327800 OWQ327789:OWQ327800 PGM327789:PGM327800 PQI327789:PQI327800 QAE327789:QAE327800 QKA327789:QKA327800 QTW327789:QTW327800 RDS327789:RDS327800 RNO327789:RNO327800 RXK327789:RXK327800 SHG327789:SHG327800 SRC327789:SRC327800 TAY327789:TAY327800 TKU327789:TKU327800 TUQ327789:TUQ327800 UEM327789:UEM327800 UOI327789:UOI327800 UYE327789:UYE327800 VIA327789:VIA327800 VRW327789:VRW327800 WBS327789:WBS327800 WLO327789:WLO327800 WVK327789:WVK327800 C393325:C393336 IY393325:IY393336 SU393325:SU393336 ACQ393325:ACQ393336 AMM393325:AMM393336 AWI393325:AWI393336 BGE393325:BGE393336 BQA393325:BQA393336 BZW393325:BZW393336 CJS393325:CJS393336 CTO393325:CTO393336 DDK393325:DDK393336 DNG393325:DNG393336 DXC393325:DXC393336 EGY393325:EGY393336 EQU393325:EQU393336 FAQ393325:FAQ393336 FKM393325:FKM393336 FUI393325:FUI393336 GEE393325:GEE393336 GOA393325:GOA393336 GXW393325:GXW393336 HHS393325:HHS393336 HRO393325:HRO393336 IBK393325:IBK393336 ILG393325:ILG393336 IVC393325:IVC393336 JEY393325:JEY393336 JOU393325:JOU393336 JYQ393325:JYQ393336 KIM393325:KIM393336 KSI393325:KSI393336 LCE393325:LCE393336 LMA393325:LMA393336 LVW393325:LVW393336 MFS393325:MFS393336 MPO393325:MPO393336 MZK393325:MZK393336 NJG393325:NJG393336 NTC393325:NTC393336 OCY393325:OCY393336 OMU393325:OMU393336 OWQ393325:OWQ393336 PGM393325:PGM393336 PQI393325:PQI393336 QAE393325:QAE393336 QKA393325:QKA393336 QTW393325:QTW393336 RDS393325:RDS393336 RNO393325:RNO393336 RXK393325:RXK393336 SHG393325:SHG393336 SRC393325:SRC393336 TAY393325:TAY393336 TKU393325:TKU393336 TUQ393325:TUQ393336 UEM393325:UEM393336 UOI393325:UOI393336 UYE393325:UYE393336 VIA393325:VIA393336 VRW393325:VRW393336 WBS393325:WBS393336 WLO393325:WLO393336 WVK393325:WVK393336 C458861:C458872 IY458861:IY458872 SU458861:SU458872 ACQ458861:ACQ458872 AMM458861:AMM458872 AWI458861:AWI458872 BGE458861:BGE458872 BQA458861:BQA458872 BZW458861:BZW458872 CJS458861:CJS458872 CTO458861:CTO458872 DDK458861:DDK458872 DNG458861:DNG458872 DXC458861:DXC458872 EGY458861:EGY458872 EQU458861:EQU458872 FAQ458861:FAQ458872 FKM458861:FKM458872 FUI458861:FUI458872 GEE458861:GEE458872 GOA458861:GOA458872 GXW458861:GXW458872 HHS458861:HHS458872 HRO458861:HRO458872 IBK458861:IBK458872 ILG458861:ILG458872 IVC458861:IVC458872 JEY458861:JEY458872 JOU458861:JOU458872 JYQ458861:JYQ458872 KIM458861:KIM458872 KSI458861:KSI458872 LCE458861:LCE458872 LMA458861:LMA458872 LVW458861:LVW458872 MFS458861:MFS458872 MPO458861:MPO458872 MZK458861:MZK458872 NJG458861:NJG458872 NTC458861:NTC458872 OCY458861:OCY458872 OMU458861:OMU458872 OWQ458861:OWQ458872 PGM458861:PGM458872 PQI458861:PQI458872 QAE458861:QAE458872 QKA458861:QKA458872 QTW458861:QTW458872 RDS458861:RDS458872 RNO458861:RNO458872 RXK458861:RXK458872 SHG458861:SHG458872 SRC458861:SRC458872 TAY458861:TAY458872 TKU458861:TKU458872 TUQ458861:TUQ458872 UEM458861:UEM458872 UOI458861:UOI458872 UYE458861:UYE458872 VIA458861:VIA458872 VRW458861:VRW458872 WBS458861:WBS458872 WLO458861:WLO458872 WVK458861:WVK458872 C524397:C524408 IY524397:IY524408 SU524397:SU524408 ACQ524397:ACQ524408 AMM524397:AMM524408 AWI524397:AWI524408 BGE524397:BGE524408 BQA524397:BQA524408 BZW524397:BZW524408 CJS524397:CJS524408 CTO524397:CTO524408 DDK524397:DDK524408 DNG524397:DNG524408 DXC524397:DXC524408 EGY524397:EGY524408 EQU524397:EQU524408 FAQ524397:FAQ524408 FKM524397:FKM524408 FUI524397:FUI524408 GEE524397:GEE524408 GOA524397:GOA524408 GXW524397:GXW524408 HHS524397:HHS524408 HRO524397:HRO524408 IBK524397:IBK524408 ILG524397:ILG524408 IVC524397:IVC524408 JEY524397:JEY524408 JOU524397:JOU524408 JYQ524397:JYQ524408 KIM524397:KIM524408 KSI524397:KSI524408 LCE524397:LCE524408 LMA524397:LMA524408 LVW524397:LVW524408 MFS524397:MFS524408 MPO524397:MPO524408 MZK524397:MZK524408 NJG524397:NJG524408 NTC524397:NTC524408 OCY524397:OCY524408 OMU524397:OMU524408 OWQ524397:OWQ524408 PGM524397:PGM524408 PQI524397:PQI524408 QAE524397:QAE524408 QKA524397:QKA524408 QTW524397:QTW524408 RDS524397:RDS524408 RNO524397:RNO524408 RXK524397:RXK524408 SHG524397:SHG524408 SRC524397:SRC524408 TAY524397:TAY524408 TKU524397:TKU524408 TUQ524397:TUQ524408 UEM524397:UEM524408 UOI524397:UOI524408 UYE524397:UYE524408 VIA524397:VIA524408 VRW524397:VRW524408 WBS524397:WBS524408 WLO524397:WLO524408 WVK524397:WVK524408 C589933:C589944 IY589933:IY589944 SU589933:SU589944 ACQ589933:ACQ589944 AMM589933:AMM589944 AWI589933:AWI589944 BGE589933:BGE589944 BQA589933:BQA589944 BZW589933:BZW589944 CJS589933:CJS589944 CTO589933:CTO589944 DDK589933:DDK589944 DNG589933:DNG589944 DXC589933:DXC589944 EGY589933:EGY589944 EQU589933:EQU589944 FAQ589933:FAQ589944 FKM589933:FKM589944 FUI589933:FUI589944 GEE589933:GEE589944 GOA589933:GOA589944 GXW589933:GXW589944 HHS589933:HHS589944 HRO589933:HRO589944 IBK589933:IBK589944 ILG589933:ILG589944 IVC589933:IVC589944 JEY589933:JEY589944 JOU589933:JOU589944 JYQ589933:JYQ589944 KIM589933:KIM589944 KSI589933:KSI589944 LCE589933:LCE589944 LMA589933:LMA589944 LVW589933:LVW589944 MFS589933:MFS589944 MPO589933:MPO589944 MZK589933:MZK589944 NJG589933:NJG589944 NTC589933:NTC589944 OCY589933:OCY589944 OMU589933:OMU589944 OWQ589933:OWQ589944 PGM589933:PGM589944 PQI589933:PQI589944 QAE589933:QAE589944 QKA589933:QKA589944 QTW589933:QTW589944 RDS589933:RDS589944 RNO589933:RNO589944 RXK589933:RXK589944 SHG589933:SHG589944 SRC589933:SRC589944 TAY589933:TAY589944 TKU589933:TKU589944 TUQ589933:TUQ589944 UEM589933:UEM589944 UOI589933:UOI589944 UYE589933:UYE589944 VIA589933:VIA589944 VRW589933:VRW589944 WBS589933:WBS589944 WLO589933:WLO589944 WVK589933:WVK589944 C655469:C655480 IY655469:IY655480 SU655469:SU655480 ACQ655469:ACQ655480 AMM655469:AMM655480 AWI655469:AWI655480 BGE655469:BGE655480 BQA655469:BQA655480 BZW655469:BZW655480 CJS655469:CJS655480 CTO655469:CTO655480 DDK655469:DDK655480 DNG655469:DNG655480 DXC655469:DXC655480 EGY655469:EGY655480 EQU655469:EQU655480 FAQ655469:FAQ655480 FKM655469:FKM655480 FUI655469:FUI655480 GEE655469:GEE655480 GOA655469:GOA655480 GXW655469:GXW655480 HHS655469:HHS655480 HRO655469:HRO655480 IBK655469:IBK655480 ILG655469:ILG655480 IVC655469:IVC655480 JEY655469:JEY655480 JOU655469:JOU655480 JYQ655469:JYQ655480 KIM655469:KIM655480 KSI655469:KSI655480 LCE655469:LCE655480 LMA655469:LMA655480 LVW655469:LVW655480 MFS655469:MFS655480 MPO655469:MPO655480 MZK655469:MZK655480 NJG655469:NJG655480 NTC655469:NTC655480 OCY655469:OCY655480 OMU655469:OMU655480 OWQ655469:OWQ655480 PGM655469:PGM655480 PQI655469:PQI655480 QAE655469:QAE655480 QKA655469:QKA655480 QTW655469:QTW655480 RDS655469:RDS655480 RNO655469:RNO655480 RXK655469:RXK655480 SHG655469:SHG655480 SRC655469:SRC655480 TAY655469:TAY655480 TKU655469:TKU655480 TUQ655469:TUQ655480 UEM655469:UEM655480 UOI655469:UOI655480 UYE655469:UYE655480 VIA655469:VIA655480 VRW655469:VRW655480 WBS655469:WBS655480 WLO655469:WLO655480 WVK655469:WVK655480 C721005:C721016 IY721005:IY721016 SU721005:SU721016 ACQ721005:ACQ721016 AMM721005:AMM721016 AWI721005:AWI721016 BGE721005:BGE721016 BQA721005:BQA721016 BZW721005:BZW721016 CJS721005:CJS721016 CTO721005:CTO721016 DDK721005:DDK721016 DNG721005:DNG721016 DXC721005:DXC721016 EGY721005:EGY721016 EQU721005:EQU721016 FAQ721005:FAQ721016 FKM721005:FKM721016 FUI721005:FUI721016 GEE721005:GEE721016 GOA721005:GOA721016 GXW721005:GXW721016 HHS721005:HHS721016 HRO721005:HRO721016 IBK721005:IBK721016 ILG721005:ILG721016 IVC721005:IVC721016 JEY721005:JEY721016 JOU721005:JOU721016 JYQ721005:JYQ721016 KIM721005:KIM721016 KSI721005:KSI721016 LCE721005:LCE721016 LMA721005:LMA721016 LVW721005:LVW721016 MFS721005:MFS721016 MPO721005:MPO721016 MZK721005:MZK721016 NJG721005:NJG721016 NTC721005:NTC721016 OCY721005:OCY721016 OMU721005:OMU721016 OWQ721005:OWQ721016 PGM721005:PGM721016 PQI721005:PQI721016 QAE721005:QAE721016 QKA721005:QKA721016 QTW721005:QTW721016 RDS721005:RDS721016 RNO721005:RNO721016 RXK721005:RXK721016 SHG721005:SHG721016 SRC721005:SRC721016 TAY721005:TAY721016 TKU721005:TKU721016 TUQ721005:TUQ721016 UEM721005:UEM721016 UOI721005:UOI721016 UYE721005:UYE721016 VIA721005:VIA721016 VRW721005:VRW721016 WBS721005:WBS721016 WLO721005:WLO721016 WVK721005:WVK721016 C786541:C786552 IY786541:IY786552 SU786541:SU786552 ACQ786541:ACQ786552 AMM786541:AMM786552 AWI786541:AWI786552 BGE786541:BGE786552 BQA786541:BQA786552 BZW786541:BZW786552 CJS786541:CJS786552 CTO786541:CTO786552 DDK786541:DDK786552 DNG786541:DNG786552 DXC786541:DXC786552 EGY786541:EGY786552 EQU786541:EQU786552 FAQ786541:FAQ786552 FKM786541:FKM786552 FUI786541:FUI786552 GEE786541:GEE786552 GOA786541:GOA786552 GXW786541:GXW786552 HHS786541:HHS786552 HRO786541:HRO786552 IBK786541:IBK786552 ILG786541:ILG786552 IVC786541:IVC786552 JEY786541:JEY786552 JOU786541:JOU786552 JYQ786541:JYQ786552 KIM786541:KIM786552 KSI786541:KSI786552 LCE786541:LCE786552 LMA786541:LMA786552 LVW786541:LVW786552 MFS786541:MFS786552 MPO786541:MPO786552 MZK786541:MZK786552 NJG786541:NJG786552 NTC786541:NTC786552 OCY786541:OCY786552 OMU786541:OMU786552 OWQ786541:OWQ786552 PGM786541:PGM786552 PQI786541:PQI786552 QAE786541:QAE786552 QKA786541:QKA786552 QTW786541:QTW786552 RDS786541:RDS786552 RNO786541:RNO786552 RXK786541:RXK786552 SHG786541:SHG786552 SRC786541:SRC786552 TAY786541:TAY786552 TKU786541:TKU786552 TUQ786541:TUQ786552 UEM786541:UEM786552 UOI786541:UOI786552 UYE786541:UYE786552 VIA786541:VIA786552 VRW786541:VRW786552 WBS786541:WBS786552 WLO786541:WLO786552 WVK786541:WVK786552 C852077:C852088 IY852077:IY852088 SU852077:SU852088 ACQ852077:ACQ852088 AMM852077:AMM852088 AWI852077:AWI852088 BGE852077:BGE852088 BQA852077:BQA852088 BZW852077:BZW852088 CJS852077:CJS852088 CTO852077:CTO852088 DDK852077:DDK852088 DNG852077:DNG852088 DXC852077:DXC852088 EGY852077:EGY852088 EQU852077:EQU852088 FAQ852077:FAQ852088 FKM852077:FKM852088 FUI852077:FUI852088 GEE852077:GEE852088 GOA852077:GOA852088 GXW852077:GXW852088 HHS852077:HHS852088 HRO852077:HRO852088 IBK852077:IBK852088 ILG852077:ILG852088 IVC852077:IVC852088 JEY852077:JEY852088 JOU852077:JOU852088 JYQ852077:JYQ852088 KIM852077:KIM852088 KSI852077:KSI852088 LCE852077:LCE852088 LMA852077:LMA852088 LVW852077:LVW852088 MFS852077:MFS852088 MPO852077:MPO852088 MZK852077:MZK852088 NJG852077:NJG852088 NTC852077:NTC852088 OCY852077:OCY852088 OMU852077:OMU852088 OWQ852077:OWQ852088 PGM852077:PGM852088 PQI852077:PQI852088 QAE852077:QAE852088 QKA852077:QKA852088 QTW852077:QTW852088 RDS852077:RDS852088 RNO852077:RNO852088 RXK852077:RXK852088 SHG852077:SHG852088 SRC852077:SRC852088 TAY852077:TAY852088 TKU852077:TKU852088 TUQ852077:TUQ852088 UEM852077:UEM852088 UOI852077:UOI852088 UYE852077:UYE852088 VIA852077:VIA852088 VRW852077:VRW852088 WBS852077:WBS852088 WLO852077:WLO852088 WVK852077:WVK852088 C917613:C917624 IY917613:IY917624 SU917613:SU917624 ACQ917613:ACQ917624 AMM917613:AMM917624 AWI917613:AWI917624 BGE917613:BGE917624 BQA917613:BQA917624 BZW917613:BZW917624 CJS917613:CJS917624 CTO917613:CTO917624 DDK917613:DDK917624 DNG917613:DNG917624 DXC917613:DXC917624 EGY917613:EGY917624 EQU917613:EQU917624 FAQ917613:FAQ917624 FKM917613:FKM917624 FUI917613:FUI917624 GEE917613:GEE917624 GOA917613:GOA917624 GXW917613:GXW917624 HHS917613:HHS917624 HRO917613:HRO917624 IBK917613:IBK917624 ILG917613:ILG917624 IVC917613:IVC917624 JEY917613:JEY917624 JOU917613:JOU917624 JYQ917613:JYQ917624 KIM917613:KIM917624 KSI917613:KSI917624 LCE917613:LCE917624 LMA917613:LMA917624 LVW917613:LVW917624 MFS917613:MFS917624 MPO917613:MPO917624 MZK917613:MZK917624 NJG917613:NJG917624 NTC917613:NTC917624 OCY917613:OCY917624 OMU917613:OMU917624 OWQ917613:OWQ917624 PGM917613:PGM917624 PQI917613:PQI917624 QAE917613:QAE917624 QKA917613:QKA917624 QTW917613:QTW917624 RDS917613:RDS917624 RNO917613:RNO917624 RXK917613:RXK917624 SHG917613:SHG917624 SRC917613:SRC917624 TAY917613:TAY917624 TKU917613:TKU917624 TUQ917613:TUQ917624 UEM917613:UEM917624 UOI917613:UOI917624 UYE917613:UYE917624 VIA917613:VIA917624 VRW917613:VRW917624 WBS917613:WBS917624 WLO917613:WLO917624 WVK917613:WVK917624 C983149:C983160 IY983149:IY983160 SU983149:SU983160 ACQ983149:ACQ983160 AMM983149:AMM983160 AWI983149:AWI983160 BGE983149:BGE983160 BQA983149:BQA983160 BZW983149:BZW983160 CJS983149:CJS983160 CTO983149:CTO983160 DDK983149:DDK983160 DNG983149:DNG983160 DXC983149:DXC983160 EGY983149:EGY983160 EQU983149:EQU983160 FAQ983149:FAQ983160 FKM983149:FKM983160 FUI983149:FUI983160 GEE983149:GEE983160 GOA983149:GOA983160 GXW983149:GXW983160 HHS983149:HHS983160 HRO983149:HRO983160 IBK983149:IBK983160 ILG983149:ILG983160 IVC983149:IVC983160 JEY983149:JEY983160 JOU983149:JOU983160 JYQ983149:JYQ983160 KIM983149:KIM983160 KSI983149:KSI983160 LCE983149:LCE983160 LMA983149:LMA983160 LVW983149:LVW983160 MFS983149:MFS983160 MPO983149:MPO983160 MZK983149:MZK983160 NJG983149:NJG983160 NTC983149:NTC983160 OCY983149:OCY983160 OMU983149:OMU983160 OWQ983149:OWQ983160 PGM983149:PGM983160 PQI983149:PQI983160 QAE983149:QAE983160 QKA983149:QKA983160 QTW983149:QTW983160 RDS983149:RDS983160 RNO983149:RNO983160 RXK983149:RXK983160 SHG983149:SHG983160 SRC983149:SRC983160 TAY983149:TAY983160 TKU983149:TKU983160 TUQ983149:TUQ983160 UEM983149:UEM983160 UOI983149:UOI983160 UYE983149:UYE983160 VIA983149:VIA983160 VRW983149:VRW983160 WBS983149:WBS983160 WLO983149:WLO983160 WVK983149:WVK983160 C416 IY416 SU416 ACQ416 AMM416 AWI416 BGE416 BQA416 BZW416 CJS416 CTO416 DDK416 DNG416 DXC416 EGY416 EQU416 FAQ416 FKM416 FUI416 GEE416 GOA416 GXW416 HHS416 HRO416 IBK416 ILG416 IVC416 JEY416 JOU416 JYQ416 KIM416 KSI416 LCE416 LMA416 LVW416 MFS416 MPO416 MZK416 NJG416 NTC416 OCY416 OMU416 OWQ416 PGM416 PQI416 QAE416 QKA416 QTW416 RDS416 RNO416 RXK416 SHG416 SRC416 TAY416 TKU416 TUQ416 UEM416 UOI416 UYE416 VIA416 VRW416 WBS416 WLO416 WVK416 C65952 IY65952 SU65952 ACQ65952 AMM65952 AWI65952 BGE65952 BQA65952 BZW65952 CJS65952 CTO65952 DDK65952 DNG65952 DXC65952 EGY65952 EQU65952 FAQ65952 FKM65952 FUI65952 GEE65952 GOA65952 GXW65952 HHS65952 HRO65952 IBK65952 ILG65952 IVC65952 JEY65952 JOU65952 JYQ65952 KIM65952 KSI65952 LCE65952 LMA65952 LVW65952 MFS65952 MPO65952 MZK65952 NJG65952 NTC65952 OCY65952 OMU65952 OWQ65952 PGM65952 PQI65952 QAE65952 QKA65952 QTW65952 RDS65952 RNO65952 RXK65952 SHG65952 SRC65952 TAY65952 TKU65952 TUQ65952 UEM65952 UOI65952 UYE65952 VIA65952 VRW65952 WBS65952 WLO65952 WVK65952 C131488 IY131488 SU131488 ACQ131488 AMM131488 AWI131488 BGE131488 BQA131488 BZW131488 CJS131488 CTO131488 DDK131488 DNG131488 DXC131488 EGY131488 EQU131488 FAQ131488 FKM131488 FUI131488 GEE131488 GOA131488 GXW131488 HHS131488 HRO131488 IBK131488 ILG131488 IVC131488 JEY131488 JOU131488 JYQ131488 KIM131488 KSI131488 LCE131488 LMA131488 LVW131488 MFS131488 MPO131488 MZK131488 NJG131488 NTC131488 OCY131488 OMU131488 OWQ131488 PGM131488 PQI131488 QAE131488 QKA131488 QTW131488 RDS131488 RNO131488 RXK131488 SHG131488 SRC131488 TAY131488 TKU131488 TUQ131488 UEM131488 UOI131488 UYE131488 VIA131488 VRW131488 WBS131488 WLO131488 WVK131488 C197024 IY197024 SU197024 ACQ197024 AMM197024 AWI197024 BGE197024 BQA197024 BZW197024 CJS197024 CTO197024 DDK197024 DNG197024 DXC197024 EGY197024 EQU197024 FAQ197024 FKM197024 FUI197024 GEE197024 GOA197024 GXW197024 HHS197024 HRO197024 IBK197024 ILG197024 IVC197024 JEY197024 JOU197024 JYQ197024 KIM197024 KSI197024 LCE197024 LMA197024 LVW197024 MFS197024 MPO197024 MZK197024 NJG197024 NTC197024 OCY197024 OMU197024 OWQ197024 PGM197024 PQI197024 QAE197024 QKA197024 QTW197024 RDS197024 RNO197024 RXK197024 SHG197024 SRC197024 TAY197024 TKU197024 TUQ197024 UEM197024 UOI197024 UYE197024 VIA197024 VRW197024 WBS197024 WLO197024 WVK197024 C262560 IY262560 SU262560 ACQ262560 AMM262560 AWI262560 BGE262560 BQA262560 BZW262560 CJS262560 CTO262560 DDK262560 DNG262560 DXC262560 EGY262560 EQU262560 FAQ262560 FKM262560 FUI262560 GEE262560 GOA262560 GXW262560 HHS262560 HRO262560 IBK262560 ILG262560 IVC262560 JEY262560 JOU262560 JYQ262560 KIM262560 KSI262560 LCE262560 LMA262560 LVW262560 MFS262560 MPO262560 MZK262560 NJG262560 NTC262560 OCY262560 OMU262560 OWQ262560 PGM262560 PQI262560 QAE262560 QKA262560 QTW262560 RDS262560 RNO262560 RXK262560 SHG262560 SRC262560 TAY262560 TKU262560 TUQ262560 UEM262560 UOI262560 UYE262560 VIA262560 VRW262560 WBS262560 WLO262560 WVK262560 C328096 IY328096 SU328096 ACQ328096 AMM328096 AWI328096 BGE328096 BQA328096 BZW328096 CJS328096 CTO328096 DDK328096 DNG328096 DXC328096 EGY328096 EQU328096 FAQ328096 FKM328096 FUI328096 GEE328096 GOA328096 GXW328096 HHS328096 HRO328096 IBK328096 ILG328096 IVC328096 JEY328096 JOU328096 JYQ328096 KIM328096 KSI328096 LCE328096 LMA328096 LVW328096 MFS328096 MPO328096 MZK328096 NJG328096 NTC328096 OCY328096 OMU328096 OWQ328096 PGM328096 PQI328096 QAE328096 QKA328096 QTW328096 RDS328096 RNO328096 RXK328096 SHG328096 SRC328096 TAY328096 TKU328096 TUQ328096 UEM328096 UOI328096 UYE328096 VIA328096 VRW328096 WBS328096 WLO328096 WVK328096 C393632 IY393632 SU393632 ACQ393632 AMM393632 AWI393632 BGE393632 BQA393632 BZW393632 CJS393632 CTO393632 DDK393632 DNG393632 DXC393632 EGY393632 EQU393632 FAQ393632 FKM393632 FUI393632 GEE393632 GOA393632 GXW393632 HHS393632 HRO393632 IBK393632 ILG393632 IVC393632 JEY393632 JOU393632 JYQ393632 KIM393632 KSI393632 LCE393632 LMA393632 LVW393632 MFS393632 MPO393632 MZK393632 NJG393632 NTC393632 OCY393632 OMU393632 OWQ393632 PGM393632 PQI393632 QAE393632 QKA393632 QTW393632 RDS393632 RNO393632 RXK393632 SHG393632 SRC393632 TAY393632 TKU393632 TUQ393632 UEM393632 UOI393632 UYE393632 VIA393632 VRW393632 WBS393632 WLO393632 WVK393632 C459168 IY459168 SU459168 ACQ459168 AMM459168 AWI459168 BGE459168 BQA459168 BZW459168 CJS459168 CTO459168 DDK459168 DNG459168 DXC459168 EGY459168 EQU459168 FAQ459168 FKM459168 FUI459168 GEE459168 GOA459168 GXW459168 HHS459168 HRO459168 IBK459168 ILG459168 IVC459168 JEY459168 JOU459168 JYQ459168 KIM459168 KSI459168 LCE459168 LMA459168 LVW459168 MFS459168 MPO459168 MZK459168 NJG459168 NTC459168 OCY459168 OMU459168 OWQ459168 PGM459168 PQI459168 QAE459168 QKA459168 QTW459168 RDS459168 RNO459168 RXK459168 SHG459168 SRC459168 TAY459168 TKU459168 TUQ459168 UEM459168 UOI459168 UYE459168 VIA459168 VRW459168 WBS459168 WLO459168 WVK459168 C524704 IY524704 SU524704 ACQ524704 AMM524704 AWI524704 BGE524704 BQA524704 BZW524704 CJS524704 CTO524704 DDK524704 DNG524704 DXC524704 EGY524704 EQU524704 FAQ524704 FKM524704 FUI524704 GEE524704 GOA524704 GXW524704 HHS524704 HRO524704 IBK524704 ILG524704 IVC524704 JEY524704 JOU524704 JYQ524704 KIM524704 KSI524704 LCE524704 LMA524704 LVW524704 MFS524704 MPO524704 MZK524704 NJG524704 NTC524704 OCY524704 OMU524704 OWQ524704 PGM524704 PQI524704 QAE524704 QKA524704 QTW524704 RDS524704 RNO524704 RXK524704 SHG524704 SRC524704 TAY524704 TKU524704 TUQ524704 UEM524704 UOI524704 UYE524704 VIA524704 VRW524704 WBS524704 WLO524704 WVK524704 C590240 IY590240 SU590240 ACQ590240 AMM590240 AWI590240 BGE590240 BQA590240 BZW590240 CJS590240 CTO590240 DDK590240 DNG590240 DXC590240 EGY590240 EQU590240 FAQ590240 FKM590240 FUI590240 GEE590240 GOA590240 GXW590240 HHS590240 HRO590240 IBK590240 ILG590240 IVC590240 JEY590240 JOU590240 JYQ590240 KIM590240 KSI590240 LCE590240 LMA590240 LVW590240 MFS590240 MPO590240 MZK590240 NJG590240 NTC590240 OCY590240 OMU590240 OWQ590240 PGM590240 PQI590240 QAE590240 QKA590240 QTW590240 RDS590240 RNO590240 RXK590240 SHG590240 SRC590240 TAY590240 TKU590240 TUQ590240 UEM590240 UOI590240 UYE590240 VIA590240 VRW590240 WBS590240 WLO590240 WVK590240 C655776 IY655776 SU655776 ACQ655776 AMM655776 AWI655776 BGE655776 BQA655776 BZW655776 CJS655776 CTO655776 DDK655776 DNG655776 DXC655776 EGY655776 EQU655776 FAQ655776 FKM655776 FUI655776 GEE655776 GOA655776 GXW655776 HHS655776 HRO655776 IBK655776 ILG655776 IVC655776 JEY655776 JOU655776 JYQ655776 KIM655776 KSI655776 LCE655776 LMA655776 LVW655776 MFS655776 MPO655776 MZK655776 NJG655776 NTC655776 OCY655776 OMU655776 OWQ655776 PGM655776 PQI655776 QAE655776 QKA655776 QTW655776 RDS655776 RNO655776 RXK655776 SHG655776 SRC655776 TAY655776 TKU655776 TUQ655776 UEM655776 UOI655776 UYE655776 VIA655776 VRW655776 WBS655776 WLO655776 WVK655776 C721312 IY721312 SU721312 ACQ721312 AMM721312 AWI721312 BGE721312 BQA721312 BZW721312 CJS721312 CTO721312 DDK721312 DNG721312 DXC721312 EGY721312 EQU721312 FAQ721312 FKM721312 FUI721312 GEE721312 GOA721312 GXW721312 HHS721312 HRO721312 IBK721312 ILG721312 IVC721312 JEY721312 JOU721312 JYQ721312 KIM721312 KSI721312 LCE721312 LMA721312 LVW721312 MFS721312 MPO721312 MZK721312 NJG721312 NTC721312 OCY721312 OMU721312 OWQ721312 PGM721312 PQI721312 QAE721312 QKA721312 QTW721312 RDS721312 RNO721312 RXK721312 SHG721312 SRC721312 TAY721312 TKU721312 TUQ721312 UEM721312 UOI721312 UYE721312 VIA721312 VRW721312 WBS721312 WLO721312 WVK721312 C786848 IY786848 SU786848 ACQ786848 AMM786848 AWI786848 BGE786848 BQA786848 BZW786848 CJS786848 CTO786848 DDK786848 DNG786848 DXC786848 EGY786848 EQU786848 FAQ786848 FKM786848 FUI786848 GEE786848 GOA786848 GXW786848 HHS786848 HRO786848 IBK786848 ILG786848 IVC786848 JEY786848 JOU786848 JYQ786848 KIM786848 KSI786848 LCE786848 LMA786848 LVW786848 MFS786848 MPO786848 MZK786848 NJG786848 NTC786848 OCY786848 OMU786848 OWQ786848 PGM786848 PQI786848 QAE786848 QKA786848 QTW786848 RDS786848 RNO786848 RXK786848 SHG786848 SRC786848 TAY786848 TKU786848 TUQ786848 UEM786848 UOI786848 UYE786848 VIA786848 VRW786848 WBS786848 WLO786848 WVK786848 C852384 IY852384 SU852384 ACQ852384 AMM852384 AWI852384 BGE852384 BQA852384 BZW852384 CJS852384 CTO852384 DDK852384 DNG852384 DXC852384 EGY852384 EQU852384 FAQ852384 FKM852384 FUI852384 GEE852384 GOA852384 GXW852384 HHS852384 HRO852384 IBK852384 ILG852384 IVC852384 JEY852384 JOU852384 JYQ852384 KIM852384 KSI852384 LCE852384 LMA852384 LVW852384 MFS852384 MPO852384 MZK852384 NJG852384 NTC852384 OCY852384 OMU852384 OWQ852384 PGM852384 PQI852384 QAE852384 QKA852384 QTW852384 RDS852384 RNO852384 RXK852384 SHG852384 SRC852384 TAY852384 TKU852384 TUQ852384 UEM852384 UOI852384 UYE852384 VIA852384 VRW852384 WBS852384 WLO852384 WVK852384 C917920 IY917920 SU917920 ACQ917920 AMM917920 AWI917920 BGE917920 BQA917920 BZW917920 CJS917920 CTO917920 DDK917920 DNG917920 DXC917920 EGY917920 EQU917920 FAQ917920 FKM917920 FUI917920 GEE917920 GOA917920 GXW917920 HHS917920 HRO917920 IBK917920 ILG917920 IVC917920 JEY917920 JOU917920 JYQ917920 KIM917920 KSI917920 LCE917920 LMA917920 LVW917920 MFS917920 MPO917920 MZK917920 NJG917920 NTC917920 OCY917920 OMU917920 OWQ917920 PGM917920 PQI917920 QAE917920 QKA917920 QTW917920 RDS917920 RNO917920 RXK917920 SHG917920 SRC917920 TAY917920 TKU917920 TUQ917920 UEM917920 UOI917920 UYE917920 VIA917920 VRW917920 WBS917920 WLO917920 WVK917920 C983456 IY983456 SU983456 ACQ983456 AMM983456 AWI983456 BGE983456 BQA983456 BZW983456 CJS983456 CTO983456 DDK983456 DNG983456 DXC983456 EGY983456 EQU983456 FAQ983456 FKM983456 FUI983456 GEE983456 GOA983456 GXW983456 HHS983456 HRO983456 IBK983456 ILG983456 IVC983456 JEY983456 JOU983456 JYQ983456 KIM983456 KSI983456 LCE983456 LMA983456 LVW983456 MFS983456 MPO983456 MZK983456 NJG983456 NTC983456 OCY983456 OMU983456 OWQ983456 PGM983456 PQI983456 QAE983456 QKA983456 QTW983456 RDS983456 RNO983456 RXK983456 SHG983456 SRC983456 TAY983456 TKU983456 TUQ983456 UEM983456 UOI983456 UYE983456 VIA983456 VRW983456 WBS983456 WLO983456 WVK983456 C351:C352 IY351:IY352 SU351:SU352 ACQ351:ACQ352 AMM351:AMM352 AWI351:AWI352 BGE351:BGE352 BQA351:BQA352 BZW351:BZW352 CJS351:CJS352 CTO351:CTO352 DDK351:DDK352 DNG351:DNG352 DXC351:DXC352 EGY351:EGY352 EQU351:EQU352 FAQ351:FAQ352 FKM351:FKM352 FUI351:FUI352 GEE351:GEE352 GOA351:GOA352 GXW351:GXW352 HHS351:HHS352 HRO351:HRO352 IBK351:IBK352 ILG351:ILG352 IVC351:IVC352 JEY351:JEY352 JOU351:JOU352 JYQ351:JYQ352 KIM351:KIM352 KSI351:KSI352 LCE351:LCE352 LMA351:LMA352 LVW351:LVW352 MFS351:MFS352 MPO351:MPO352 MZK351:MZK352 NJG351:NJG352 NTC351:NTC352 OCY351:OCY352 OMU351:OMU352 OWQ351:OWQ352 PGM351:PGM352 PQI351:PQI352 QAE351:QAE352 QKA351:QKA352 QTW351:QTW352 RDS351:RDS352 RNO351:RNO352 RXK351:RXK352 SHG351:SHG352 SRC351:SRC352 TAY351:TAY352 TKU351:TKU352 TUQ351:TUQ352 UEM351:UEM352 UOI351:UOI352 UYE351:UYE352 VIA351:VIA352 VRW351:VRW352 WBS351:WBS352 WLO351:WLO352 WVK351:WVK352 C65887:C65888 IY65887:IY65888 SU65887:SU65888 ACQ65887:ACQ65888 AMM65887:AMM65888 AWI65887:AWI65888 BGE65887:BGE65888 BQA65887:BQA65888 BZW65887:BZW65888 CJS65887:CJS65888 CTO65887:CTO65888 DDK65887:DDK65888 DNG65887:DNG65888 DXC65887:DXC65888 EGY65887:EGY65888 EQU65887:EQU65888 FAQ65887:FAQ65888 FKM65887:FKM65888 FUI65887:FUI65888 GEE65887:GEE65888 GOA65887:GOA65888 GXW65887:GXW65888 HHS65887:HHS65888 HRO65887:HRO65888 IBK65887:IBK65888 ILG65887:ILG65888 IVC65887:IVC65888 JEY65887:JEY65888 JOU65887:JOU65888 JYQ65887:JYQ65888 KIM65887:KIM65888 KSI65887:KSI65888 LCE65887:LCE65888 LMA65887:LMA65888 LVW65887:LVW65888 MFS65887:MFS65888 MPO65887:MPO65888 MZK65887:MZK65888 NJG65887:NJG65888 NTC65887:NTC65888 OCY65887:OCY65888 OMU65887:OMU65888 OWQ65887:OWQ65888 PGM65887:PGM65888 PQI65887:PQI65888 QAE65887:QAE65888 QKA65887:QKA65888 QTW65887:QTW65888 RDS65887:RDS65888 RNO65887:RNO65888 RXK65887:RXK65888 SHG65887:SHG65888 SRC65887:SRC65888 TAY65887:TAY65888 TKU65887:TKU65888 TUQ65887:TUQ65888 UEM65887:UEM65888 UOI65887:UOI65888 UYE65887:UYE65888 VIA65887:VIA65888 VRW65887:VRW65888 WBS65887:WBS65888 WLO65887:WLO65888 WVK65887:WVK65888 C131423:C131424 IY131423:IY131424 SU131423:SU131424 ACQ131423:ACQ131424 AMM131423:AMM131424 AWI131423:AWI131424 BGE131423:BGE131424 BQA131423:BQA131424 BZW131423:BZW131424 CJS131423:CJS131424 CTO131423:CTO131424 DDK131423:DDK131424 DNG131423:DNG131424 DXC131423:DXC131424 EGY131423:EGY131424 EQU131423:EQU131424 FAQ131423:FAQ131424 FKM131423:FKM131424 FUI131423:FUI131424 GEE131423:GEE131424 GOA131423:GOA131424 GXW131423:GXW131424 HHS131423:HHS131424 HRO131423:HRO131424 IBK131423:IBK131424 ILG131423:ILG131424 IVC131423:IVC131424 JEY131423:JEY131424 JOU131423:JOU131424 JYQ131423:JYQ131424 KIM131423:KIM131424 KSI131423:KSI131424 LCE131423:LCE131424 LMA131423:LMA131424 LVW131423:LVW131424 MFS131423:MFS131424 MPO131423:MPO131424 MZK131423:MZK131424 NJG131423:NJG131424 NTC131423:NTC131424 OCY131423:OCY131424 OMU131423:OMU131424 OWQ131423:OWQ131424 PGM131423:PGM131424 PQI131423:PQI131424 QAE131423:QAE131424 QKA131423:QKA131424 QTW131423:QTW131424 RDS131423:RDS131424 RNO131423:RNO131424 RXK131423:RXK131424 SHG131423:SHG131424 SRC131423:SRC131424 TAY131423:TAY131424 TKU131423:TKU131424 TUQ131423:TUQ131424 UEM131423:UEM131424 UOI131423:UOI131424 UYE131423:UYE131424 VIA131423:VIA131424 VRW131423:VRW131424 WBS131423:WBS131424 WLO131423:WLO131424 WVK131423:WVK131424 C196959:C196960 IY196959:IY196960 SU196959:SU196960 ACQ196959:ACQ196960 AMM196959:AMM196960 AWI196959:AWI196960 BGE196959:BGE196960 BQA196959:BQA196960 BZW196959:BZW196960 CJS196959:CJS196960 CTO196959:CTO196960 DDK196959:DDK196960 DNG196959:DNG196960 DXC196959:DXC196960 EGY196959:EGY196960 EQU196959:EQU196960 FAQ196959:FAQ196960 FKM196959:FKM196960 FUI196959:FUI196960 GEE196959:GEE196960 GOA196959:GOA196960 GXW196959:GXW196960 HHS196959:HHS196960 HRO196959:HRO196960 IBK196959:IBK196960 ILG196959:ILG196960 IVC196959:IVC196960 JEY196959:JEY196960 JOU196959:JOU196960 JYQ196959:JYQ196960 KIM196959:KIM196960 KSI196959:KSI196960 LCE196959:LCE196960 LMA196959:LMA196960 LVW196959:LVW196960 MFS196959:MFS196960 MPO196959:MPO196960 MZK196959:MZK196960 NJG196959:NJG196960 NTC196959:NTC196960 OCY196959:OCY196960 OMU196959:OMU196960 OWQ196959:OWQ196960 PGM196959:PGM196960 PQI196959:PQI196960 QAE196959:QAE196960 QKA196959:QKA196960 QTW196959:QTW196960 RDS196959:RDS196960 RNO196959:RNO196960 RXK196959:RXK196960 SHG196959:SHG196960 SRC196959:SRC196960 TAY196959:TAY196960 TKU196959:TKU196960 TUQ196959:TUQ196960 UEM196959:UEM196960 UOI196959:UOI196960 UYE196959:UYE196960 VIA196959:VIA196960 VRW196959:VRW196960 WBS196959:WBS196960 WLO196959:WLO196960 WVK196959:WVK196960 C262495:C262496 IY262495:IY262496 SU262495:SU262496 ACQ262495:ACQ262496 AMM262495:AMM262496 AWI262495:AWI262496 BGE262495:BGE262496 BQA262495:BQA262496 BZW262495:BZW262496 CJS262495:CJS262496 CTO262495:CTO262496 DDK262495:DDK262496 DNG262495:DNG262496 DXC262495:DXC262496 EGY262495:EGY262496 EQU262495:EQU262496 FAQ262495:FAQ262496 FKM262495:FKM262496 FUI262495:FUI262496 GEE262495:GEE262496 GOA262495:GOA262496 GXW262495:GXW262496 HHS262495:HHS262496 HRO262495:HRO262496 IBK262495:IBK262496 ILG262495:ILG262496 IVC262495:IVC262496 JEY262495:JEY262496 JOU262495:JOU262496 JYQ262495:JYQ262496 KIM262495:KIM262496 KSI262495:KSI262496 LCE262495:LCE262496 LMA262495:LMA262496 LVW262495:LVW262496 MFS262495:MFS262496 MPO262495:MPO262496 MZK262495:MZK262496 NJG262495:NJG262496 NTC262495:NTC262496 OCY262495:OCY262496 OMU262495:OMU262496 OWQ262495:OWQ262496 PGM262495:PGM262496 PQI262495:PQI262496 QAE262495:QAE262496 QKA262495:QKA262496 QTW262495:QTW262496 RDS262495:RDS262496 RNO262495:RNO262496 RXK262495:RXK262496 SHG262495:SHG262496 SRC262495:SRC262496 TAY262495:TAY262496 TKU262495:TKU262496 TUQ262495:TUQ262496 UEM262495:UEM262496 UOI262495:UOI262496 UYE262495:UYE262496 VIA262495:VIA262496 VRW262495:VRW262496 WBS262495:WBS262496 WLO262495:WLO262496 WVK262495:WVK262496 C328031:C328032 IY328031:IY328032 SU328031:SU328032 ACQ328031:ACQ328032 AMM328031:AMM328032 AWI328031:AWI328032 BGE328031:BGE328032 BQA328031:BQA328032 BZW328031:BZW328032 CJS328031:CJS328032 CTO328031:CTO328032 DDK328031:DDK328032 DNG328031:DNG328032 DXC328031:DXC328032 EGY328031:EGY328032 EQU328031:EQU328032 FAQ328031:FAQ328032 FKM328031:FKM328032 FUI328031:FUI328032 GEE328031:GEE328032 GOA328031:GOA328032 GXW328031:GXW328032 HHS328031:HHS328032 HRO328031:HRO328032 IBK328031:IBK328032 ILG328031:ILG328032 IVC328031:IVC328032 JEY328031:JEY328032 JOU328031:JOU328032 JYQ328031:JYQ328032 KIM328031:KIM328032 KSI328031:KSI328032 LCE328031:LCE328032 LMA328031:LMA328032 LVW328031:LVW328032 MFS328031:MFS328032 MPO328031:MPO328032 MZK328031:MZK328032 NJG328031:NJG328032 NTC328031:NTC328032 OCY328031:OCY328032 OMU328031:OMU328032 OWQ328031:OWQ328032 PGM328031:PGM328032 PQI328031:PQI328032 QAE328031:QAE328032 QKA328031:QKA328032 QTW328031:QTW328032 RDS328031:RDS328032 RNO328031:RNO328032 RXK328031:RXK328032 SHG328031:SHG328032 SRC328031:SRC328032 TAY328031:TAY328032 TKU328031:TKU328032 TUQ328031:TUQ328032 UEM328031:UEM328032 UOI328031:UOI328032 UYE328031:UYE328032 VIA328031:VIA328032 VRW328031:VRW328032 WBS328031:WBS328032 WLO328031:WLO328032 WVK328031:WVK328032 C393567:C393568 IY393567:IY393568 SU393567:SU393568 ACQ393567:ACQ393568 AMM393567:AMM393568 AWI393567:AWI393568 BGE393567:BGE393568 BQA393567:BQA393568 BZW393567:BZW393568 CJS393567:CJS393568 CTO393567:CTO393568 DDK393567:DDK393568 DNG393567:DNG393568 DXC393567:DXC393568 EGY393567:EGY393568 EQU393567:EQU393568 FAQ393567:FAQ393568 FKM393567:FKM393568 FUI393567:FUI393568 GEE393567:GEE393568 GOA393567:GOA393568 GXW393567:GXW393568 HHS393567:HHS393568 HRO393567:HRO393568 IBK393567:IBK393568 ILG393567:ILG393568 IVC393567:IVC393568 JEY393567:JEY393568 JOU393567:JOU393568 JYQ393567:JYQ393568 KIM393567:KIM393568 KSI393567:KSI393568 LCE393567:LCE393568 LMA393567:LMA393568 LVW393567:LVW393568 MFS393567:MFS393568 MPO393567:MPO393568 MZK393567:MZK393568 NJG393567:NJG393568 NTC393567:NTC393568 OCY393567:OCY393568 OMU393567:OMU393568 OWQ393567:OWQ393568 PGM393567:PGM393568 PQI393567:PQI393568 QAE393567:QAE393568 QKA393567:QKA393568 QTW393567:QTW393568 RDS393567:RDS393568 RNO393567:RNO393568 RXK393567:RXK393568 SHG393567:SHG393568 SRC393567:SRC393568 TAY393567:TAY393568 TKU393567:TKU393568 TUQ393567:TUQ393568 UEM393567:UEM393568 UOI393567:UOI393568 UYE393567:UYE393568 VIA393567:VIA393568 VRW393567:VRW393568 WBS393567:WBS393568 WLO393567:WLO393568 WVK393567:WVK393568 C459103:C459104 IY459103:IY459104 SU459103:SU459104 ACQ459103:ACQ459104 AMM459103:AMM459104 AWI459103:AWI459104 BGE459103:BGE459104 BQA459103:BQA459104 BZW459103:BZW459104 CJS459103:CJS459104 CTO459103:CTO459104 DDK459103:DDK459104 DNG459103:DNG459104 DXC459103:DXC459104 EGY459103:EGY459104 EQU459103:EQU459104 FAQ459103:FAQ459104 FKM459103:FKM459104 FUI459103:FUI459104 GEE459103:GEE459104 GOA459103:GOA459104 GXW459103:GXW459104 HHS459103:HHS459104 HRO459103:HRO459104 IBK459103:IBK459104 ILG459103:ILG459104 IVC459103:IVC459104 JEY459103:JEY459104 JOU459103:JOU459104 JYQ459103:JYQ459104 KIM459103:KIM459104 KSI459103:KSI459104 LCE459103:LCE459104 LMA459103:LMA459104 LVW459103:LVW459104 MFS459103:MFS459104 MPO459103:MPO459104 MZK459103:MZK459104 NJG459103:NJG459104 NTC459103:NTC459104 OCY459103:OCY459104 OMU459103:OMU459104 OWQ459103:OWQ459104 PGM459103:PGM459104 PQI459103:PQI459104 QAE459103:QAE459104 QKA459103:QKA459104 QTW459103:QTW459104 RDS459103:RDS459104 RNO459103:RNO459104 RXK459103:RXK459104 SHG459103:SHG459104 SRC459103:SRC459104 TAY459103:TAY459104 TKU459103:TKU459104 TUQ459103:TUQ459104 UEM459103:UEM459104 UOI459103:UOI459104 UYE459103:UYE459104 VIA459103:VIA459104 VRW459103:VRW459104 WBS459103:WBS459104 WLO459103:WLO459104 WVK459103:WVK459104 C524639:C524640 IY524639:IY524640 SU524639:SU524640 ACQ524639:ACQ524640 AMM524639:AMM524640 AWI524639:AWI524640 BGE524639:BGE524640 BQA524639:BQA524640 BZW524639:BZW524640 CJS524639:CJS524640 CTO524639:CTO524640 DDK524639:DDK524640 DNG524639:DNG524640 DXC524639:DXC524640 EGY524639:EGY524640 EQU524639:EQU524640 FAQ524639:FAQ524640 FKM524639:FKM524640 FUI524639:FUI524640 GEE524639:GEE524640 GOA524639:GOA524640 GXW524639:GXW524640 HHS524639:HHS524640 HRO524639:HRO524640 IBK524639:IBK524640 ILG524639:ILG524640 IVC524639:IVC524640 JEY524639:JEY524640 JOU524639:JOU524640 JYQ524639:JYQ524640 KIM524639:KIM524640 KSI524639:KSI524640 LCE524639:LCE524640 LMA524639:LMA524640 LVW524639:LVW524640 MFS524639:MFS524640 MPO524639:MPO524640 MZK524639:MZK524640 NJG524639:NJG524640 NTC524639:NTC524640 OCY524639:OCY524640 OMU524639:OMU524640 OWQ524639:OWQ524640 PGM524639:PGM524640 PQI524639:PQI524640 QAE524639:QAE524640 QKA524639:QKA524640 QTW524639:QTW524640 RDS524639:RDS524640 RNO524639:RNO524640 RXK524639:RXK524640 SHG524639:SHG524640 SRC524639:SRC524640 TAY524639:TAY524640 TKU524639:TKU524640 TUQ524639:TUQ524640 UEM524639:UEM524640 UOI524639:UOI524640 UYE524639:UYE524640 VIA524639:VIA524640 VRW524639:VRW524640 WBS524639:WBS524640 WLO524639:WLO524640 WVK524639:WVK524640 C590175:C590176 IY590175:IY590176 SU590175:SU590176 ACQ590175:ACQ590176 AMM590175:AMM590176 AWI590175:AWI590176 BGE590175:BGE590176 BQA590175:BQA590176 BZW590175:BZW590176 CJS590175:CJS590176 CTO590175:CTO590176 DDK590175:DDK590176 DNG590175:DNG590176 DXC590175:DXC590176 EGY590175:EGY590176 EQU590175:EQU590176 FAQ590175:FAQ590176 FKM590175:FKM590176 FUI590175:FUI590176 GEE590175:GEE590176 GOA590175:GOA590176 GXW590175:GXW590176 HHS590175:HHS590176 HRO590175:HRO590176 IBK590175:IBK590176 ILG590175:ILG590176 IVC590175:IVC590176 JEY590175:JEY590176 JOU590175:JOU590176 JYQ590175:JYQ590176 KIM590175:KIM590176 KSI590175:KSI590176 LCE590175:LCE590176 LMA590175:LMA590176 LVW590175:LVW590176 MFS590175:MFS590176 MPO590175:MPO590176 MZK590175:MZK590176 NJG590175:NJG590176 NTC590175:NTC590176 OCY590175:OCY590176 OMU590175:OMU590176 OWQ590175:OWQ590176 PGM590175:PGM590176 PQI590175:PQI590176 QAE590175:QAE590176 QKA590175:QKA590176 QTW590175:QTW590176 RDS590175:RDS590176 RNO590175:RNO590176 RXK590175:RXK590176 SHG590175:SHG590176 SRC590175:SRC590176 TAY590175:TAY590176 TKU590175:TKU590176 TUQ590175:TUQ590176 UEM590175:UEM590176 UOI590175:UOI590176 UYE590175:UYE590176 VIA590175:VIA590176 VRW590175:VRW590176 WBS590175:WBS590176 WLO590175:WLO590176 WVK590175:WVK590176 C655711:C655712 IY655711:IY655712 SU655711:SU655712 ACQ655711:ACQ655712 AMM655711:AMM655712 AWI655711:AWI655712 BGE655711:BGE655712 BQA655711:BQA655712 BZW655711:BZW655712 CJS655711:CJS655712 CTO655711:CTO655712 DDK655711:DDK655712 DNG655711:DNG655712 DXC655711:DXC655712 EGY655711:EGY655712 EQU655711:EQU655712 FAQ655711:FAQ655712 FKM655711:FKM655712 FUI655711:FUI655712 GEE655711:GEE655712 GOA655711:GOA655712 GXW655711:GXW655712 HHS655711:HHS655712 HRO655711:HRO655712 IBK655711:IBK655712 ILG655711:ILG655712 IVC655711:IVC655712 JEY655711:JEY655712 JOU655711:JOU655712 JYQ655711:JYQ655712 KIM655711:KIM655712 KSI655711:KSI655712 LCE655711:LCE655712 LMA655711:LMA655712 LVW655711:LVW655712 MFS655711:MFS655712 MPO655711:MPO655712 MZK655711:MZK655712 NJG655711:NJG655712 NTC655711:NTC655712 OCY655711:OCY655712 OMU655711:OMU655712 OWQ655711:OWQ655712 PGM655711:PGM655712 PQI655711:PQI655712 QAE655711:QAE655712 QKA655711:QKA655712 QTW655711:QTW655712 RDS655711:RDS655712 RNO655711:RNO655712 RXK655711:RXK655712 SHG655711:SHG655712 SRC655711:SRC655712 TAY655711:TAY655712 TKU655711:TKU655712 TUQ655711:TUQ655712 UEM655711:UEM655712 UOI655711:UOI655712 UYE655711:UYE655712 VIA655711:VIA655712 VRW655711:VRW655712 WBS655711:WBS655712 WLO655711:WLO655712 WVK655711:WVK655712 C721247:C721248 IY721247:IY721248 SU721247:SU721248 ACQ721247:ACQ721248 AMM721247:AMM721248 AWI721247:AWI721248 BGE721247:BGE721248 BQA721247:BQA721248 BZW721247:BZW721248 CJS721247:CJS721248 CTO721247:CTO721248 DDK721247:DDK721248 DNG721247:DNG721248 DXC721247:DXC721248 EGY721247:EGY721248 EQU721247:EQU721248 FAQ721247:FAQ721248 FKM721247:FKM721248 FUI721247:FUI721248 GEE721247:GEE721248 GOA721247:GOA721248 GXW721247:GXW721248 HHS721247:HHS721248 HRO721247:HRO721248 IBK721247:IBK721248 ILG721247:ILG721248 IVC721247:IVC721248 JEY721247:JEY721248 JOU721247:JOU721248 JYQ721247:JYQ721248 KIM721247:KIM721248 KSI721247:KSI721248 LCE721247:LCE721248 LMA721247:LMA721248 LVW721247:LVW721248 MFS721247:MFS721248 MPO721247:MPO721248 MZK721247:MZK721248 NJG721247:NJG721248 NTC721247:NTC721248 OCY721247:OCY721248 OMU721247:OMU721248 OWQ721247:OWQ721248 PGM721247:PGM721248 PQI721247:PQI721248 QAE721247:QAE721248 QKA721247:QKA721248 QTW721247:QTW721248 RDS721247:RDS721248 RNO721247:RNO721248 RXK721247:RXK721248 SHG721247:SHG721248 SRC721247:SRC721248 TAY721247:TAY721248 TKU721247:TKU721248 TUQ721247:TUQ721248 UEM721247:UEM721248 UOI721247:UOI721248 UYE721247:UYE721248 VIA721247:VIA721248 VRW721247:VRW721248 WBS721247:WBS721248 WLO721247:WLO721248 WVK721247:WVK721248 C786783:C786784 IY786783:IY786784 SU786783:SU786784 ACQ786783:ACQ786784 AMM786783:AMM786784 AWI786783:AWI786784 BGE786783:BGE786784 BQA786783:BQA786784 BZW786783:BZW786784 CJS786783:CJS786784 CTO786783:CTO786784 DDK786783:DDK786784 DNG786783:DNG786784 DXC786783:DXC786784 EGY786783:EGY786784 EQU786783:EQU786784 FAQ786783:FAQ786784 FKM786783:FKM786784 FUI786783:FUI786784 GEE786783:GEE786784 GOA786783:GOA786784 GXW786783:GXW786784 HHS786783:HHS786784 HRO786783:HRO786784 IBK786783:IBK786784 ILG786783:ILG786784 IVC786783:IVC786784 JEY786783:JEY786784 JOU786783:JOU786784 JYQ786783:JYQ786784 KIM786783:KIM786784 KSI786783:KSI786784 LCE786783:LCE786784 LMA786783:LMA786784 LVW786783:LVW786784 MFS786783:MFS786784 MPO786783:MPO786784 MZK786783:MZK786784 NJG786783:NJG786784 NTC786783:NTC786784 OCY786783:OCY786784 OMU786783:OMU786784 OWQ786783:OWQ786784 PGM786783:PGM786784 PQI786783:PQI786784 QAE786783:QAE786784 QKA786783:QKA786784 QTW786783:QTW786784 RDS786783:RDS786784 RNO786783:RNO786784 RXK786783:RXK786784 SHG786783:SHG786784 SRC786783:SRC786784 TAY786783:TAY786784 TKU786783:TKU786784 TUQ786783:TUQ786784 UEM786783:UEM786784 UOI786783:UOI786784 UYE786783:UYE786784 VIA786783:VIA786784 VRW786783:VRW786784 WBS786783:WBS786784 WLO786783:WLO786784 WVK786783:WVK786784 C852319:C852320 IY852319:IY852320 SU852319:SU852320 ACQ852319:ACQ852320 AMM852319:AMM852320 AWI852319:AWI852320 BGE852319:BGE852320 BQA852319:BQA852320 BZW852319:BZW852320 CJS852319:CJS852320 CTO852319:CTO852320 DDK852319:DDK852320 DNG852319:DNG852320 DXC852319:DXC852320 EGY852319:EGY852320 EQU852319:EQU852320 FAQ852319:FAQ852320 FKM852319:FKM852320 FUI852319:FUI852320 GEE852319:GEE852320 GOA852319:GOA852320 GXW852319:GXW852320 HHS852319:HHS852320 HRO852319:HRO852320 IBK852319:IBK852320 ILG852319:ILG852320 IVC852319:IVC852320 JEY852319:JEY852320 JOU852319:JOU852320 JYQ852319:JYQ852320 KIM852319:KIM852320 KSI852319:KSI852320 LCE852319:LCE852320 LMA852319:LMA852320 LVW852319:LVW852320 MFS852319:MFS852320 MPO852319:MPO852320 MZK852319:MZK852320 NJG852319:NJG852320 NTC852319:NTC852320 OCY852319:OCY852320 OMU852319:OMU852320 OWQ852319:OWQ852320 PGM852319:PGM852320 PQI852319:PQI852320 QAE852319:QAE852320 QKA852319:QKA852320 QTW852319:QTW852320 RDS852319:RDS852320 RNO852319:RNO852320 RXK852319:RXK852320 SHG852319:SHG852320 SRC852319:SRC852320 TAY852319:TAY852320 TKU852319:TKU852320 TUQ852319:TUQ852320 UEM852319:UEM852320 UOI852319:UOI852320 UYE852319:UYE852320 VIA852319:VIA852320 VRW852319:VRW852320 WBS852319:WBS852320 WLO852319:WLO852320 WVK852319:WVK852320 C917855:C917856 IY917855:IY917856 SU917855:SU917856 ACQ917855:ACQ917856 AMM917855:AMM917856 AWI917855:AWI917856 BGE917855:BGE917856 BQA917855:BQA917856 BZW917855:BZW917856 CJS917855:CJS917856 CTO917855:CTO917856 DDK917855:DDK917856 DNG917855:DNG917856 DXC917855:DXC917856 EGY917855:EGY917856 EQU917855:EQU917856 FAQ917855:FAQ917856 FKM917855:FKM917856 FUI917855:FUI917856 GEE917855:GEE917856 GOA917855:GOA917856 GXW917855:GXW917856 HHS917855:HHS917856 HRO917855:HRO917856 IBK917855:IBK917856 ILG917855:ILG917856 IVC917855:IVC917856 JEY917855:JEY917856 JOU917855:JOU917856 JYQ917855:JYQ917856 KIM917855:KIM917856 KSI917855:KSI917856 LCE917855:LCE917856 LMA917855:LMA917856 LVW917855:LVW917856 MFS917855:MFS917856 MPO917855:MPO917856 MZK917855:MZK917856 NJG917855:NJG917856 NTC917855:NTC917856 OCY917855:OCY917856 OMU917855:OMU917856 OWQ917855:OWQ917856 PGM917855:PGM917856 PQI917855:PQI917856 QAE917855:QAE917856 QKA917855:QKA917856 QTW917855:QTW917856 RDS917855:RDS917856 RNO917855:RNO917856 RXK917855:RXK917856 SHG917855:SHG917856 SRC917855:SRC917856 TAY917855:TAY917856 TKU917855:TKU917856 TUQ917855:TUQ917856 UEM917855:UEM917856 UOI917855:UOI917856 UYE917855:UYE917856 VIA917855:VIA917856 VRW917855:VRW917856 WBS917855:WBS917856 WLO917855:WLO917856 WVK917855:WVK917856 C983391:C983392 IY983391:IY983392 SU983391:SU983392 ACQ983391:ACQ983392 AMM983391:AMM983392 AWI983391:AWI983392 BGE983391:BGE983392 BQA983391:BQA983392 BZW983391:BZW983392 CJS983391:CJS983392 CTO983391:CTO983392 DDK983391:DDK983392 DNG983391:DNG983392 DXC983391:DXC983392 EGY983391:EGY983392 EQU983391:EQU983392 FAQ983391:FAQ983392 FKM983391:FKM983392 FUI983391:FUI983392 GEE983391:GEE983392 GOA983391:GOA983392 GXW983391:GXW983392 HHS983391:HHS983392 HRO983391:HRO983392 IBK983391:IBK983392 ILG983391:ILG983392 IVC983391:IVC983392 JEY983391:JEY983392 JOU983391:JOU983392 JYQ983391:JYQ983392 KIM983391:KIM983392 KSI983391:KSI983392 LCE983391:LCE983392 LMA983391:LMA983392 LVW983391:LVW983392 MFS983391:MFS983392 MPO983391:MPO983392 MZK983391:MZK983392 NJG983391:NJG983392 NTC983391:NTC983392 OCY983391:OCY983392 OMU983391:OMU983392 OWQ983391:OWQ983392 PGM983391:PGM983392 PQI983391:PQI983392 QAE983391:QAE983392 QKA983391:QKA983392 QTW983391:QTW983392 RDS983391:RDS983392 RNO983391:RNO983392 RXK983391:RXK983392 SHG983391:SHG983392 SRC983391:SRC983392 TAY983391:TAY983392 TKU983391:TKU983392 TUQ983391:TUQ983392 UEM983391:UEM983392 UOI983391:UOI983392 UYE983391:UYE983392 VIA983391:VIA983392 VRW983391:VRW983392 WBS983391:WBS983392 WLO983391:WLO983392 WVK983391:WVK983392 C198:C211 IY198:IY211 SU198:SU211 ACQ198:ACQ211 AMM198:AMM211 AWI198:AWI211 BGE198:BGE211 BQA198:BQA211 BZW198:BZW211 CJS198:CJS211 CTO198:CTO211 DDK198:DDK211 DNG198:DNG211 DXC198:DXC211 EGY198:EGY211 EQU198:EQU211 FAQ198:FAQ211 FKM198:FKM211 FUI198:FUI211 GEE198:GEE211 GOA198:GOA211 GXW198:GXW211 HHS198:HHS211 HRO198:HRO211 IBK198:IBK211 ILG198:ILG211 IVC198:IVC211 JEY198:JEY211 JOU198:JOU211 JYQ198:JYQ211 KIM198:KIM211 KSI198:KSI211 LCE198:LCE211 LMA198:LMA211 LVW198:LVW211 MFS198:MFS211 MPO198:MPO211 MZK198:MZK211 NJG198:NJG211 NTC198:NTC211 OCY198:OCY211 OMU198:OMU211 OWQ198:OWQ211 PGM198:PGM211 PQI198:PQI211 QAE198:QAE211 QKA198:QKA211 QTW198:QTW211 RDS198:RDS211 RNO198:RNO211 RXK198:RXK211 SHG198:SHG211 SRC198:SRC211 TAY198:TAY211 TKU198:TKU211 TUQ198:TUQ211 UEM198:UEM211 UOI198:UOI211 UYE198:UYE211 VIA198:VIA211 VRW198:VRW211 WBS198:WBS211 WLO198:WLO211 WVK198:WVK211 C65734:C65747 IY65734:IY65747 SU65734:SU65747 ACQ65734:ACQ65747 AMM65734:AMM65747 AWI65734:AWI65747 BGE65734:BGE65747 BQA65734:BQA65747 BZW65734:BZW65747 CJS65734:CJS65747 CTO65734:CTO65747 DDK65734:DDK65747 DNG65734:DNG65747 DXC65734:DXC65747 EGY65734:EGY65747 EQU65734:EQU65747 FAQ65734:FAQ65747 FKM65734:FKM65747 FUI65734:FUI65747 GEE65734:GEE65747 GOA65734:GOA65747 GXW65734:GXW65747 HHS65734:HHS65747 HRO65734:HRO65747 IBK65734:IBK65747 ILG65734:ILG65747 IVC65734:IVC65747 JEY65734:JEY65747 JOU65734:JOU65747 JYQ65734:JYQ65747 KIM65734:KIM65747 KSI65734:KSI65747 LCE65734:LCE65747 LMA65734:LMA65747 LVW65734:LVW65747 MFS65734:MFS65747 MPO65734:MPO65747 MZK65734:MZK65747 NJG65734:NJG65747 NTC65734:NTC65747 OCY65734:OCY65747 OMU65734:OMU65747 OWQ65734:OWQ65747 PGM65734:PGM65747 PQI65734:PQI65747 QAE65734:QAE65747 QKA65734:QKA65747 QTW65734:QTW65747 RDS65734:RDS65747 RNO65734:RNO65747 RXK65734:RXK65747 SHG65734:SHG65747 SRC65734:SRC65747 TAY65734:TAY65747 TKU65734:TKU65747 TUQ65734:TUQ65747 UEM65734:UEM65747 UOI65734:UOI65747 UYE65734:UYE65747 VIA65734:VIA65747 VRW65734:VRW65747 WBS65734:WBS65747 WLO65734:WLO65747 WVK65734:WVK65747 C131270:C131283 IY131270:IY131283 SU131270:SU131283 ACQ131270:ACQ131283 AMM131270:AMM131283 AWI131270:AWI131283 BGE131270:BGE131283 BQA131270:BQA131283 BZW131270:BZW131283 CJS131270:CJS131283 CTO131270:CTO131283 DDK131270:DDK131283 DNG131270:DNG131283 DXC131270:DXC131283 EGY131270:EGY131283 EQU131270:EQU131283 FAQ131270:FAQ131283 FKM131270:FKM131283 FUI131270:FUI131283 GEE131270:GEE131283 GOA131270:GOA131283 GXW131270:GXW131283 HHS131270:HHS131283 HRO131270:HRO131283 IBK131270:IBK131283 ILG131270:ILG131283 IVC131270:IVC131283 JEY131270:JEY131283 JOU131270:JOU131283 JYQ131270:JYQ131283 KIM131270:KIM131283 KSI131270:KSI131283 LCE131270:LCE131283 LMA131270:LMA131283 LVW131270:LVW131283 MFS131270:MFS131283 MPO131270:MPO131283 MZK131270:MZK131283 NJG131270:NJG131283 NTC131270:NTC131283 OCY131270:OCY131283 OMU131270:OMU131283 OWQ131270:OWQ131283 PGM131270:PGM131283 PQI131270:PQI131283 QAE131270:QAE131283 QKA131270:QKA131283 QTW131270:QTW131283 RDS131270:RDS131283 RNO131270:RNO131283 RXK131270:RXK131283 SHG131270:SHG131283 SRC131270:SRC131283 TAY131270:TAY131283 TKU131270:TKU131283 TUQ131270:TUQ131283 UEM131270:UEM131283 UOI131270:UOI131283 UYE131270:UYE131283 VIA131270:VIA131283 VRW131270:VRW131283 WBS131270:WBS131283 WLO131270:WLO131283 WVK131270:WVK131283 C196806:C196819 IY196806:IY196819 SU196806:SU196819 ACQ196806:ACQ196819 AMM196806:AMM196819 AWI196806:AWI196819 BGE196806:BGE196819 BQA196806:BQA196819 BZW196806:BZW196819 CJS196806:CJS196819 CTO196806:CTO196819 DDK196806:DDK196819 DNG196806:DNG196819 DXC196806:DXC196819 EGY196806:EGY196819 EQU196806:EQU196819 FAQ196806:FAQ196819 FKM196806:FKM196819 FUI196806:FUI196819 GEE196806:GEE196819 GOA196806:GOA196819 GXW196806:GXW196819 HHS196806:HHS196819 HRO196806:HRO196819 IBK196806:IBK196819 ILG196806:ILG196819 IVC196806:IVC196819 JEY196806:JEY196819 JOU196806:JOU196819 JYQ196806:JYQ196819 KIM196806:KIM196819 KSI196806:KSI196819 LCE196806:LCE196819 LMA196806:LMA196819 LVW196806:LVW196819 MFS196806:MFS196819 MPO196806:MPO196819 MZK196806:MZK196819 NJG196806:NJG196819 NTC196806:NTC196819 OCY196806:OCY196819 OMU196806:OMU196819 OWQ196806:OWQ196819 PGM196806:PGM196819 PQI196806:PQI196819 QAE196806:QAE196819 QKA196806:QKA196819 QTW196806:QTW196819 RDS196806:RDS196819 RNO196806:RNO196819 RXK196806:RXK196819 SHG196806:SHG196819 SRC196806:SRC196819 TAY196806:TAY196819 TKU196806:TKU196819 TUQ196806:TUQ196819 UEM196806:UEM196819 UOI196806:UOI196819 UYE196806:UYE196819 VIA196806:VIA196819 VRW196806:VRW196819 WBS196806:WBS196819 WLO196806:WLO196819 WVK196806:WVK196819 C262342:C262355 IY262342:IY262355 SU262342:SU262355 ACQ262342:ACQ262355 AMM262342:AMM262355 AWI262342:AWI262355 BGE262342:BGE262355 BQA262342:BQA262355 BZW262342:BZW262355 CJS262342:CJS262355 CTO262342:CTO262355 DDK262342:DDK262355 DNG262342:DNG262355 DXC262342:DXC262355 EGY262342:EGY262355 EQU262342:EQU262355 FAQ262342:FAQ262355 FKM262342:FKM262355 FUI262342:FUI262355 GEE262342:GEE262355 GOA262342:GOA262355 GXW262342:GXW262355 HHS262342:HHS262355 HRO262342:HRO262355 IBK262342:IBK262355 ILG262342:ILG262355 IVC262342:IVC262355 JEY262342:JEY262355 JOU262342:JOU262355 JYQ262342:JYQ262355 KIM262342:KIM262355 KSI262342:KSI262355 LCE262342:LCE262355 LMA262342:LMA262355 LVW262342:LVW262355 MFS262342:MFS262355 MPO262342:MPO262355 MZK262342:MZK262355 NJG262342:NJG262355 NTC262342:NTC262355 OCY262342:OCY262355 OMU262342:OMU262355 OWQ262342:OWQ262355 PGM262342:PGM262355 PQI262342:PQI262355 QAE262342:QAE262355 QKA262342:QKA262355 QTW262342:QTW262355 RDS262342:RDS262355 RNO262342:RNO262355 RXK262342:RXK262355 SHG262342:SHG262355 SRC262342:SRC262355 TAY262342:TAY262355 TKU262342:TKU262355 TUQ262342:TUQ262355 UEM262342:UEM262355 UOI262342:UOI262355 UYE262342:UYE262355 VIA262342:VIA262355 VRW262342:VRW262355 WBS262342:WBS262355 WLO262342:WLO262355 WVK262342:WVK262355 C327878:C327891 IY327878:IY327891 SU327878:SU327891 ACQ327878:ACQ327891 AMM327878:AMM327891 AWI327878:AWI327891 BGE327878:BGE327891 BQA327878:BQA327891 BZW327878:BZW327891 CJS327878:CJS327891 CTO327878:CTO327891 DDK327878:DDK327891 DNG327878:DNG327891 DXC327878:DXC327891 EGY327878:EGY327891 EQU327878:EQU327891 FAQ327878:FAQ327891 FKM327878:FKM327891 FUI327878:FUI327891 GEE327878:GEE327891 GOA327878:GOA327891 GXW327878:GXW327891 HHS327878:HHS327891 HRO327878:HRO327891 IBK327878:IBK327891 ILG327878:ILG327891 IVC327878:IVC327891 JEY327878:JEY327891 JOU327878:JOU327891 JYQ327878:JYQ327891 KIM327878:KIM327891 KSI327878:KSI327891 LCE327878:LCE327891 LMA327878:LMA327891 LVW327878:LVW327891 MFS327878:MFS327891 MPO327878:MPO327891 MZK327878:MZK327891 NJG327878:NJG327891 NTC327878:NTC327891 OCY327878:OCY327891 OMU327878:OMU327891 OWQ327878:OWQ327891 PGM327878:PGM327891 PQI327878:PQI327891 QAE327878:QAE327891 QKA327878:QKA327891 QTW327878:QTW327891 RDS327878:RDS327891 RNO327878:RNO327891 RXK327878:RXK327891 SHG327878:SHG327891 SRC327878:SRC327891 TAY327878:TAY327891 TKU327878:TKU327891 TUQ327878:TUQ327891 UEM327878:UEM327891 UOI327878:UOI327891 UYE327878:UYE327891 VIA327878:VIA327891 VRW327878:VRW327891 WBS327878:WBS327891 WLO327878:WLO327891 WVK327878:WVK327891 C393414:C393427 IY393414:IY393427 SU393414:SU393427 ACQ393414:ACQ393427 AMM393414:AMM393427 AWI393414:AWI393427 BGE393414:BGE393427 BQA393414:BQA393427 BZW393414:BZW393427 CJS393414:CJS393427 CTO393414:CTO393427 DDK393414:DDK393427 DNG393414:DNG393427 DXC393414:DXC393427 EGY393414:EGY393427 EQU393414:EQU393427 FAQ393414:FAQ393427 FKM393414:FKM393427 FUI393414:FUI393427 GEE393414:GEE393427 GOA393414:GOA393427 GXW393414:GXW393427 HHS393414:HHS393427 HRO393414:HRO393427 IBK393414:IBK393427 ILG393414:ILG393427 IVC393414:IVC393427 JEY393414:JEY393427 JOU393414:JOU393427 JYQ393414:JYQ393427 KIM393414:KIM393427 KSI393414:KSI393427 LCE393414:LCE393427 LMA393414:LMA393427 LVW393414:LVW393427 MFS393414:MFS393427 MPO393414:MPO393427 MZK393414:MZK393427 NJG393414:NJG393427 NTC393414:NTC393427 OCY393414:OCY393427 OMU393414:OMU393427 OWQ393414:OWQ393427 PGM393414:PGM393427 PQI393414:PQI393427 QAE393414:QAE393427 QKA393414:QKA393427 QTW393414:QTW393427 RDS393414:RDS393427 RNO393414:RNO393427 RXK393414:RXK393427 SHG393414:SHG393427 SRC393414:SRC393427 TAY393414:TAY393427 TKU393414:TKU393427 TUQ393414:TUQ393427 UEM393414:UEM393427 UOI393414:UOI393427 UYE393414:UYE393427 VIA393414:VIA393427 VRW393414:VRW393427 WBS393414:WBS393427 WLO393414:WLO393427 WVK393414:WVK393427 C458950:C458963 IY458950:IY458963 SU458950:SU458963 ACQ458950:ACQ458963 AMM458950:AMM458963 AWI458950:AWI458963 BGE458950:BGE458963 BQA458950:BQA458963 BZW458950:BZW458963 CJS458950:CJS458963 CTO458950:CTO458963 DDK458950:DDK458963 DNG458950:DNG458963 DXC458950:DXC458963 EGY458950:EGY458963 EQU458950:EQU458963 FAQ458950:FAQ458963 FKM458950:FKM458963 FUI458950:FUI458963 GEE458950:GEE458963 GOA458950:GOA458963 GXW458950:GXW458963 HHS458950:HHS458963 HRO458950:HRO458963 IBK458950:IBK458963 ILG458950:ILG458963 IVC458950:IVC458963 JEY458950:JEY458963 JOU458950:JOU458963 JYQ458950:JYQ458963 KIM458950:KIM458963 KSI458950:KSI458963 LCE458950:LCE458963 LMA458950:LMA458963 LVW458950:LVW458963 MFS458950:MFS458963 MPO458950:MPO458963 MZK458950:MZK458963 NJG458950:NJG458963 NTC458950:NTC458963 OCY458950:OCY458963 OMU458950:OMU458963 OWQ458950:OWQ458963 PGM458950:PGM458963 PQI458950:PQI458963 QAE458950:QAE458963 QKA458950:QKA458963 QTW458950:QTW458963 RDS458950:RDS458963 RNO458950:RNO458963 RXK458950:RXK458963 SHG458950:SHG458963 SRC458950:SRC458963 TAY458950:TAY458963 TKU458950:TKU458963 TUQ458950:TUQ458963 UEM458950:UEM458963 UOI458950:UOI458963 UYE458950:UYE458963 VIA458950:VIA458963 VRW458950:VRW458963 WBS458950:WBS458963 WLO458950:WLO458963 WVK458950:WVK458963 C524486:C524499 IY524486:IY524499 SU524486:SU524499 ACQ524486:ACQ524499 AMM524486:AMM524499 AWI524486:AWI524499 BGE524486:BGE524499 BQA524486:BQA524499 BZW524486:BZW524499 CJS524486:CJS524499 CTO524486:CTO524499 DDK524486:DDK524499 DNG524486:DNG524499 DXC524486:DXC524499 EGY524486:EGY524499 EQU524486:EQU524499 FAQ524486:FAQ524499 FKM524486:FKM524499 FUI524486:FUI524499 GEE524486:GEE524499 GOA524486:GOA524499 GXW524486:GXW524499 HHS524486:HHS524499 HRO524486:HRO524499 IBK524486:IBK524499 ILG524486:ILG524499 IVC524486:IVC524499 JEY524486:JEY524499 JOU524486:JOU524499 JYQ524486:JYQ524499 KIM524486:KIM524499 KSI524486:KSI524499 LCE524486:LCE524499 LMA524486:LMA524499 LVW524486:LVW524499 MFS524486:MFS524499 MPO524486:MPO524499 MZK524486:MZK524499 NJG524486:NJG524499 NTC524486:NTC524499 OCY524486:OCY524499 OMU524486:OMU524499 OWQ524486:OWQ524499 PGM524486:PGM524499 PQI524486:PQI524499 QAE524486:QAE524499 QKA524486:QKA524499 QTW524486:QTW524499 RDS524486:RDS524499 RNO524486:RNO524499 RXK524486:RXK524499 SHG524486:SHG524499 SRC524486:SRC524499 TAY524486:TAY524499 TKU524486:TKU524499 TUQ524486:TUQ524499 UEM524486:UEM524499 UOI524486:UOI524499 UYE524486:UYE524499 VIA524486:VIA524499 VRW524486:VRW524499 WBS524486:WBS524499 WLO524486:WLO524499 WVK524486:WVK524499 C590022:C590035 IY590022:IY590035 SU590022:SU590035 ACQ590022:ACQ590035 AMM590022:AMM590035 AWI590022:AWI590035 BGE590022:BGE590035 BQA590022:BQA590035 BZW590022:BZW590035 CJS590022:CJS590035 CTO590022:CTO590035 DDK590022:DDK590035 DNG590022:DNG590035 DXC590022:DXC590035 EGY590022:EGY590035 EQU590022:EQU590035 FAQ590022:FAQ590035 FKM590022:FKM590035 FUI590022:FUI590035 GEE590022:GEE590035 GOA590022:GOA590035 GXW590022:GXW590035 HHS590022:HHS590035 HRO590022:HRO590035 IBK590022:IBK590035 ILG590022:ILG590035 IVC590022:IVC590035 JEY590022:JEY590035 JOU590022:JOU590035 JYQ590022:JYQ590035 KIM590022:KIM590035 KSI590022:KSI590035 LCE590022:LCE590035 LMA590022:LMA590035 LVW590022:LVW590035 MFS590022:MFS590035 MPO590022:MPO590035 MZK590022:MZK590035 NJG590022:NJG590035 NTC590022:NTC590035 OCY590022:OCY590035 OMU590022:OMU590035 OWQ590022:OWQ590035 PGM590022:PGM590035 PQI590022:PQI590035 QAE590022:QAE590035 QKA590022:QKA590035 QTW590022:QTW590035 RDS590022:RDS590035 RNO590022:RNO590035 RXK590022:RXK590035 SHG590022:SHG590035 SRC590022:SRC590035 TAY590022:TAY590035 TKU590022:TKU590035 TUQ590022:TUQ590035 UEM590022:UEM590035 UOI590022:UOI590035 UYE590022:UYE590035 VIA590022:VIA590035 VRW590022:VRW590035 WBS590022:WBS590035 WLO590022:WLO590035 WVK590022:WVK590035 C655558:C655571 IY655558:IY655571 SU655558:SU655571 ACQ655558:ACQ655571 AMM655558:AMM655571 AWI655558:AWI655571 BGE655558:BGE655571 BQA655558:BQA655571 BZW655558:BZW655571 CJS655558:CJS655571 CTO655558:CTO655571 DDK655558:DDK655571 DNG655558:DNG655571 DXC655558:DXC655571 EGY655558:EGY655571 EQU655558:EQU655571 FAQ655558:FAQ655571 FKM655558:FKM655571 FUI655558:FUI655571 GEE655558:GEE655571 GOA655558:GOA655571 GXW655558:GXW655571 HHS655558:HHS655571 HRO655558:HRO655571 IBK655558:IBK655571 ILG655558:ILG655571 IVC655558:IVC655571 JEY655558:JEY655571 JOU655558:JOU655571 JYQ655558:JYQ655571 KIM655558:KIM655571 KSI655558:KSI655571 LCE655558:LCE655571 LMA655558:LMA655571 LVW655558:LVW655571 MFS655558:MFS655571 MPO655558:MPO655571 MZK655558:MZK655571 NJG655558:NJG655571 NTC655558:NTC655571 OCY655558:OCY655571 OMU655558:OMU655571 OWQ655558:OWQ655571 PGM655558:PGM655571 PQI655558:PQI655571 QAE655558:QAE655571 QKA655558:QKA655571 QTW655558:QTW655571 RDS655558:RDS655571 RNO655558:RNO655571 RXK655558:RXK655571 SHG655558:SHG655571 SRC655558:SRC655571 TAY655558:TAY655571 TKU655558:TKU655571 TUQ655558:TUQ655571 UEM655558:UEM655571 UOI655558:UOI655571 UYE655558:UYE655571 VIA655558:VIA655571 VRW655558:VRW655571 WBS655558:WBS655571 WLO655558:WLO655571 WVK655558:WVK655571 C721094:C721107 IY721094:IY721107 SU721094:SU721107 ACQ721094:ACQ721107 AMM721094:AMM721107 AWI721094:AWI721107 BGE721094:BGE721107 BQA721094:BQA721107 BZW721094:BZW721107 CJS721094:CJS721107 CTO721094:CTO721107 DDK721094:DDK721107 DNG721094:DNG721107 DXC721094:DXC721107 EGY721094:EGY721107 EQU721094:EQU721107 FAQ721094:FAQ721107 FKM721094:FKM721107 FUI721094:FUI721107 GEE721094:GEE721107 GOA721094:GOA721107 GXW721094:GXW721107 HHS721094:HHS721107 HRO721094:HRO721107 IBK721094:IBK721107 ILG721094:ILG721107 IVC721094:IVC721107 JEY721094:JEY721107 JOU721094:JOU721107 JYQ721094:JYQ721107 KIM721094:KIM721107 KSI721094:KSI721107 LCE721094:LCE721107 LMA721094:LMA721107 LVW721094:LVW721107 MFS721094:MFS721107 MPO721094:MPO721107 MZK721094:MZK721107 NJG721094:NJG721107 NTC721094:NTC721107 OCY721094:OCY721107 OMU721094:OMU721107 OWQ721094:OWQ721107 PGM721094:PGM721107 PQI721094:PQI721107 QAE721094:QAE721107 QKA721094:QKA721107 QTW721094:QTW721107 RDS721094:RDS721107 RNO721094:RNO721107 RXK721094:RXK721107 SHG721094:SHG721107 SRC721094:SRC721107 TAY721094:TAY721107 TKU721094:TKU721107 TUQ721094:TUQ721107 UEM721094:UEM721107 UOI721094:UOI721107 UYE721094:UYE721107 VIA721094:VIA721107 VRW721094:VRW721107 WBS721094:WBS721107 WLO721094:WLO721107 WVK721094:WVK721107 C786630:C786643 IY786630:IY786643 SU786630:SU786643 ACQ786630:ACQ786643 AMM786630:AMM786643 AWI786630:AWI786643 BGE786630:BGE786643 BQA786630:BQA786643 BZW786630:BZW786643 CJS786630:CJS786643 CTO786630:CTO786643 DDK786630:DDK786643 DNG786630:DNG786643 DXC786630:DXC786643 EGY786630:EGY786643 EQU786630:EQU786643 FAQ786630:FAQ786643 FKM786630:FKM786643 FUI786630:FUI786643 GEE786630:GEE786643 GOA786630:GOA786643 GXW786630:GXW786643 HHS786630:HHS786643 HRO786630:HRO786643 IBK786630:IBK786643 ILG786630:ILG786643 IVC786630:IVC786643 JEY786630:JEY786643 JOU786630:JOU786643 JYQ786630:JYQ786643 KIM786630:KIM786643 KSI786630:KSI786643 LCE786630:LCE786643 LMA786630:LMA786643 LVW786630:LVW786643 MFS786630:MFS786643 MPO786630:MPO786643 MZK786630:MZK786643 NJG786630:NJG786643 NTC786630:NTC786643 OCY786630:OCY786643 OMU786630:OMU786643 OWQ786630:OWQ786643 PGM786630:PGM786643 PQI786630:PQI786643 QAE786630:QAE786643 QKA786630:QKA786643 QTW786630:QTW786643 RDS786630:RDS786643 RNO786630:RNO786643 RXK786630:RXK786643 SHG786630:SHG786643 SRC786630:SRC786643 TAY786630:TAY786643 TKU786630:TKU786643 TUQ786630:TUQ786643 UEM786630:UEM786643 UOI786630:UOI786643 UYE786630:UYE786643 VIA786630:VIA786643 VRW786630:VRW786643 WBS786630:WBS786643 WLO786630:WLO786643 WVK786630:WVK786643 C852166:C852179 IY852166:IY852179 SU852166:SU852179 ACQ852166:ACQ852179 AMM852166:AMM852179 AWI852166:AWI852179 BGE852166:BGE852179 BQA852166:BQA852179 BZW852166:BZW852179 CJS852166:CJS852179 CTO852166:CTO852179 DDK852166:DDK852179 DNG852166:DNG852179 DXC852166:DXC852179 EGY852166:EGY852179 EQU852166:EQU852179 FAQ852166:FAQ852179 FKM852166:FKM852179 FUI852166:FUI852179 GEE852166:GEE852179 GOA852166:GOA852179 GXW852166:GXW852179 HHS852166:HHS852179 HRO852166:HRO852179 IBK852166:IBK852179 ILG852166:ILG852179 IVC852166:IVC852179 JEY852166:JEY852179 JOU852166:JOU852179 JYQ852166:JYQ852179 KIM852166:KIM852179 KSI852166:KSI852179 LCE852166:LCE852179 LMA852166:LMA852179 LVW852166:LVW852179 MFS852166:MFS852179 MPO852166:MPO852179 MZK852166:MZK852179 NJG852166:NJG852179 NTC852166:NTC852179 OCY852166:OCY852179 OMU852166:OMU852179 OWQ852166:OWQ852179 PGM852166:PGM852179 PQI852166:PQI852179 QAE852166:QAE852179 QKA852166:QKA852179 QTW852166:QTW852179 RDS852166:RDS852179 RNO852166:RNO852179 RXK852166:RXK852179 SHG852166:SHG852179 SRC852166:SRC852179 TAY852166:TAY852179 TKU852166:TKU852179 TUQ852166:TUQ852179 UEM852166:UEM852179 UOI852166:UOI852179 UYE852166:UYE852179 VIA852166:VIA852179 VRW852166:VRW852179 WBS852166:WBS852179 WLO852166:WLO852179 WVK852166:WVK852179 C917702:C917715 IY917702:IY917715 SU917702:SU917715 ACQ917702:ACQ917715 AMM917702:AMM917715 AWI917702:AWI917715 BGE917702:BGE917715 BQA917702:BQA917715 BZW917702:BZW917715 CJS917702:CJS917715 CTO917702:CTO917715 DDK917702:DDK917715 DNG917702:DNG917715 DXC917702:DXC917715 EGY917702:EGY917715 EQU917702:EQU917715 FAQ917702:FAQ917715 FKM917702:FKM917715 FUI917702:FUI917715 GEE917702:GEE917715 GOA917702:GOA917715 GXW917702:GXW917715 HHS917702:HHS917715 HRO917702:HRO917715 IBK917702:IBK917715 ILG917702:ILG917715 IVC917702:IVC917715 JEY917702:JEY917715 JOU917702:JOU917715 JYQ917702:JYQ917715 KIM917702:KIM917715 KSI917702:KSI917715 LCE917702:LCE917715 LMA917702:LMA917715 LVW917702:LVW917715 MFS917702:MFS917715 MPO917702:MPO917715 MZK917702:MZK917715 NJG917702:NJG917715 NTC917702:NTC917715 OCY917702:OCY917715 OMU917702:OMU917715 OWQ917702:OWQ917715 PGM917702:PGM917715 PQI917702:PQI917715 QAE917702:QAE917715 QKA917702:QKA917715 QTW917702:QTW917715 RDS917702:RDS917715 RNO917702:RNO917715 RXK917702:RXK917715 SHG917702:SHG917715 SRC917702:SRC917715 TAY917702:TAY917715 TKU917702:TKU917715 TUQ917702:TUQ917715 UEM917702:UEM917715 UOI917702:UOI917715 UYE917702:UYE917715 VIA917702:VIA917715 VRW917702:VRW917715 WBS917702:WBS917715 WLO917702:WLO917715 WVK917702:WVK917715 C983238:C983251 IY983238:IY983251 SU983238:SU983251 ACQ983238:ACQ983251 AMM983238:AMM983251 AWI983238:AWI983251 BGE983238:BGE983251 BQA983238:BQA983251 BZW983238:BZW983251 CJS983238:CJS983251 CTO983238:CTO983251 DDK983238:DDK983251 DNG983238:DNG983251 DXC983238:DXC983251 EGY983238:EGY983251 EQU983238:EQU983251 FAQ983238:FAQ983251 FKM983238:FKM983251 FUI983238:FUI983251 GEE983238:GEE983251 GOA983238:GOA983251 GXW983238:GXW983251 HHS983238:HHS983251 HRO983238:HRO983251 IBK983238:IBK983251 ILG983238:ILG983251 IVC983238:IVC983251 JEY983238:JEY983251 JOU983238:JOU983251 JYQ983238:JYQ983251 KIM983238:KIM983251 KSI983238:KSI983251 LCE983238:LCE983251 LMA983238:LMA983251 LVW983238:LVW983251 MFS983238:MFS983251 MPO983238:MPO983251 MZK983238:MZK983251 NJG983238:NJG983251 NTC983238:NTC983251 OCY983238:OCY983251 OMU983238:OMU983251 OWQ983238:OWQ983251 PGM983238:PGM983251 PQI983238:PQI983251 QAE983238:QAE983251 QKA983238:QKA983251 QTW983238:QTW983251 RDS983238:RDS983251 RNO983238:RNO983251 RXK983238:RXK983251 SHG983238:SHG983251 SRC983238:SRC983251 TAY983238:TAY983251 TKU983238:TKU983251 TUQ983238:TUQ983251 UEM983238:UEM983251 UOI983238:UOI983251 UYE983238:UYE983251 VIA983238:VIA983251 VRW983238:VRW983251 WBS983238:WBS983251 WLO983238:WLO983251 WVK983238:WVK983251 C273:C275 IY273:IY275 SU273:SU275 ACQ273:ACQ275 AMM273:AMM275 AWI273:AWI275 BGE273:BGE275 BQA273:BQA275 BZW273:BZW275 CJS273:CJS275 CTO273:CTO275 DDK273:DDK275 DNG273:DNG275 DXC273:DXC275 EGY273:EGY275 EQU273:EQU275 FAQ273:FAQ275 FKM273:FKM275 FUI273:FUI275 GEE273:GEE275 GOA273:GOA275 GXW273:GXW275 HHS273:HHS275 HRO273:HRO275 IBK273:IBK275 ILG273:ILG275 IVC273:IVC275 JEY273:JEY275 JOU273:JOU275 JYQ273:JYQ275 KIM273:KIM275 KSI273:KSI275 LCE273:LCE275 LMA273:LMA275 LVW273:LVW275 MFS273:MFS275 MPO273:MPO275 MZK273:MZK275 NJG273:NJG275 NTC273:NTC275 OCY273:OCY275 OMU273:OMU275 OWQ273:OWQ275 PGM273:PGM275 PQI273:PQI275 QAE273:QAE275 QKA273:QKA275 QTW273:QTW275 RDS273:RDS275 RNO273:RNO275 RXK273:RXK275 SHG273:SHG275 SRC273:SRC275 TAY273:TAY275 TKU273:TKU275 TUQ273:TUQ275 UEM273:UEM275 UOI273:UOI275 UYE273:UYE275 VIA273:VIA275 VRW273:VRW275 WBS273:WBS275 WLO273:WLO275 WVK273:WVK275 C65809:C65811 IY65809:IY65811 SU65809:SU65811 ACQ65809:ACQ65811 AMM65809:AMM65811 AWI65809:AWI65811 BGE65809:BGE65811 BQA65809:BQA65811 BZW65809:BZW65811 CJS65809:CJS65811 CTO65809:CTO65811 DDK65809:DDK65811 DNG65809:DNG65811 DXC65809:DXC65811 EGY65809:EGY65811 EQU65809:EQU65811 FAQ65809:FAQ65811 FKM65809:FKM65811 FUI65809:FUI65811 GEE65809:GEE65811 GOA65809:GOA65811 GXW65809:GXW65811 HHS65809:HHS65811 HRO65809:HRO65811 IBK65809:IBK65811 ILG65809:ILG65811 IVC65809:IVC65811 JEY65809:JEY65811 JOU65809:JOU65811 JYQ65809:JYQ65811 KIM65809:KIM65811 KSI65809:KSI65811 LCE65809:LCE65811 LMA65809:LMA65811 LVW65809:LVW65811 MFS65809:MFS65811 MPO65809:MPO65811 MZK65809:MZK65811 NJG65809:NJG65811 NTC65809:NTC65811 OCY65809:OCY65811 OMU65809:OMU65811 OWQ65809:OWQ65811 PGM65809:PGM65811 PQI65809:PQI65811 QAE65809:QAE65811 QKA65809:QKA65811 QTW65809:QTW65811 RDS65809:RDS65811 RNO65809:RNO65811 RXK65809:RXK65811 SHG65809:SHG65811 SRC65809:SRC65811 TAY65809:TAY65811 TKU65809:TKU65811 TUQ65809:TUQ65811 UEM65809:UEM65811 UOI65809:UOI65811 UYE65809:UYE65811 VIA65809:VIA65811 VRW65809:VRW65811 WBS65809:WBS65811 WLO65809:WLO65811 WVK65809:WVK65811 C131345:C131347 IY131345:IY131347 SU131345:SU131347 ACQ131345:ACQ131347 AMM131345:AMM131347 AWI131345:AWI131347 BGE131345:BGE131347 BQA131345:BQA131347 BZW131345:BZW131347 CJS131345:CJS131347 CTO131345:CTO131347 DDK131345:DDK131347 DNG131345:DNG131347 DXC131345:DXC131347 EGY131345:EGY131347 EQU131345:EQU131347 FAQ131345:FAQ131347 FKM131345:FKM131347 FUI131345:FUI131347 GEE131345:GEE131347 GOA131345:GOA131347 GXW131345:GXW131347 HHS131345:HHS131347 HRO131345:HRO131347 IBK131345:IBK131347 ILG131345:ILG131347 IVC131345:IVC131347 JEY131345:JEY131347 JOU131345:JOU131347 JYQ131345:JYQ131347 KIM131345:KIM131347 KSI131345:KSI131347 LCE131345:LCE131347 LMA131345:LMA131347 LVW131345:LVW131347 MFS131345:MFS131347 MPO131345:MPO131347 MZK131345:MZK131347 NJG131345:NJG131347 NTC131345:NTC131347 OCY131345:OCY131347 OMU131345:OMU131347 OWQ131345:OWQ131347 PGM131345:PGM131347 PQI131345:PQI131347 QAE131345:QAE131347 QKA131345:QKA131347 QTW131345:QTW131347 RDS131345:RDS131347 RNO131345:RNO131347 RXK131345:RXK131347 SHG131345:SHG131347 SRC131345:SRC131347 TAY131345:TAY131347 TKU131345:TKU131347 TUQ131345:TUQ131347 UEM131345:UEM131347 UOI131345:UOI131347 UYE131345:UYE131347 VIA131345:VIA131347 VRW131345:VRW131347 WBS131345:WBS131347 WLO131345:WLO131347 WVK131345:WVK131347 C196881:C196883 IY196881:IY196883 SU196881:SU196883 ACQ196881:ACQ196883 AMM196881:AMM196883 AWI196881:AWI196883 BGE196881:BGE196883 BQA196881:BQA196883 BZW196881:BZW196883 CJS196881:CJS196883 CTO196881:CTO196883 DDK196881:DDK196883 DNG196881:DNG196883 DXC196881:DXC196883 EGY196881:EGY196883 EQU196881:EQU196883 FAQ196881:FAQ196883 FKM196881:FKM196883 FUI196881:FUI196883 GEE196881:GEE196883 GOA196881:GOA196883 GXW196881:GXW196883 HHS196881:HHS196883 HRO196881:HRO196883 IBK196881:IBK196883 ILG196881:ILG196883 IVC196881:IVC196883 JEY196881:JEY196883 JOU196881:JOU196883 JYQ196881:JYQ196883 KIM196881:KIM196883 KSI196881:KSI196883 LCE196881:LCE196883 LMA196881:LMA196883 LVW196881:LVW196883 MFS196881:MFS196883 MPO196881:MPO196883 MZK196881:MZK196883 NJG196881:NJG196883 NTC196881:NTC196883 OCY196881:OCY196883 OMU196881:OMU196883 OWQ196881:OWQ196883 PGM196881:PGM196883 PQI196881:PQI196883 QAE196881:QAE196883 QKA196881:QKA196883 QTW196881:QTW196883 RDS196881:RDS196883 RNO196881:RNO196883 RXK196881:RXK196883 SHG196881:SHG196883 SRC196881:SRC196883 TAY196881:TAY196883 TKU196881:TKU196883 TUQ196881:TUQ196883 UEM196881:UEM196883 UOI196881:UOI196883 UYE196881:UYE196883 VIA196881:VIA196883 VRW196881:VRW196883 WBS196881:WBS196883 WLO196881:WLO196883 WVK196881:WVK196883 C262417:C262419 IY262417:IY262419 SU262417:SU262419 ACQ262417:ACQ262419 AMM262417:AMM262419 AWI262417:AWI262419 BGE262417:BGE262419 BQA262417:BQA262419 BZW262417:BZW262419 CJS262417:CJS262419 CTO262417:CTO262419 DDK262417:DDK262419 DNG262417:DNG262419 DXC262417:DXC262419 EGY262417:EGY262419 EQU262417:EQU262419 FAQ262417:FAQ262419 FKM262417:FKM262419 FUI262417:FUI262419 GEE262417:GEE262419 GOA262417:GOA262419 GXW262417:GXW262419 HHS262417:HHS262419 HRO262417:HRO262419 IBK262417:IBK262419 ILG262417:ILG262419 IVC262417:IVC262419 JEY262417:JEY262419 JOU262417:JOU262419 JYQ262417:JYQ262419 KIM262417:KIM262419 KSI262417:KSI262419 LCE262417:LCE262419 LMA262417:LMA262419 LVW262417:LVW262419 MFS262417:MFS262419 MPO262417:MPO262419 MZK262417:MZK262419 NJG262417:NJG262419 NTC262417:NTC262419 OCY262417:OCY262419 OMU262417:OMU262419 OWQ262417:OWQ262419 PGM262417:PGM262419 PQI262417:PQI262419 QAE262417:QAE262419 QKA262417:QKA262419 QTW262417:QTW262419 RDS262417:RDS262419 RNO262417:RNO262419 RXK262417:RXK262419 SHG262417:SHG262419 SRC262417:SRC262419 TAY262417:TAY262419 TKU262417:TKU262419 TUQ262417:TUQ262419 UEM262417:UEM262419 UOI262417:UOI262419 UYE262417:UYE262419 VIA262417:VIA262419 VRW262417:VRW262419 WBS262417:WBS262419 WLO262417:WLO262419 WVK262417:WVK262419 C327953:C327955 IY327953:IY327955 SU327953:SU327955 ACQ327953:ACQ327955 AMM327953:AMM327955 AWI327953:AWI327955 BGE327953:BGE327955 BQA327953:BQA327955 BZW327953:BZW327955 CJS327953:CJS327955 CTO327953:CTO327955 DDK327953:DDK327955 DNG327953:DNG327955 DXC327953:DXC327955 EGY327953:EGY327955 EQU327953:EQU327955 FAQ327953:FAQ327955 FKM327953:FKM327955 FUI327953:FUI327955 GEE327953:GEE327955 GOA327953:GOA327955 GXW327953:GXW327955 HHS327953:HHS327955 HRO327953:HRO327955 IBK327953:IBK327955 ILG327953:ILG327955 IVC327953:IVC327955 JEY327953:JEY327955 JOU327953:JOU327955 JYQ327953:JYQ327955 KIM327953:KIM327955 KSI327953:KSI327955 LCE327953:LCE327955 LMA327953:LMA327955 LVW327953:LVW327955 MFS327953:MFS327955 MPO327953:MPO327955 MZK327953:MZK327955 NJG327953:NJG327955 NTC327953:NTC327955 OCY327953:OCY327955 OMU327953:OMU327955 OWQ327953:OWQ327955 PGM327953:PGM327955 PQI327953:PQI327955 QAE327953:QAE327955 QKA327953:QKA327955 QTW327953:QTW327955 RDS327953:RDS327955 RNO327953:RNO327955 RXK327953:RXK327955 SHG327953:SHG327955 SRC327953:SRC327955 TAY327953:TAY327955 TKU327953:TKU327955 TUQ327953:TUQ327955 UEM327953:UEM327955 UOI327953:UOI327955 UYE327953:UYE327955 VIA327953:VIA327955 VRW327953:VRW327955 WBS327953:WBS327955 WLO327953:WLO327955 WVK327953:WVK327955 C393489:C393491 IY393489:IY393491 SU393489:SU393491 ACQ393489:ACQ393491 AMM393489:AMM393491 AWI393489:AWI393491 BGE393489:BGE393491 BQA393489:BQA393491 BZW393489:BZW393491 CJS393489:CJS393491 CTO393489:CTO393491 DDK393489:DDK393491 DNG393489:DNG393491 DXC393489:DXC393491 EGY393489:EGY393491 EQU393489:EQU393491 FAQ393489:FAQ393491 FKM393489:FKM393491 FUI393489:FUI393491 GEE393489:GEE393491 GOA393489:GOA393491 GXW393489:GXW393491 HHS393489:HHS393491 HRO393489:HRO393491 IBK393489:IBK393491 ILG393489:ILG393491 IVC393489:IVC393491 JEY393489:JEY393491 JOU393489:JOU393491 JYQ393489:JYQ393491 KIM393489:KIM393491 KSI393489:KSI393491 LCE393489:LCE393491 LMA393489:LMA393491 LVW393489:LVW393491 MFS393489:MFS393491 MPO393489:MPO393491 MZK393489:MZK393491 NJG393489:NJG393491 NTC393489:NTC393491 OCY393489:OCY393491 OMU393489:OMU393491 OWQ393489:OWQ393491 PGM393489:PGM393491 PQI393489:PQI393491 QAE393489:QAE393491 QKA393489:QKA393491 QTW393489:QTW393491 RDS393489:RDS393491 RNO393489:RNO393491 RXK393489:RXK393491 SHG393489:SHG393491 SRC393489:SRC393491 TAY393489:TAY393491 TKU393489:TKU393491 TUQ393489:TUQ393491 UEM393489:UEM393491 UOI393489:UOI393491 UYE393489:UYE393491 VIA393489:VIA393491 VRW393489:VRW393491 WBS393489:WBS393491 WLO393489:WLO393491 WVK393489:WVK393491 C459025:C459027 IY459025:IY459027 SU459025:SU459027 ACQ459025:ACQ459027 AMM459025:AMM459027 AWI459025:AWI459027 BGE459025:BGE459027 BQA459025:BQA459027 BZW459025:BZW459027 CJS459025:CJS459027 CTO459025:CTO459027 DDK459025:DDK459027 DNG459025:DNG459027 DXC459025:DXC459027 EGY459025:EGY459027 EQU459025:EQU459027 FAQ459025:FAQ459027 FKM459025:FKM459027 FUI459025:FUI459027 GEE459025:GEE459027 GOA459025:GOA459027 GXW459025:GXW459027 HHS459025:HHS459027 HRO459025:HRO459027 IBK459025:IBK459027 ILG459025:ILG459027 IVC459025:IVC459027 JEY459025:JEY459027 JOU459025:JOU459027 JYQ459025:JYQ459027 KIM459025:KIM459027 KSI459025:KSI459027 LCE459025:LCE459027 LMA459025:LMA459027 LVW459025:LVW459027 MFS459025:MFS459027 MPO459025:MPO459027 MZK459025:MZK459027 NJG459025:NJG459027 NTC459025:NTC459027 OCY459025:OCY459027 OMU459025:OMU459027 OWQ459025:OWQ459027 PGM459025:PGM459027 PQI459025:PQI459027 QAE459025:QAE459027 QKA459025:QKA459027 QTW459025:QTW459027 RDS459025:RDS459027 RNO459025:RNO459027 RXK459025:RXK459027 SHG459025:SHG459027 SRC459025:SRC459027 TAY459025:TAY459027 TKU459025:TKU459027 TUQ459025:TUQ459027 UEM459025:UEM459027 UOI459025:UOI459027 UYE459025:UYE459027 VIA459025:VIA459027 VRW459025:VRW459027 WBS459025:WBS459027 WLO459025:WLO459027 WVK459025:WVK459027 C524561:C524563 IY524561:IY524563 SU524561:SU524563 ACQ524561:ACQ524563 AMM524561:AMM524563 AWI524561:AWI524563 BGE524561:BGE524563 BQA524561:BQA524563 BZW524561:BZW524563 CJS524561:CJS524563 CTO524561:CTO524563 DDK524561:DDK524563 DNG524561:DNG524563 DXC524561:DXC524563 EGY524561:EGY524563 EQU524561:EQU524563 FAQ524561:FAQ524563 FKM524561:FKM524563 FUI524561:FUI524563 GEE524561:GEE524563 GOA524561:GOA524563 GXW524561:GXW524563 HHS524561:HHS524563 HRO524561:HRO524563 IBK524561:IBK524563 ILG524561:ILG524563 IVC524561:IVC524563 JEY524561:JEY524563 JOU524561:JOU524563 JYQ524561:JYQ524563 KIM524561:KIM524563 KSI524561:KSI524563 LCE524561:LCE524563 LMA524561:LMA524563 LVW524561:LVW524563 MFS524561:MFS524563 MPO524561:MPO524563 MZK524561:MZK524563 NJG524561:NJG524563 NTC524561:NTC524563 OCY524561:OCY524563 OMU524561:OMU524563 OWQ524561:OWQ524563 PGM524561:PGM524563 PQI524561:PQI524563 QAE524561:QAE524563 QKA524561:QKA524563 QTW524561:QTW524563 RDS524561:RDS524563 RNO524561:RNO524563 RXK524561:RXK524563 SHG524561:SHG524563 SRC524561:SRC524563 TAY524561:TAY524563 TKU524561:TKU524563 TUQ524561:TUQ524563 UEM524561:UEM524563 UOI524561:UOI524563 UYE524561:UYE524563 VIA524561:VIA524563 VRW524561:VRW524563 WBS524561:WBS524563 WLO524561:WLO524563 WVK524561:WVK524563 C590097:C590099 IY590097:IY590099 SU590097:SU590099 ACQ590097:ACQ590099 AMM590097:AMM590099 AWI590097:AWI590099 BGE590097:BGE590099 BQA590097:BQA590099 BZW590097:BZW590099 CJS590097:CJS590099 CTO590097:CTO590099 DDK590097:DDK590099 DNG590097:DNG590099 DXC590097:DXC590099 EGY590097:EGY590099 EQU590097:EQU590099 FAQ590097:FAQ590099 FKM590097:FKM590099 FUI590097:FUI590099 GEE590097:GEE590099 GOA590097:GOA590099 GXW590097:GXW590099 HHS590097:HHS590099 HRO590097:HRO590099 IBK590097:IBK590099 ILG590097:ILG590099 IVC590097:IVC590099 JEY590097:JEY590099 JOU590097:JOU590099 JYQ590097:JYQ590099 KIM590097:KIM590099 KSI590097:KSI590099 LCE590097:LCE590099 LMA590097:LMA590099 LVW590097:LVW590099 MFS590097:MFS590099 MPO590097:MPO590099 MZK590097:MZK590099 NJG590097:NJG590099 NTC590097:NTC590099 OCY590097:OCY590099 OMU590097:OMU590099 OWQ590097:OWQ590099 PGM590097:PGM590099 PQI590097:PQI590099 QAE590097:QAE590099 QKA590097:QKA590099 QTW590097:QTW590099 RDS590097:RDS590099 RNO590097:RNO590099 RXK590097:RXK590099 SHG590097:SHG590099 SRC590097:SRC590099 TAY590097:TAY590099 TKU590097:TKU590099 TUQ590097:TUQ590099 UEM590097:UEM590099 UOI590097:UOI590099 UYE590097:UYE590099 VIA590097:VIA590099 VRW590097:VRW590099 WBS590097:WBS590099 WLO590097:WLO590099 WVK590097:WVK590099 C655633:C655635 IY655633:IY655635 SU655633:SU655635 ACQ655633:ACQ655635 AMM655633:AMM655635 AWI655633:AWI655635 BGE655633:BGE655635 BQA655633:BQA655635 BZW655633:BZW655635 CJS655633:CJS655635 CTO655633:CTO655635 DDK655633:DDK655635 DNG655633:DNG655635 DXC655633:DXC655635 EGY655633:EGY655635 EQU655633:EQU655635 FAQ655633:FAQ655635 FKM655633:FKM655635 FUI655633:FUI655635 GEE655633:GEE655635 GOA655633:GOA655635 GXW655633:GXW655635 HHS655633:HHS655635 HRO655633:HRO655635 IBK655633:IBK655635 ILG655633:ILG655635 IVC655633:IVC655635 JEY655633:JEY655635 JOU655633:JOU655635 JYQ655633:JYQ655635 KIM655633:KIM655635 KSI655633:KSI655635 LCE655633:LCE655635 LMA655633:LMA655635 LVW655633:LVW655635 MFS655633:MFS655635 MPO655633:MPO655635 MZK655633:MZK655635 NJG655633:NJG655635 NTC655633:NTC655635 OCY655633:OCY655635 OMU655633:OMU655635 OWQ655633:OWQ655635 PGM655633:PGM655635 PQI655633:PQI655635 QAE655633:QAE655635 QKA655633:QKA655635 QTW655633:QTW655635 RDS655633:RDS655635 RNO655633:RNO655635 RXK655633:RXK655635 SHG655633:SHG655635 SRC655633:SRC655635 TAY655633:TAY655635 TKU655633:TKU655635 TUQ655633:TUQ655635 UEM655633:UEM655635 UOI655633:UOI655635 UYE655633:UYE655635 VIA655633:VIA655635 VRW655633:VRW655635 WBS655633:WBS655635 WLO655633:WLO655635 WVK655633:WVK655635 C721169:C721171 IY721169:IY721171 SU721169:SU721171 ACQ721169:ACQ721171 AMM721169:AMM721171 AWI721169:AWI721171 BGE721169:BGE721171 BQA721169:BQA721171 BZW721169:BZW721171 CJS721169:CJS721171 CTO721169:CTO721171 DDK721169:DDK721171 DNG721169:DNG721171 DXC721169:DXC721171 EGY721169:EGY721171 EQU721169:EQU721171 FAQ721169:FAQ721171 FKM721169:FKM721171 FUI721169:FUI721171 GEE721169:GEE721171 GOA721169:GOA721171 GXW721169:GXW721171 HHS721169:HHS721171 HRO721169:HRO721171 IBK721169:IBK721171 ILG721169:ILG721171 IVC721169:IVC721171 JEY721169:JEY721171 JOU721169:JOU721171 JYQ721169:JYQ721171 KIM721169:KIM721171 KSI721169:KSI721171 LCE721169:LCE721171 LMA721169:LMA721171 LVW721169:LVW721171 MFS721169:MFS721171 MPO721169:MPO721171 MZK721169:MZK721171 NJG721169:NJG721171 NTC721169:NTC721171 OCY721169:OCY721171 OMU721169:OMU721171 OWQ721169:OWQ721171 PGM721169:PGM721171 PQI721169:PQI721171 QAE721169:QAE721171 QKA721169:QKA721171 QTW721169:QTW721171 RDS721169:RDS721171 RNO721169:RNO721171 RXK721169:RXK721171 SHG721169:SHG721171 SRC721169:SRC721171 TAY721169:TAY721171 TKU721169:TKU721171 TUQ721169:TUQ721171 UEM721169:UEM721171 UOI721169:UOI721171 UYE721169:UYE721171 VIA721169:VIA721171 VRW721169:VRW721171 WBS721169:WBS721171 WLO721169:WLO721171 WVK721169:WVK721171 C786705:C786707 IY786705:IY786707 SU786705:SU786707 ACQ786705:ACQ786707 AMM786705:AMM786707 AWI786705:AWI786707 BGE786705:BGE786707 BQA786705:BQA786707 BZW786705:BZW786707 CJS786705:CJS786707 CTO786705:CTO786707 DDK786705:DDK786707 DNG786705:DNG786707 DXC786705:DXC786707 EGY786705:EGY786707 EQU786705:EQU786707 FAQ786705:FAQ786707 FKM786705:FKM786707 FUI786705:FUI786707 GEE786705:GEE786707 GOA786705:GOA786707 GXW786705:GXW786707 HHS786705:HHS786707 HRO786705:HRO786707 IBK786705:IBK786707 ILG786705:ILG786707 IVC786705:IVC786707 JEY786705:JEY786707 JOU786705:JOU786707 JYQ786705:JYQ786707 KIM786705:KIM786707 KSI786705:KSI786707 LCE786705:LCE786707 LMA786705:LMA786707 LVW786705:LVW786707 MFS786705:MFS786707 MPO786705:MPO786707 MZK786705:MZK786707 NJG786705:NJG786707 NTC786705:NTC786707 OCY786705:OCY786707 OMU786705:OMU786707 OWQ786705:OWQ786707 PGM786705:PGM786707 PQI786705:PQI786707 QAE786705:QAE786707 QKA786705:QKA786707 QTW786705:QTW786707 RDS786705:RDS786707 RNO786705:RNO786707 RXK786705:RXK786707 SHG786705:SHG786707 SRC786705:SRC786707 TAY786705:TAY786707 TKU786705:TKU786707 TUQ786705:TUQ786707 UEM786705:UEM786707 UOI786705:UOI786707 UYE786705:UYE786707 VIA786705:VIA786707 VRW786705:VRW786707 WBS786705:WBS786707 WLO786705:WLO786707 WVK786705:WVK786707 C852241:C852243 IY852241:IY852243 SU852241:SU852243 ACQ852241:ACQ852243 AMM852241:AMM852243 AWI852241:AWI852243 BGE852241:BGE852243 BQA852241:BQA852243 BZW852241:BZW852243 CJS852241:CJS852243 CTO852241:CTO852243 DDK852241:DDK852243 DNG852241:DNG852243 DXC852241:DXC852243 EGY852241:EGY852243 EQU852241:EQU852243 FAQ852241:FAQ852243 FKM852241:FKM852243 FUI852241:FUI852243 GEE852241:GEE852243 GOA852241:GOA852243 GXW852241:GXW852243 HHS852241:HHS852243 HRO852241:HRO852243 IBK852241:IBK852243 ILG852241:ILG852243 IVC852241:IVC852243 JEY852241:JEY852243 JOU852241:JOU852243 JYQ852241:JYQ852243 KIM852241:KIM852243 KSI852241:KSI852243 LCE852241:LCE852243 LMA852241:LMA852243 LVW852241:LVW852243 MFS852241:MFS852243 MPO852241:MPO852243 MZK852241:MZK852243 NJG852241:NJG852243 NTC852241:NTC852243 OCY852241:OCY852243 OMU852241:OMU852243 OWQ852241:OWQ852243 PGM852241:PGM852243 PQI852241:PQI852243 QAE852241:QAE852243 QKA852241:QKA852243 QTW852241:QTW852243 RDS852241:RDS852243 RNO852241:RNO852243 RXK852241:RXK852243 SHG852241:SHG852243 SRC852241:SRC852243 TAY852241:TAY852243 TKU852241:TKU852243 TUQ852241:TUQ852243 UEM852241:UEM852243 UOI852241:UOI852243 UYE852241:UYE852243 VIA852241:VIA852243 VRW852241:VRW852243 WBS852241:WBS852243 WLO852241:WLO852243 WVK852241:WVK852243 C917777:C917779 IY917777:IY917779 SU917777:SU917779 ACQ917777:ACQ917779 AMM917777:AMM917779 AWI917777:AWI917779 BGE917777:BGE917779 BQA917777:BQA917779 BZW917777:BZW917779 CJS917777:CJS917779 CTO917777:CTO917779 DDK917777:DDK917779 DNG917777:DNG917779 DXC917777:DXC917779 EGY917777:EGY917779 EQU917777:EQU917779 FAQ917777:FAQ917779 FKM917777:FKM917779 FUI917777:FUI917779 GEE917777:GEE917779 GOA917777:GOA917779 GXW917777:GXW917779 HHS917777:HHS917779 HRO917777:HRO917779 IBK917777:IBK917779 ILG917777:ILG917779 IVC917777:IVC917779 JEY917777:JEY917779 JOU917777:JOU917779 JYQ917777:JYQ917779 KIM917777:KIM917779 KSI917777:KSI917779 LCE917777:LCE917779 LMA917777:LMA917779 LVW917777:LVW917779 MFS917777:MFS917779 MPO917777:MPO917779 MZK917777:MZK917779 NJG917777:NJG917779 NTC917777:NTC917779 OCY917777:OCY917779 OMU917777:OMU917779 OWQ917777:OWQ917779 PGM917777:PGM917779 PQI917777:PQI917779 QAE917777:QAE917779 QKA917777:QKA917779 QTW917777:QTW917779 RDS917777:RDS917779 RNO917777:RNO917779 RXK917777:RXK917779 SHG917777:SHG917779 SRC917777:SRC917779 TAY917777:TAY917779 TKU917777:TKU917779 TUQ917777:TUQ917779 UEM917777:UEM917779 UOI917777:UOI917779 UYE917777:UYE917779 VIA917777:VIA917779 VRW917777:VRW917779 WBS917777:WBS917779 WLO917777:WLO917779 WVK917777:WVK917779 C983313:C983315 IY983313:IY983315 SU983313:SU983315 ACQ983313:ACQ983315 AMM983313:AMM983315 AWI983313:AWI983315 BGE983313:BGE983315 BQA983313:BQA983315 BZW983313:BZW983315 CJS983313:CJS983315 CTO983313:CTO983315 DDK983313:DDK983315 DNG983313:DNG983315 DXC983313:DXC983315 EGY983313:EGY983315 EQU983313:EQU983315 FAQ983313:FAQ983315 FKM983313:FKM983315 FUI983313:FUI983315 GEE983313:GEE983315 GOA983313:GOA983315 GXW983313:GXW983315 HHS983313:HHS983315 HRO983313:HRO983315 IBK983313:IBK983315 ILG983313:ILG983315 IVC983313:IVC983315 JEY983313:JEY983315 JOU983313:JOU983315 JYQ983313:JYQ983315 KIM983313:KIM983315 KSI983313:KSI983315 LCE983313:LCE983315 LMA983313:LMA983315 LVW983313:LVW983315 MFS983313:MFS983315 MPO983313:MPO983315 MZK983313:MZK983315 NJG983313:NJG983315 NTC983313:NTC983315 OCY983313:OCY983315 OMU983313:OMU983315 OWQ983313:OWQ983315 PGM983313:PGM983315 PQI983313:PQI983315 QAE983313:QAE983315 QKA983313:QKA983315 QTW983313:QTW983315 RDS983313:RDS983315 RNO983313:RNO983315 RXK983313:RXK983315 SHG983313:SHG983315 SRC983313:SRC983315 TAY983313:TAY983315 TKU983313:TKU983315 TUQ983313:TUQ983315 UEM983313:UEM983315 UOI983313:UOI983315 UYE983313:UYE983315 VIA983313:VIA983315 VRW983313:VRW983315 WBS983313:WBS983315 WLO983313:WLO983315 WVK983313:WVK983315 C326:C333 IY326:IY333 SU326:SU333 ACQ326:ACQ333 AMM326:AMM333 AWI326:AWI333 BGE326:BGE333 BQA326:BQA333 BZW326:BZW333 CJS326:CJS333 CTO326:CTO333 DDK326:DDK333 DNG326:DNG333 DXC326:DXC333 EGY326:EGY333 EQU326:EQU333 FAQ326:FAQ333 FKM326:FKM333 FUI326:FUI333 GEE326:GEE333 GOA326:GOA333 GXW326:GXW333 HHS326:HHS333 HRO326:HRO333 IBK326:IBK333 ILG326:ILG333 IVC326:IVC333 JEY326:JEY333 JOU326:JOU333 JYQ326:JYQ333 KIM326:KIM333 KSI326:KSI333 LCE326:LCE333 LMA326:LMA333 LVW326:LVW333 MFS326:MFS333 MPO326:MPO333 MZK326:MZK333 NJG326:NJG333 NTC326:NTC333 OCY326:OCY333 OMU326:OMU333 OWQ326:OWQ333 PGM326:PGM333 PQI326:PQI333 QAE326:QAE333 QKA326:QKA333 QTW326:QTW333 RDS326:RDS333 RNO326:RNO333 RXK326:RXK333 SHG326:SHG333 SRC326:SRC333 TAY326:TAY333 TKU326:TKU333 TUQ326:TUQ333 UEM326:UEM333 UOI326:UOI333 UYE326:UYE333 VIA326:VIA333 VRW326:VRW333 WBS326:WBS333 WLO326:WLO333 WVK326:WVK333 C65862:C65869 IY65862:IY65869 SU65862:SU65869 ACQ65862:ACQ65869 AMM65862:AMM65869 AWI65862:AWI65869 BGE65862:BGE65869 BQA65862:BQA65869 BZW65862:BZW65869 CJS65862:CJS65869 CTO65862:CTO65869 DDK65862:DDK65869 DNG65862:DNG65869 DXC65862:DXC65869 EGY65862:EGY65869 EQU65862:EQU65869 FAQ65862:FAQ65869 FKM65862:FKM65869 FUI65862:FUI65869 GEE65862:GEE65869 GOA65862:GOA65869 GXW65862:GXW65869 HHS65862:HHS65869 HRO65862:HRO65869 IBK65862:IBK65869 ILG65862:ILG65869 IVC65862:IVC65869 JEY65862:JEY65869 JOU65862:JOU65869 JYQ65862:JYQ65869 KIM65862:KIM65869 KSI65862:KSI65869 LCE65862:LCE65869 LMA65862:LMA65869 LVW65862:LVW65869 MFS65862:MFS65869 MPO65862:MPO65869 MZK65862:MZK65869 NJG65862:NJG65869 NTC65862:NTC65869 OCY65862:OCY65869 OMU65862:OMU65869 OWQ65862:OWQ65869 PGM65862:PGM65869 PQI65862:PQI65869 QAE65862:QAE65869 QKA65862:QKA65869 QTW65862:QTW65869 RDS65862:RDS65869 RNO65862:RNO65869 RXK65862:RXK65869 SHG65862:SHG65869 SRC65862:SRC65869 TAY65862:TAY65869 TKU65862:TKU65869 TUQ65862:TUQ65869 UEM65862:UEM65869 UOI65862:UOI65869 UYE65862:UYE65869 VIA65862:VIA65869 VRW65862:VRW65869 WBS65862:WBS65869 WLO65862:WLO65869 WVK65862:WVK65869 C131398:C131405 IY131398:IY131405 SU131398:SU131405 ACQ131398:ACQ131405 AMM131398:AMM131405 AWI131398:AWI131405 BGE131398:BGE131405 BQA131398:BQA131405 BZW131398:BZW131405 CJS131398:CJS131405 CTO131398:CTO131405 DDK131398:DDK131405 DNG131398:DNG131405 DXC131398:DXC131405 EGY131398:EGY131405 EQU131398:EQU131405 FAQ131398:FAQ131405 FKM131398:FKM131405 FUI131398:FUI131405 GEE131398:GEE131405 GOA131398:GOA131405 GXW131398:GXW131405 HHS131398:HHS131405 HRO131398:HRO131405 IBK131398:IBK131405 ILG131398:ILG131405 IVC131398:IVC131405 JEY131398:JEY131405 JOU131398:JOU131405 JYQ131398:JYQ131405 KIM131398:KIM131405 KSI131398:KSI131405 LCE131398:LCE131405 LMA131398:LMA131405 LVW131398:LVW131405 MFS131398:MFS131405 MPO131398:MPO131405 MZK131398:MZK131405 NJG131398:NJG131405 NTC131398:NTC131405 OCY131398:OCY131405 OMU131398:OMU131405 OWQ131398:OWQ131405 PGM131398:PGM131405 PQI131398:PQI131405 QAE131398:QAE131405 QKA131398:QKA131405 QTW131398:QTW131405 RDS131398:RDS131405 RNO131398:RNO131405 RXK131398:RXK131405 SHG131398:SHG131405 SRC131398:SRC131405 TAY131398:TAY131405 TKU131398:TKU131405 TUQ131398:TUQ131405 UEM131398:UEM131405 UOI131398:UOI131405 UYE131398:UYE131405 VIA131398:VIA131405 VRW131398:VRW131405 WBS131398:WBS131405 WLO131398:WLO131405 WVK131398:WVK131405 C196934:C196941 IY196934:IY196941 SU196934:SU196941 ACQ196934:ACQ196941 AMM196934:AMM196941 AWI196934:AWI196941 BGE196934:BGE196941 BQA196934:BQA196941 BZW196934:BZW196941 CJS196934:CJS196941 CTO196934:CTO196941 DDK196934:DDK196941 DNG196934:DNG196941 DXC196934:DXC196941 EGY196934:EGY196941 EQU196934:EQU196941 FAQ196934:FAQ196941 FKM196934:FKM196941 FUI196934:FUI196941 GEE196934:GEE196941 GOA196934:GOA196941 GXW196934:GXW196941 HHS196934:HHS196941 HRO196934:HRO196941 IBK196934:IBK196941 ILG196934:ILG196941 IVC196934:IVC196941 JEY196934:JEY196941 JOU196934:JOU196941 JYQ196934:JYQ196941 KIM196934:KIM196941 KSI196934:KSI196941 LCE196934:LCE196941 LMA196934:LMA196941 LVW196934:LVW196941 MFS196934:MFS196941 MPO196934:MPO196941 MZK196934:MZK196941 NJG196934:NJG196941 NTC196934:NTC196941 OCY196934:OCY196941 OMU196934:OMU196941 OWQ196934:OWQ196941 PGM196934:PGM196941 PQI196934:PQI196941 QAE196934:QAE196941 QKA196934:QKA196941 QTW196934:QTW196941 RDS196934:RDS196941 RNO196934:RNO196941 RXK196934:RXK196941 SHG196934:SHG196941 SRC196934:SRC196941 TAY196934:TAY196941 TKU196934:TKU196941 TUQ196934:TUQ196941 UEM196934:UEM196941 UOI196934:UOI196941 UYE196934:UYE196941 VIA196934:VIA196941 VRW196934:VRW196941 WBS196934:WBS196941 WLO196934:WLO196941 WVK196934:WVK196941 C262470:C262477 IY262470:IY262477 SU262470:SU262477 ACQ262470:ACQ262477 AMM262470:AMM262477 AWI262470:AWI262477 BGE262470:BGE262477 BQA262470:BQA262477 BZW262470:BZW262477 CJS262470:CJS262477 CTO262470:CTO262477 DDK262470:DDK262477 DNG262470:DNG262477 DXC262470:DXC262477 EGY262470:EGY262477 EQU262470:EQU262477 FAQ262470:FAQ262477 FKM262470:FKM262477 FUI262470:FUI262477 GEE262470:GEE262477 GOA262470:GOA262477 GXW262470:GXW262477 HHS262470:HHS262477 HRO262470:HRO262477 IBK262470:IBK262477 ILG262470:ILG262477 IVC262470:IVC262477 JEY262470:JEY262477 JOU262470:JOU262477 JYQ262470:JYQ262477 KIM262470:KIM262477 KSI262470:KSI262477 LCE262470:LCE262477 LMA262470:LMA262477 LVW262470:LVW262477 MFS262470:MFS262477 MPO262470:MPO262477 MZK262470:MZK262477 NJG262470:NJG262477 NTC262470:NTC262477 OCY262470:OCY262477 OMU262470:OMU262477 OWQ262470:OWQ262477 PGM262470:PGM262477 PQI262470:PQI262477 QAE262470:QAE262477 QKA262470:QKA262477 QTW262470:QTW262477 RDS262470:RDS262477 RNO262470:RNO262477 RXK262470:RXK262477 SHG262470:SHG262477 SRC262470:SRC262477 TAY262470:TAY262477 TKU262470:TKU262477 TUQ262470:TUQ262477 UEM262470:UEM262477 UOI262470:UOI262477 UYE262470:UYE262477 VIA262470:VIA262477 VRW262470:VRW262477 WBS262470:WBS262477 WLO262470:WLO262477 WVK262470:WVK262477 C328006:C328013 IY328006:IY328013 SU328006:SU328013 ACQ328006:ACQ328013 AMM328006:AMM328013 AWI328006:AWI328013 BGE328006:BGE328013 BQA328006:BQA328013 BZW328006:BZW328013 CJS328006:CJS328013 CTO328006:CTO328013 DDK328006:DDK328013 DNG328006:DNG328013 DXC328006:DXC328013 EGY328006:EGY328013 EQU328006:EQU328013 FAQ328006:FAQ328013 FKM328006:FKM328013 FUI328006:FUI328013 GEE328006:GEE328013 GOA328006:GOA328013 GXW328006:GXW328013 HHS328006:HHS328013 HRO328006:HRO328013 IBK328006:IBK328013 ILG328006:ILG328013 IVC328006:IVC328013 JEY328006:JEY328013 JOU328006:JOU328013 JYQ328006:JYQ328013 KIM328006:KIM328013 KSI328006:KSI328013 LCE328006:LCE328013 LMA328006:LMA328013 LVW328006:LVW328013 MFS328006:MFS328013 MPO328006:MPO328013 MZK328006:MZK328013 NJG328006:NJG328013 NTC328006:NTC328013 OCY328006:OCY328013 OMU328006:OMU328013 OWQ328006:OWQ328013 PGM328006:PGM328013 PQI328006:PQI328013 QAE328006:QAE328013 QKA328006:QKA328013 QTW328006:QTW328013 RDS328006:RDS328013 RNO328006:RNO328013 RXK328006:RXK328013 SHG328006:SHG328013 SRC328006:SRC328013 TAY328006:TAY328013 TKU328006:TKU328013 TUQ328006:TUQ328013 UEM328006:UEM328013 UOI328006:UOI328013 UYE328006:UYE328013 VIA328006:VIA328013 VRW328006:VRW328013 WBS328006:WBS328013 WLO328006:WLO328013 WVK328006:WVK328013 C393542:C393549 IY393542:IY393549 SU393542:SU393549 ACQ393542:ACQ393549 AMM393542:AMM393549 AWI393542:AWI393549 BGE393542:BGE393549 BQA393542:BQA393549 BZW393542:BZW393549 CJS393542:CJS393549 CTO393542:CTO393549 DDK393542:DDK393549 DNG393542:DNG393549 DXC393542:DXC393549 EGY393542:EGY393549 EQU393542:EQU393549 FAQ393542:FAQ393549 FKM393542:FKM393549 FUI393542:FUI393549 GEE393542:GEE393549 GOA393542:GOA393549 GXW393542:GXW393549 HHS393542:HHS393549 HRO393542:HRO393549 IBK393542:IBK393549 ILG393542:ILG393549 IVC393542:IVC393549 JEY393542:JEY393549 JOU393542:JOU393549 JYQ393542:JYQ393549 KIM393542:KIM393549 KSI393542:KSI393549 LCE393542:LCE393549 LMA393542:LMA393549 LVW393542:LVW393549 MFS393542:MFS393549 MPO393542:MPO393549 MZK393542:MZK393549 NJG393542:NJG393549 NTC393542:NTC393549 OCY393542:OCY393549 OMU393542:OMU393549 OWQ393542:OWQ393549 PGM393542:PGM393549 PQI393542:PQI393549 QAE393542:QAE393549 QKA393542:QKA393549 QTW393542:QTW393549 RDS393542:RDS393549 RNO393542:RNO393549 RXK393542:RXK393549 SHG393542:SHG393549 SRC393542:SRC393549 TAY393542:TAY393549 TKU393542:TKU393549 TUQ393542:TUQ393549 UEM393542:UEM393549 UOI393542:UOI393549 UYE393542:UYE393549 VIA393542:VIA393549 VRW393542:VRW393549 WBS393542:WBS393549 WLO393542:WLO393549 WVK393542:WVK393549 C459078:C459085 IY459078:IY459085 SU459078:SU459085 ACQ459078:ACQ459085 AMM459078:AMM459085 AWI459078:AWI459085 BGE459078:BGE459085 BQA459078:BQA459085 BZW459078:BZW459085 CJS459078:CJS459085 CTO459078:CTO459085 DDK459078:DDK459085 DNG459078:DNG459085 DXC459078:DXC459085 EGY459078:EGY459085 EQU459078:EQU459085 FAQ459078:FAQ459085 FKM459078:FKM459085 FUI459078:FUI459085 GEE459078:GEE459085 GOA459078:GOA459085 GXW459078:GXW459085 HHS459078:HHS459085 HRO459078:HRO459085 IBK459078:IBK459085 ILG459078:ILG459085 IVC459078:IVC459085 JEY459078:JEY459085 JOU459078:JOU459085 JYQ459078:JYQ459085 KIM459078:KIM459085 KSI459078:KSI459085 LCE459078:LCE459085 LMA459078:LMA459085 LVW459078:LVW459085 MFS459078:MFS459085 MPO459078:MPO459085 MZK459078:MZK459085 NJG459078:NJG459085 NTC459078:NTC459085 OCY459078:OCY459085 OMU459078:OMU459085 OWQ459078:OWQ459085 PGM459078:PGM459085 PQI459078:PQI459085 QAE459078:QAE459085 QKA459078:QKA459085 QTW459078:QTW459085 RDS459078:RDS459085 RNO459078:RNO459085 RXK459078:RXK459085 SHG459078:SHG459085 SRC459078:SRC459085 TAY459078:TAY459085 TKU459078:TKU459085 TUQ459078:TUQ459085 UEM459078:UEM459085 UOI459078:UOI459085 UYE459078:UYE459085 VIA459078:VIA459085 VRW459078:VRW459085 WBS459078:WBS459085 WLO459078:WLO459085 WVK459078:WVK459085 C524614:C524621 IY524614:IY524621 SU524614:SU524621 ACQ524614:ACQ524621 AMM524614:AMM524621 AWI524614:AWI524621 BGE524614:BGE524621 BQA524614:BQA524621 BZW524614:BZW524621 CJS524614:CJS524621 CTO524614:CTO524621 DDK524614:DDK524621 DNG524614:DNG524621 DXC524614:DXC524621 EGY524614:EGY524621 EQU524614:EQU524621 FAQ524614:FAQ524621 FKM524614:FKM524621 FUI524614:FUI524621 GEE524614:GEE524621 GOA524614:GOA524621 GXW524614:GXW524621 HHS524614:HHS524621 HRO524614:HRO524621 IBK524614:IBK524621 ILG524614:ILG524621 IVC524614:IVC524621 JEY524614:JEY524621 JOU524614:JOU524621 JYQ524614:JYQ524621 KIM524614:KIM524621 KSI524614:KSI524621 LCE524614:LCE524621 LMA524614:LMA524621 LVW524614:LVW524621 MFS524614:MFS524621 MPO524614:MPO524621 MZK524614:MZK524621 NJG524614:NJG524621 NTC524614:NTC524621 OCY524614:OCY524621 OMU524614:OMU524621 OWQ524614:OWQ524621 PGM524614:PGM524621 PQI524614:PQI524621 QAE524614:QAE524621 QKA524614:QKA524621 QTW524614:QTW524621 RDS524614:RDS524621 RNO524614:RNO524621 RXK524614:RXK524621 SHG524614:SHG524621 SRC524614:SRC524621 TAY524614:TAY524621 TKU524614:TKU524621 TUQ524614:TUQ524621 UEM524614:UEM524621 UOI524614:UOI524621 UYE524614:UYE524621 VIA524614:VIA524621 VRW524614:VRW524621 WBS524614:WBS524621 WLO524614:WLO524621 WVK524614:WVK524621 C590150:C590157 IY590150:IY590157 SU590150:SU590157 ACQ590150:ACQ590157 AMM590150:AMM590157 AWI590150:AWI590157 BGE590150:BGE590157 BQA590150:BQA590157 BZW590150:BZW590157 CJS590150:CJS590157 CTO590150:CTO590157 DDK590150:DDK590157 DNG590150:DNG590157 DXC590150:DXC590157 EGY590150:EGY590157 EQU590150:EQU590157 FAQ590150:FAQ590157 FKM590150:FKM590157 FUI590150:FUI590157 GEE590150:GEE590157 GOA590150:GOA590157 GXW590150:GXW590157 HHS590150:HHS590157 HRO590150:HRO590157 IBK590150:IBK590157 ILG590150:ILG590157 IVC590150:IVC590157 JEY590150:JEY590157 JOU590150:JOU590157 JYQ590150:JYQ590157 KIM590150:KIM590157 KSI590150:KSI590157 LCE590150:LCE590157 LMA590150:LMA590157 LVW590150:LVW590157 MFS590150:MFS590157 MPO590150:MPO590157 MZK590150:MZK590157 NJG590150:NJG590157 NTC590150:NTC590157 OCY590150:OCY590157 OMU590150:OMU590157 OWQ590150:OWQ590157 PGM590150:PGM590157 PQI590150:PQI590157 QAE590150:QAE590157 QKA590150:QKA590157 QTW590150:QTW590157 RDS590150:RDS590157 RNO590150:RNO590157 RXK590150:RXK590157 SHG590150:SHG590157 SRC590150:SRC590157 TAY590150:TAY590157 TKU590150:TKU590157 TUQ590150:TUQ590157 UEM590150:UEM590157 UOI590150:UOI590157 UYE590150:UYE590157 VIA590150:VIA590157 VRW590150:VRW590157 WBS590150:WBS590157 WLO590150:WLO590157 WVK590150:WVK590157 C655686:C655693 IY655686:IY655693 SU655686:SU655693 ACQ655686:ACQ655693 AMM655686:AMM655693 AWI655686:AWI655693 BGE655686:BGE655693 BQA655686:BQA655693 BZW655686:BZW655693 CJS655686:CJS655693 CTO655686:CTO655693 DDK655686:DDK655693 DNG655686:DNG655693 DXC655686:DXC655693 EGY655686:EGY655693 EQU655686:EQU655693 FAQ655686:FAQ655693 FKM655686:FKM655693 FUI655686:FUI655693 GEE655686:GEE655693 GOA655686:GOA655693 GXW655686:GXW655693 HHS655686:HHS655693 HRO655686:HRO655693 IBK655686:IBK655693 ILG655686:ILG655693 IVC655686:IVC655693 JEY655686:JEY655693 JOU655686:JOU655693 JYQ655686:JYQ655693 KIM655686:KIM655693 KSI655686:KSI655693 LCE655686:LCE655693 LMA655686:LMA655693 LVW655686:LVW655693 MFS655686:MFS655693 MPO655686:MPO655693 MZK655686:MZK655693 NJG655686:NJG655693 NTC655686:NTC655693 OCY655686:OCY655693 OMU655686:OMU655693 OWQ655686:OWQ655693 PGM655686:PGM655693 PQI655686:PQI655693 QAE655686:QAE655693 QKA655686:QKA655693 QTW655686:QTW655693 RDS655686:RDS655693 RNO655686:RNO655693 RXK655686:RXK655693 SHG655686:SHG655693 SRC655686:SRC655693 TAY655686:TAY655693 TKU655686:TKU655693 TUQ655686:TUQ655693 UEM655686:UEM655693 UOI655686:UOI655693 UYE655686:UYE655693 VIA655686:VIA655693 VRW655686:VRW655693 WBS655686:WBS655693 WLO655686:WLO655693 WVK655686:WVK655693 C721222:C721229 IY721222:IY721229 SU721222:SU721229 ACQ721222:ACQ721229 AMM721222:AMM721229 AWI721222:AWI721229 BGE721222:BGE721229 BQA721222:BQA721229 BZW721222:BZW721229 CJS721222:CJS721229 CTO721222:CTO721229 DDK721222:DDK721229 DNG721222:DNG721229 DXC721222:DXC721229 EGY721222:EGY721229 EQU721222:EQU721229 FAQ721222:FAQ721229 FKM721222:FKM721229 FUI721222:FUI721229 GEE721222:GEE721229 GOA721222:GOA721229 GXW721222:GXW721229 HHS721222:HHS721229 HRO721222:HRO721229 IBK721222:IBK721229 ILG721222:ILG721229 IVC721222:IVC721229 JEY721222:JEY721229 JOU721222:JOU721229 JYQ721222:JYQ721229 KIM721222:KIM721229 KSI721222:KSI721229 LCE721222:LCE721229 LMA721222:LMA721229 LVW721222:LVW721229 MFS721222:MFS721229 MPO721222:MPO721229 MZK721222:MZK721229 NJG721222:NJG721229 NTC721222:NTC721229 OCY721222:OCY721229 OMU721222:OMU721229 OWQ721222:OWQ721229 PGM721222:PGM721229 PQI721222:PQI721229 QAE721222:QAE721229 QKA721222:QKA721229 QTW721222:QTW721229 RDS721222:RDS721229 RNO721222:RNO721229 RXK721222:RXK721229 SHG721222:SHG721229 SRC721222:SRC721229 TAY721222:TAY721229 TKU721222:TKU721229 TUQ721222:TUQ721229 UEM721222:UEM721229 UOI721222:UOI721229 UYE721222:UYE721229 VIA721222:VIA721229 VRW721222:VRW721229 WBS721222:WBS721229 WLO721222:WLO721229 WVK721222:WVK721229 C786758:C786765 IY786758:IY786765 SU786758:SU786765 ACQ786758:ACQ786765 AMM786758:AMM786765 AWI786758:AWI786765 BGE786758:BGE786765 BQA786758:BQA786765 BZW786758:BZW786765 CJS786758:CJS786765 CTO786758:CTO786765 DDK786758:DDK786765 DNG786758:DNG786765 DXC786758:DXC786765 EGY786758:EGY786765 EQU786758:EQU786765 FAQ786758:FAQ786765 FKM786758:FKM786765 FUI786758:FUI786765 GEE786758:GEE786765 GOA786758:GOA786765 GXW786758:GXW786765 HHS786758:HHS786765 HRO786758:HRO786765 IBK786758:IBK786765 ILG786758:ILG786765 IVC786758:IVC786765 JEY786758:JEY786765 JOU786758:JOU786765 JYQ786758:JYQ786765 KIM786758:KIM786765 KSI786758:KSI786765 LCE786758:LCE786765 LMA786758:LMA786765 LVW786758:LVW786765 MFS786758:MFS786765 MPO786758:MPO786765 MZK786758:MZK786765 NJG786758:NJG786765 NTC786758:NTC786765 OCY786758:OCY786765 OMU786758:OMU786765 OWQ786758:OWQ786765 PGM786758:PGM786765 PQI786758:PQI786765 QAE786758:QAE786765 QKA786758:QKA786765 QTW786758:QTW786765 RDS786758:RDS786765 RNO786758:RNO786765 RXK786758:RXK786765 SHG786758:SHG786765 SRC786758:SRC786765 TAY786758:TAY786765 TKU786758:TKU786765 TUQ786758:TUQ786765 UEM786758:UEM786765 UOI786758:UOI786765 UYE786758:UYE786765 VIA786758:VIA786765 VRW786758:VRW786765 WBS786758:WBS786765 WLO786758:WLO786765 WVK786758:WVK786765 C852294:C852301 IY852294:IY852301 SU852294:SU852301 ACQ852294:ACQ852301 AMM852294:AMM852301 AWI852294:AWI852301 BGE852294:BGE852301 BQA852294:BQA852301 BZW852294:BZW852301 CJS852294:CJS852301 CTO852294:CTO852301 DDK852294:DDK852301 DNG852294:DNG852301 DXC852294:DXC852301 EGY852294:EGY852301 EQU852294:EQU852301 FAQ852294:FAQ852301 FKM852294:FKM852301 FUI852294:FUI852301 GEE852294:GEE852301 GOA852294:GOA852301 GXW852294:GXW852301 HHS852294:HHS852301 HRO852294:HRO852301 IBK852294:IBK852301 ILG852294:ILG852301 IVC852294:IVC852301 JEY852294:JEY852301 JOU852294:JOU852301 JYQ852294:JYQ852301 KIM852294:KIM852301 KSI852294:KSI852301 LCE852294:LCE852301 LMA852294:LMA852301 LVW852294:LVW852301 MFS852294:MFS852301 MPO852294:MPO852301 MZK852294:MZK852301 NJG852294:NJG852301 NTC852294:NTC852301 OCY852294:OCY852301 OMU852294:OMU852301 OWQ852294:OWQ852301 PGM852294:PGM852301 PQI852294:PQI852301 QAE852294:QAE852301 QKA852294:QKA852301 QTW852294:QTW852301 RDS852294:RDS852301 RNO852294:RNO852301 RXK852294:RXK852301 SHG852294:SHG852301 SRC852294:SRC852301 TAY852294:TAY852301 TKU852294:TKU852301 TUQ852294:TUQ852301 UEM852294:UEM852301 UOI852294:UOI852301 UYE852294:UYE852301 VIA852294:VIA852301 VRW852294:VRW852301 WBS852294:WBS852301 WLO852294:WLO852301 WVK852294:WVK852301 C917830:C917837 IY917830:IY917837 SU917830:SU917837 ACQ917830:ACQ917837 AMM917830:AMM917837 AWI917830:AWI917837 BGE917830:BGE917837 BQA917830:BQA917837 BZW917830:BZW917837 CJS917830:CJS917837 CTO917830:CTO917837 DDK917830:DDK917837 DNG917830:DNG917837 DXC917830:DXC917837 EGY917830:EGY917837 EQU917830:EQU917837 FAQ917830:FAQ917837 FKM917830:FKM917837 FUI917830:FUI917837 GEE917830:GEE917837 GOA917830:GOA917837 GXW917830:GXW917837 HHS917830:HHS917837 HRO917830:HRO917837 IBK917830:IBK917837 ILG917830:ILG917837 IVC917830:IVC917837 JEY917830:JEY917837 JOU917830:JOU917837 JYQ917830:JYQ917837 KIM917830:KIM917837 KSI917830:KSI917837 LCE917830:LCE917837 LMA917830:LMA917837 LVW917830:LVW917837 MFS917830:MFS917837 MPO917830:MPO917837 MZK917830:MZK917837 NJG917830:NJG917837 NTC917830:NTC917837 OCY917830:OCY917837 OMU917830:OMU917837 OWQ917830:OWQ917837 PGM917830:PGM917837 PQI917830:PQI917837 QAE917830:QAE917837 QKA917830:QKA917837 QTW917830:QTW917837 RDS917830:RDS917837 RNO917830:RNO917837 RXK917830:RXK917837 SHG917830:SHG917837 SRC917830:SRC917837 TAY917830:TAY917837 TKU917830:TKU917837 TUQ917830:TUQ917837 UEM917830:UEM917837 UOI917830:UOI917837 UYE917830:UYE917837 VIA917830:VIA917837 VRW917830:VRW917837 WBS917830:WBS917837 WLO917830:WLO917837 WVK917830:WVK917837 C983366:C983373 IY983366:IY983373 SU983366:SU983373 ACQ983366:ACQ983373 AMM983366:AMM983373 AWI983366:AWI983373 BGE983366:BGE983373 BQA983366:BQA983373 BZW983366:BZW983373 CJS983366:CJS983373 CTO983366:CTO983373 DDK983366:DDK983373 DNG983366:DNG983373 DXC983366:DXC983373 EGY983366:EGY983373 EQU983366:EQU983373 FAQ983366:FAQ983373 FKM983366:FKM983373 FUI983366:FUI983373 GEE983366:GEE983373 GOA983366:GOA983373 GXW983366:GXW983373 HHS983366:HHS983373 HRO983366:HRO983373 IBK983366:IBK983373 ILG983366:ILG983373 IVC983366:IVC983373 JEY983366:JEY983373 JOU983366:JOU983373 JYQ983366:JYQ983373 KIM983366:KIM983373 KSI983366:KSI983373 LCE983366:LCE983373 LMA983366:LMA983373 LVW983366:LVW983373 MFS983366:MFS983373 MPO983366:MPO983373 MZK983366:MZK983373 NJG983366:NJG983373 NTC983366:NTC983373 OCY983366:OCY983373 OMU983366:OMU983373 OWQ983366:OWQ983373 PGM983366:PGM983373 PQI983366:PQI983373 QAE983366:QAE983373 QKA983366:QKA983373 QTW983366:QTW983373 RDS983366:RDS983373 RNO983366:RNO983373 RXK983366:RXK983373 SHG983366:SHG983373 SRC983366:SRC983373 TAY983366:TAY983373 TKU983366:TKU983373 TUQ983366:TUQ983373 UEM983366:UEM983373 UOI983366:UOI983373 UYE983366:UYE983373 VIA983366:VIA983373 VRW983366:VRW983373 WBS983366:WBS983373 WLO983366:WLO983373 WVK983366:WVK983373 C303:C305 IY303:IY305 SU303:SU305 ACQ303:ACQ305 AMM303:AMM305 AWI303:AWI305 BGE303:BGE305 BQA303:BQA305 BZW303:BZW305 CJS303:CJS305 CTO303:CTO305 DDK303:DDK305 DNG303:DNG305 DXC303:DXC305 EGY303:EGY305 EQU303:EQU305 FAQ303:FAQ305 FKM303:FKM305 FUI303:FUI305 GEE303:GEE305 GOA303:GOA305 GXW303:GXW305 HHS303:HHS305 HRO303:HRO305 IBK303:IBK305 ILG303:ILG305 IVC303:IVC305 JEY303:JEY305 JOU303:JOU305 JYQ303:JYQ305 KIM303:KIM305 KSI303:KSI305 LCE303:LCE305 LMA303:LMA305 LVW303:LVW305 MFS303:MFS305 MPO303:MPO305 MZK303:MZK305 NJG303:NJG305 NTC303:NTC305 OCY303:OCY305 OMU303:OMU305 OWQ303:OWQ305 PGM303:PGM305 PQI303:PQI305 QAE303:QAE305 QKA303:QKA305 QTW303:QTW305 RDS303:RDS305 RNO303:RNO305 RXK303:RXK305 SHG303:SHG305 SRC303:SRC305 TAY303:TAY305 TKU303:TKU305 TUQ303:TUQ305 UEM303:UEM305 UOI303:UOI305 UYE303:UYE305 VIA303:VIA305 VRW303:VRW305 WBS303:WBS305 WLO303:WLO305 WVK303:WVK305 C65839:C65841 IY65839:IY65841 SU65839:SU65841 ACQ65839:ACQ65841 AMM65839:AMM65841 AWI65839:AWI65841 BGE65839:BGE65841 BQA65839:BQA65841 BZW65839:BZW65841 CJS65839:CJS65841 CTO65839:CTO65841 DDK65839:DDK65841 DNG65839:DNG65841 DXC65839:DXC65841 EGY65839:EGY65841 EQU65839:EQU65841 FAQ65839:FAQ65841 FKM65839:FKM65841 FUI65839:FUI65841 GEE65839:GEE65841 GOA65839:GOA65841 GXW65839:GXW65841 HHS65839:HHS65841 HRO65839:HRO65841 IBK65839:IBK65841 ILG65839:ILG65841 IVC65839:IVC65841 JEY65839:JEY65841 JOU65839:JOU65841 JYQ65839:JYQ65841 KIM65839:KIM65841 KSI65839:KSI65841 LCE65839:LCE65841 LMA65839:LMA65841 LVW65839:LVW65841 MFS65839:MFS65841 MPO65839:MPO65841 MZK65839:MZK65841 NJG65839:NJG65841 NTC65839:NTC65841 OCY65839:OCY65841 OMU65839:OMU65841 OWQ65839:OWQ65841 PGM65839:PGM65841 PQI65839:PQI65841 QAE65839:QAE65841 QKA65839:QKA65841 QTW65839:QTW65841 RDS65839:RDS65841 RNO65839:RNO65841 RXK65839:RXK65841 SHG65839:SHG65841 SRC65839:SRC65841 TAY65839:TAY65841 TKU65839:TKU65841 TUQ65839:TUQ65841 UEM65839:UEM65841 UOI65839:UOI65841 UYE65839:UYE65841 VIA65839:VIA65841 VRW65839:VRW65841 WBS65839:WBS65841 WLO65839:WLO65841 WVK65839:WVK65841 C131375:C131377 IY131375:IY131377 SU131375:SU131377 ACQ131375:ACQ131377 AMM131375:AMM131377 AWI131375:AWI131377 BGE131375:BGE131377 BQA131375:BQA131377 BZW131375:BZW131377 CJS131375:CJS131377 CTO131375:CTO131377 DDK131375:DDK131377 DNG131375:DNG131377 DXC131375:DXC131377 EGY131375:EGY131377 EQU131375:EQU131377 FAQ131375:FAQ131377 FKM131375:FKM131377 FUI131375:FUI131377 GEE131375:GEE131377 GOA131375:GOA131377 GXW131375:GXW131377 HHS131375:HHS131377 HRO131375:HRO131377 IBK131375:IBK131377 ILG131375:ILG131377 IVC131375:IVC131377 JEY131375:JEY131377 JOU131375:JOU131377 JYQ131375:JYQ131377 KIM131375:KIM131377 KSI131375:KSI131377 LCE131375:LCE131377 LMA131375:LMA131377 LVW131375:LVW131377 MFS131375:MFS131377 MPO131375:MPO131377 MZK131375:MZK131377 NJG131375:NJG131377 NTC131375:NTC131377 OCY131375:OCY131377 OMU131375:OMU131377 OWQ131375:OWQ131377 PGM131375:PGM131377 PQI131375:PQI131377 QAE131375:QAE131377 QKA131375:QKA131377 QTW131375:QTW131377 RDS131375:RDS131377 RNO131375:RNO131377 RXK131375:RXK131377 SHG131375:SHG131377 SRC131375:SRC131377 TAY131375:TAY131377 TKU131375:TKU131377 TUQ131375:TUQ131377 UEM131375:UEM131377 UOI131375:UOI131377 UYE131375:UYE131377 VIA131375:VIA131377 VRW131375:VRW131377 WBS131375:WBS131377 WLO131375:WLO131377 WVK131375:WVK131377 C196911:C196913 IY196911:IY196913 SU196911:SU196913 ACQ196911:ACQ196913 AMM196911:AMM196913 AWI196911:AWI196913 BGE196911:BGE196913 BQA196911:BQA196913 BZW196911:BZW196913 CJS196911:CJS196913 CTO196911:CTO196913 DDK196911:DDK196913 DNG196911:DNG196913 DXC196911:DXC196913 EGY196911:EGY196913 EQU196911:EQU196913 FAQ196911:FAQ196913 FKM196911:FKM196913 FUI196911:FUI196913 GEE196911:GEE196913 GOA196911:GOA196913 GXW196911:GXW196913 HHS196911:HHS196913 HRO196911:HRO196913 IBK196911:IBK196913 ILG196911:ILG196913 IVC196911:IVC196913 JEY196911:JEY196913 JOU196911:JOU196913 JYQ196911:JYQ196913 KIM196911:KIM196913 KSI196911:KSI196913 LCE196911:LCE196913 LMA196911:LMA196913 LVW196911:LVW196913 MFS196911:MFS196913 MPO196911:MPO196913 MZK196911:MZK196913 NJG196911:NJG196913 NTC196911:NTC196913 OCY196911:OCY196913 OMU196911:OMU196913 OWQ196911:OWQ196913 PGM196911:PGM196913 PQI196911:PQI196913 QAE196911:QAE196913 QKA196911:QKA196913 QTW196911:QTW196913 RDS196911:RDS196913 RNO196911:RNO196913 RXK196911:RXK196913 SHG196911:SHG196913 SRC196911:SRC196913 TAY196911:TAY196913 TKU196911:TKU196913 TUQ196911:TUQ196913 UEM196911:UEM196913 UOI196911:UOI196913 UYE196911:UYE196913 VIA196911:VIA196913 VRW196911:VRW196913 WBS196911:WBS196913 WLO196911:WLO196913 WVK196911:WVK196913 C262447:C262449 IY262447:IY262449 SU262447:SU262449 ACQ262447:ACQ262449 AMM262447:AMM262449 AWI262447:AWI262449 BGE262447:BGE262449 BQA262447:BQA262449 BZW262447:BZW262449 CJS262447:CJS262449 CTO262447:CTO262449 DDK262447:DDK262449 DNG262447:DNG262449 DXC262447:DXC262449 EGY262447:EGY262449 EQU262447:EQU262449 FAQ262447:FAQ262449 FKM262447:FKM262449 FUI262447:FUI262449 GEE262447:GEE262449 GOA262447:GOA262449 GXW262447:GXW262449 HHS262447:HHS262449 HRO262447:HRO262449 IBK262447:IBK262449 ILG262447:ILG262449 IVC262447:IVC262449 JEY262447:JEY262449 JOU262447:JOU262449 JYQ262447:JYQ262449 KIM262447:KIM262449 KSI262447:KSI262449 LCE262447:LCE262449 LMA262447:LMA262449 LVW262447:LVW262449 MFS262447:MFS262449 MPO262447:MPO262449 MZK262447:MZK262449 NJG262447:NJG262449 NTC262447:NTC262449 OCY262447:OCY262449 OMU262447:OMU262449 OWQ262447:OWQ262449 PGM262447:PGM262449 PQI262447:PQI262449 QAE262447:QAE262449 QKA262447:QKA262449 QTW262447:QTW262449 RDS262447:RDS262449 RNO262447:RNO262449 RXK262447:RXK262449 SHG262447:SHG262449 SRC262447:SRC262449 TAY262447:TAY262449 TKU262447:TKU262449 TUQ262447:TUQ262449 UEM262447:UEM262449 UOI262447:UOI262449 UYE262447:UYE262449 VIA262447:VIA262449 VRW262447:VRW262449 WBS262447:WBS262449 WLO262447:WLO262449 WVK262447:WVK262449 C327983:C327985 IY327983:IY327985 SU327983:SU327985 ACQ327983:ACQ327985 AMM327983:AMM327985 AWI327983:AWI327985 BGE327983:BGE327985 BQA327983:BQA327985 BZW327983:BZW327985 CJS327983:CJS327985 CTO327983:CTO327985 DDK327983:DDK327985 DNG327983:DNG327985 DXC327983:DXC327985 EGY327983:EGY327985 EQU327983:EQU327985 FAQ327983:FAQ327985 FKM327983:FKM327985 FUI327983:FUI327985 GEE327983:GEE327985 GOA327983:GOA327985 GXW327983:GXW327985 HHS327983:HHS327985 HRO327983:HRO327985 IBK327983:IBK327985 ILG327983:ILG327985 IVC327983:IVC327985 JEY327983:JEY327985 JOU327983:JOU327985 JYQ327983:JYQ327985 KIM327983:KIM327985 KSI327983:KSI327985 LCE327983:LCE327985 LMA327983:LMA327985 LVW327983:LVW327985 MFS327983:MFS327985 MPO327983:MPO327985 MZK327983:MZK327985 NJG327983:NJG327985 NTC327983:NTC327985 OCY327983:OCY327985 OMU327983:OMU327985 OWQ327983:OWQ327985 PGM327983:PGM327985 PQI327983:PQI327985 QAE327983:QAE327985 QKA327983:QKA327985 QTW327983:QTW327985 RDS327983:RDS327985 RNO327983:RNO327985 RXK327983:RXK327985 SHG327983:SHG327985 SRC327983:SRC327985 TAY327983:TAY327985 TKU327983:TKU327985 TUQ327983:TUQ327985 UEM327983:UEM327985 UOI327983:UOI327985 UYE327983:UYE327985 VIA327983:VIA327985 VRW327983:VRW327985 WBS327983:WBS327985 WLO327983:WLO327985 WVK327983:WVK327985 C393519:C393521 IY393519:IY393521 SU393519:SU393521 ACQ393519:ACQ393521 AMM393519:AMM393521 AWI393519:AWI393521 BGE393519:BGE393521 BQA393519:BQA393521 BZW393519:BZW393521 CJS393519:CJS393521 CTO393519:CTO393521 DDK393519:DDK393521 DNG393519:DNG393521 DXC393519:DXC393521 EGY393519:EGY393521 EQU393519:EQU393521 FAQ393519:FAQ393521 FKM393519:FKM393521 FUI393519:FUI393521 GEE393519:GEE393521 GOA393519:GOA393521 GXW393519:GXW393521 HHS393519:HHS393521 HRO393519:HRO393521 IBK393519:IBK393521 ILG393519:ILG393521 IVC393519:IVC393521 JEY393519:JEY393521 JOU393519:JOU393521 JYQ393519:JYQ393521 KIM393519:KIM393521 KSI393519:KSI393521 LCE393519:LCE393521 LMA393519:LMA393521 LVW393519:LVW393521 MFS393519:MFS393521 MPO393519:MPO393521 MZK393519:MZK393521 NJG393519:NJG393521 NTC393519:NTC393521 OCY393519:OCY393521 OMU393519:OMU393521 OWQ393519:OWQ393521 PGM393519:PGM393521 PQI393519:PQI393521 QAE393519:QAE393521 QKA393519:QKA393521 QTW393519:QTW393521 RDS393519:RDS393521 RNO393519:RNO393521 RXK393519:RXK393521 SHG393519:SHG393521 SRC393519:SRC393521 TAY393519:TAY393521 TKU393519:TKU393521 TUQ393519:TUQ393521 UEM393519:UEM393521 UOI393519:UOI393521 UYE393519:UYE393521 VIA393519:VIA393521 VRW393519:VRW393521 WBS393519:WBS393521 WLO393519:WLO393521 WVK393519:WVK393521 C459055:C459057 IY459055:IY459057 SU459055:SU459057 ACQ459055:ACQ459057 AMM459055:AMM459057 AWI459055:AWI459057 BGE459055:BGE459057 BQA459055:BQA459057 BZW459055:BZW459057 CJS459055:CJS459057 CTO459055:CTO459057 DDK459055:DDK459057 DNG459055:DNG459057 DXC459055:DXC459057 EGY459055:EGY459057 EQU459055:EQU459057 FAQ459055:FAQ459057 FKM459055:FKM459057 FUI459055:FUI459057 GEE459055:GEE459057 GOA459055:GOA459057 GXW459055:GXW459057 HHS459055:HHS459057 HRO459055:HRO459057 IBK459055:IBK459057 ILG459055:ILG459057 IVC459055:IVC459057 JEY459055:JEY459057 JOU459055:JOU459057 JYQ459055:JYQ459057 KIM459055:KIM459057 KSI459055:KSI459057 LCE459055:LCE459057 LMA459055:LMA459057 LVW459055:LVW459057 MFS459055:MFS459057 MPO459055:MPO459057 MZK459055:MZK459057 NJG459055:NJG459057 NTC459055:NTC459057 OCY459055:OCY459057 OMU459055:OMU459057 OWQ459055:OWQ459057 PGM459055:PGM459057 PQI459055:PQI459057 QAE459055:QAE459057 QKA459055:QKA459057 QTW459055:QTW459057 RDS459055:RDS459057 RNO459055:RNO459057 RXK459055:RXK459057 SHG459055:SHG459057 SRC459055:SRC459057 TAY459055:TAY459057 TKU459055:TKU459057 TUQ459055:TUQ459057 UEM459055:UEM459057 UOI459055:UOI459057 UYE459055:UYE459057 VIA459055:VIA459057 VRW459055:VRW459057 WBS459055:WBS459057 WLO459055:WLO459057 WVK459055:WVK459057 C524591:C524593 IY524591:IY524593 SU524591:SU524593 ACQ524591:ACQ524593 AMM524591:AMM524593 AWI524591:AWI524593 BGE524591:BGE524593 BQA524591:BQA524593 BZW524591:BZW524593 CJS524591:CJS524593 CTO524591:CTO524593 DDK524591:DDK524593 DNG524591:DNG524593 DXC524591:DXC524593 EGY524591:EGY524593 EQU524591:EQU524593 FAQ524591:FAQ524593 FKM524591:FKM524593 FUI524591:FUI524593 GEE524591:GEE524593 GOA524591:GOA524593 GXW524591:GXW524593 HHS524591:HHS524593 HRO524591:HRO524593 IBK524591:IBK524593 ILG524591:ILG524593 IVC524591:IVC524593 JEY524591:JEY524593 JOU524591:JOU524593 JYQ524591:JYQ524593 KIM524591:KIM524593 KSI524591:KSI524593 LCE524591:LCE524593 LMA524591:LMA524593 LVW524591:LVW524593 MFS524591:MFS524593 MPO524591:MPO524593 MZK524591:MZK524593 NJG524591:NJG524593 NTC524591:NTC524593 OCY524591:OCY524593 OMU524591:OMU524593 OWQ524591:OWQ524593 PGM524591:PGM524593 PQI524591:PQI524593 QAE524591:QAE524593 QKA524591:QKA524593 QTW524591:QTW524593 RDS524591:RDS524593 RNO524591:RNO524593 RXK524591:RXK524593 SHG524591:SHG524593 SRC524591:SRC524593 TAY524591:TAY524593 TKU524591:TKU524593 TUQ524591:TUQ524593 UEM524591:UEM524593 UOI524591:UOI524593 UYE524591:UYE524593 VIA524591:VIA524593 VRW524591:VRW524593 WBS524591:WBS524593 WLO524591:WLO524593 WVK524591:WVK524593 C590127:C590129 IY590127:IY590129 SU590127:SU590129 ACQ590127:ACQ590129 AMM590127:AMM590129 AWI590127:AWI590129 BGE590127:BGE590129 BQA590127:BQA590129 BZW590127:BZW590129 CJS590127:CJS590129 CTO590127:CTO590129 DDK590127:DDK590129 DNG590127:DNG590129 DXC590127:DXC590129 EGY590127:EGY590129 EQU590127:EQU590129 FAQ590127:FAQ590129 FKM590127:FKM590129 FUI590127:FUI590129 GEE590127:GEE590129 GOA590127:GOA590129 GXW590127:GXW590129 HHS590127:HHS590129 HRO590127:HRO590129 IBK590127:IBK590129 ILG590127:ILG590129 IVC590127:IVC590129 JEY590127:JEY590129 JOU590127:JOU590129 JYQ590127:JYQ590129 KIM590127:KIM590129 KSI590127:KSI590129 LCE590127:LCE590129 LMA590127:LMA590129 LVW590127:LVW590129 MFS590127:MFS590129 MPO590127:MPO590129 MZK590127:MZK590129 NJG590127:NJG590129 NTC590127:NTC590129 OCY590127:OCY590129 OMU590127:OMU590129 OWQ590127:OWQ590129 PGM590127:PGM590129 PQI590127:PQI590129 QAE590127:QAE590129 QKA590127:QKA590129 QTW590127:QTW590129 RDS590127:RDS590129 RNO590127:RNO590129 RXK590127:RXK590129 SHG590127:SHG590129 SRC590127:SRC590129 TAY590127:TAY590129 TKU590127:TKU590129 TUQ590127:TUQ590129 UEM590127:UEM590129 UOI590127:UOI590129 UYE590127:UYE590129 VIA590127:VIA590129 VRW590127:VRW590129 WBS590127:WBS590129 WLO590127:WLO590129 WVK590127:WVK590129 C655663:C655665 IY655663:IY655665 SU655663:SU655665 ACQ655663:ACQ655665 AMM655663:AMM655665 AWI655663:AWI655665 BGE655663:BGE655665 BQA655663:BQA655665 BZW655663:BZW655665 CJS655663:CJS655665 CTO655663:CTO655665 DDK655663:DDK655665 DNG655663:DNG655665 DXC655663:DXC655665 EGY655663:EGY655665 EQU655663:EQU655665 FAQ655663:FAQ655665 FKM655663:FKM655665 FUI655663:FUI655665 GEE655663:GEE655665 GOA655663:GOA655665 GXW655663:GXW655665 HHS655663:HHS655665 HRO655663:HRO655665 IBK655663:IBK655665 ILG655663:ILG655665 IVC655663:IVC655665 JEY655663:JEY655665 JOU655663:JOU655665 JYQ655663:JYQ655665 KIM655663:KIM655665 KSI655663:KSI655665 LCE655663:LCE655665 LMA655663:LMA655665 LVW655663:LVW655665 MFS655663:MFS655665 MPO655663:MPO655665 MZK655663:MZK655665 NJG655663:NJG655665 NTC655663:NTC655665 OCY655663:OCY655665 OMU655663:OMU655665 OWQ655663:OWQ655665 PGM655663:PGM655665 PQI655663:PQI655665 QAE655663:QAE655665 QKA655663:QKA655665 QTW655663:QTW655665 RDS655663:RDS655665 RNO655663:RNO655665 RXK655663:RXK655665 SHG655663:SHG655665 SRC655663:SRC655665 TAY655663:TAY655665 TKU655663:TKU655665 TUQ655663:TUQ655665 UEM655663:UEM655665 UOI655663:UOI655665 UYE655663:UYE655665 VIA655663:VIA655665 VRW655663:VRW655665 WBS655663:WBS655665 WLO655663:WLO655665 WVK655663:WVK655665 C721199:C721201 IY721199:IY721201 SU721199:SU721201 ACQ721199:ACQ721201 AMM721199:AMM721201 AWI721199:AWI721201 BGE721199:BGE721201 BQA721199:BQA721201 BZW721199:BZW721201 CJS721199:CJS721201 CTO721199:CTO721201 DDK721199:DDK721201 DNG721199:DNG721201 DXC721199:DXC721201 EGY721199:EGY721201 EQU721199:EQU721201 FAQ721199:FAQ721201 FKM721199:FKM721201 FUI721199:FUI721201 GEE721199:GEE721201 GOA721199:GOA721201 GXW721199:GXW721201 HHS721199:HHS721201 HRO721199:HRO721201 IBK721199:IBK721201 ILG721199:ILG721201 IVC721199:IVC721201 JEY721199:JEY721201 JOU721199:JOU721201 JYQ721199:JYQ721201 KIM721199:KIM721201 KSI721199:KSI721201 LCE721199:LCE721201 LMA721199:LMA721201 LVW721199:LVW721201 MFS721199:MFS721201 MPO721199:MPO721201 MZK721199:MZK721201 NJG721199:NJG721201 NTC721199:NTC721201 OCY721199:OCY721201 OMU721199:OMU721201 OWQ721199:OWQ721201 PGM721199:PGM721201 PQI721199:PQI721201 QAE721199:QAE721201 QKA721199:QKA721201 QTW721199:QTW721201 RDS721199:RDS721201 RNO721199:RNO721201 RXK721199:RXK721201 SHG721199:SHG721201 SRC721199:SRC721201 TAY721199:TAY721201 TKU721199:TKU721201 TUQ721199:TUQ721201 UEM721199:UEM721201 UOI721199:UOI721201 UYE721199:UYE721201 VIA721199:VIA721201 VRW721199:VRW721201 WBS721199:WBS721201 WLO721199:WLO721201 WVK721199:WVK721201 C786735:C786737 IY786735:IY786737 SU786735:SU786737 ACQ786735:ACQ786737 AMM786735:AMM786737 AWI786735:AWI786737 BGE786735:BGE786737 BQA786735:BQA786737 BZW786735:BZW786737 CJS786735:CJS786737 CTO786735:CTO786737 DDK786735:DDK786737 DNG786735:DNG786737 DXC786735:DXC786737 EGY786735:EGY786737 EQU786735:EQU786737 FAQ786735:FAQ786737 FKM786735:FKM786737 FUI786735:FUI786737 GEE786735:GEE786737 GOA786735:GOA786737 GXW786735:GXW786737 HHS786735:HHS786737 HRO786735:HRO786737 IBK786735:IBK786737 ILG786735:ILG786737 IVC786735:IVC786737 JEY786735:JEY786737 JOU786735:JOU786737 JYQ786735:JYQ786737 KIM786735:KIM786737 KSI786735:KSI786737 LCE786735:LCE786737 LMA786735:LMA786737 LVW786735:LVW786737 MFS786735:MFS786737 MPO786735:MPO786737 MZK786735:MZK786737 NJG786735:NJG786737 NTC786735:NTC786737 OCY786735:OCY786737 OMU786735:OMU786737 OWQ786735:OWQ786737 PGM786735:PGM786737 PQI786735:PQI786737 QAE786735:QAE786737 QKA786735:QKA786737 QTW786735:QTW786737 RDS786735:RDS786737 RNO786735:RNO786737 RXK786735:RXK786737 SHG786735:SHG786737 SRC786735:SRC786737 TAY786735:TAY786737 TKU786735:TKU786737 TUQ786735:TUQ786737 UEM786735:UEM786737 UOI786735:UOI786737 UYE786735:UYE786737 VIA786735:VIA786737 VRW786735:VRW786737 WBS786735:WBS786737 WLO786735:WLO786737 WVK786735:WVK786737 C852271:C852273 IY852271:IY852273 SU852271:SU852273 ACQ852271:ACQ852273 AMM852271:AMM852273 AWI852271:AWI852273 BGE852271:BGE852273 BQA852271:BQA852273 BZW852271:BZW852273 CJS852271:CJS852273 CTO852271:CTO852273 DDK852271:DDK852273 DNG852271:DNG852273 DXC852271:DXC852273 EGY852271:EGY852273 EQU852271:EQU852273 FAQ852271:FAQ852273 FKM852271:FKM852273 FUI852271:FUI852273 GEE852271:GEE852273 GOA852271:GOA852273 GXW852271:GXW852273 HHS852271:HHS852273 HRO852271:HRO852273 IBK852271:IBK852273 ILG852271:ILG852273 IVC852271:IVC852273 JEY852271:JEY852273 JOU852271:JOU852273 JYQ852271:JYQ852273 KIM852271:KIM852273 KSI852271:KSI852273 LCE852271:LCE852273 LMA852271:LMA852273 LVW852271:LVW852273 MFS852271:MFS852273 MPO852271:MPO852273 MZK852271:MZK852273 NJG852271:NJG852273 NTC852271:NTC852273 OCY852271:OCY852273 OMU852271:OMU852273 OWQ852271:OWQ852273 PGM852271:PGM852273 PQI852271:PQI852273 QAE852271:QAE852273 QKA852271:QKA852273 QTW852271:QTW852273 RDS852271:RDS852273 RNO852271:RNO852273 RXK852271:RXK852273 SHG852271:SHG852273 SRC852271:SRC852273 TAY852271:TAY852273 TKU852271:TKU852273 TUQ852271:TUQ852273 UEM852271:UEM852273 UOI852271:UOI852273 UYE852271:UYE852273 VIA852271:VIA852273 VRW852271:VRW852273 WBS852271:WBS852273 WLO852271:WLO852273 WVK852271:WVK852273 C917807:C917809 IY917807:IY917809 SU917807:SU917809 ACQ917807:ACQ917809 AMM917807:AMM917809 AWI917807:AWI917809 BGE917807:BGE917809 BQA917807:BQA917809 BZW917807:BZW917809 CJS917807:CJS917809 CTO917807:CTO917809 DDK917807:DDK917809 DNG917807:DNG917809 DXC917807:DXC917809 EGY917807:EGY917809 EQU917807:EQU917809 FAQ917807:FAQ917809 FKM917807:FKM917809 FUI917807:FUI917809 GEE917807:GEE917809 GOA917807:GOA917809 GXW917807:GXW917809 HHS917807:HHS917809 HRO917807:HRO917809 IBK917807:IBK917809 ILG917807:ILG917809 IVC917807:IVC917809 JEY917807:JEY917809 JOU917807:JOU917809 JYQ917807:JYQ917809 KIM917807:KIM917809 KSI917807:KSI917809 LCE917807:LCE917809 LMA917807:LMA917809 LVW917807:LVW917809 MFS917807:MFS917809 MPO917807:MPO917809 MZK917807:MZK917809 NJG917807:NJG917809 NTC917807:NTC917809 OCY917807:OCY917809 OMU917807:OMU917809 OWQ917807:OWQ917809 PGM917807:PGM917809 PQI917807:PQI917809 QAE917807:QAE917809 QKA917807:QKA917809 QTW917807:QTW917809 RDS917807:RDS917809 RNO917807:RNO917809 RXK917807:RXK917809 SHG917807:SHG917809 SRC917807:SRC917809 TAY917807:TAY917809 TKU917807:TKU917809 TUQ917807:TUQ917809 UEM917807:UEM917809 UOI917807:UOI917809 UYE917807:UYE917809 VIA917807:VIA917809 VRW917807:VRW917809 WBS917807:WBS917809 WLO917807:WLO917809 WVK917807:WVK917809 C983343:C983345 IY983343:IY983345 SU983343:SU983345 ACQ983343:ACQ983345 AMM983343:AMM983345 AWI983343:AWI983345 BGE983343:BGE983345 BQA983343:BQA983345 BZW983343:BZW983345 CJS983343:CJS983345 CTO983343:CTO983345 DDK983343:DDK983345 DNG983343:DNG983345 DXC983343:DXC983345 EGY983343:EGY983345 EQU983343:EQU983345 FAQ983343:FAQ983345 FKM983343:FKM983345 FUI983343:FUI983345 GEE983343:GEE983345 GOA983343:GOA983345 GXW983343:GXW983345 HHS983343:HHS983345 HRO983343:HRO983345 IBK983343:IBK983345 ILG983343:ILG983345 IVC983343:IVC983345 JEY983343:JEY983345 JOU983343:JOU983345 JYQ983343:JYQ983345 KIM983343:KIM983345 KSI983343:KSI983345 LCE983343:LCE983345 LMA983343:LMA983345 LVW983343:LVW983345 MFS983343:MFS983345 MPO983343:MPO983345 MZK983343:MZK983345 NJG983343:NJG983345 NTC983343:NTC983345 OCY983343:OCY983345 OMU983343:OMU983345 OWQ983343:OWQ983345 PGM983343:PGM983345 PQI983343:PQI983345 QAE983343:QAE983345 QKA983343:QKA983345 QTW983343:QTW983345 RDS983343:RDS983345 RNO983343:RNO983345 RXK983343:RXK983345 SHG983343:SHG983345 SRC983343:SRC983345 TAY983343:TAY983345 TKU983343:TKU983345 TUQ983343:TUQ983345 UEM983343:UEM983345 UOI983343:UOI983345 UYE983343:UYE983345 VIA983343:VIA983345 VRW983343:VRW983345 WBS983343:WBS983345 WLO983343:WLO983345 WVK983343:WVK983345 C229:C236 IY229:IY236 SU229:SU236 ACQ229:ACQ236 AMM229:AMM236 AWI229:AWI236 BGE229:BGE236 BQA229:BQA236 BZW229:BZW236 CJS229:CJS236 CTO229:CTO236 DDK229:DDK236 DNG229:DNG236 DXC229:DXC236 EGY229:EGY236 EQU229:EQU236 FAQ229:FAQ236 FKM229:FKM236 FUI229:FUI236 GEE229:GEE236 GOA229:GOA236 GXW229:GXW236 HHS229:HHS236 HRO229:HRO236 IBK229:IBK236 ILG229:ILG236 IVC229:IVC236 JEY229:JEY236 JOU229:JOU236 JYQ229:JYQ236 KIM229:KIM236 KSI229:KSI236 LCE229:LCE236 LMA229:LMA236 LVW229:LVW236 MFS229:MFS236 MPO229:MPO236 MZK229:MZK236 NJG229:NJG236 NTC229:NTC236 OCY229:OCY236 OMU229:OMU236 OWQ229:OWQ236 PGM229:PGM236 PQI229:PQI236 QAE229:QAE236 QKA229:QKA236 QTW229:QTW236 RDS229:RDS236 RNO229:RNO236 RXK229:RXK236 SHG229:SHG236 SRC229:SRC236 TAY229:TAY236 TKU229:TKU236 TUQ229:TUQ236 UEM229:UEM236 UOI229:UOI236 UYE229:UYE236 VIA229:VIA236 VRW229:VRW236 WBS229:WBS236 WLO229:WLO236 WVK229:WVK236 C65765:C65772 IY65765:IY65772 SU65765:SU65772 ACQ65765:ACQ65772 AMM65765:AMM65772 AWI65765:AWI65772 BGE65765:BGE65772 BQA65765:BQA65772 BZW65765:BZW65772 CJS65765:CJS65772 CTO65765:CTO65772 DDK65765:DDK65772 DNG65765:DNG65772 DXC65765:DXC65772 EGY65765:EGY65772 EQU65765:EQU65772 FAQ65765:FAQ65772 FKM65765:FKM65772 FUI65765:FUI65772 GEE65765:GEE65772 GOA65765:GOA65772 GXW65765:GXW65772 HHS65765:HHS65772 HRO65765:HRO65772 IBK65765:IBK65772 ILG65765:ILG65772 IVC65765:IVC65772 JEY65765:JEY65772 JOU65765:JOU65772 JYQ65765:JYQ65772 KIM65765:KIM65772 KSI65765:KSI65772 LCE65765:LCE65772 LMA65765:LMA65772 LVW65765:LVW65772 MFS65765:MFS65772 MPO65765:MPO65772 MZK65765:MZK65772 NJG65765:NJG65772 NTC65765:NTC65772 OCY65765:OCY65772 OMU65765:OMU65772 OWQ65765:OWQ65772 PGM65765:PGM65772 PQI65765:PQI65772 QAE65765:QAE65772 QKA65765:QKA65772 QTW65765:QTW65772 RDS65765:RDS65772 RNO65765:RNO65772 RXK65765:RXK65772 SHG65765:SHG65772 SRC65765:SRC65772 TAY65765:TAY65772 TKU65765:TKU65772 TUQ65765:TUQ65772 UEM65765:UEM65772 UOI65765:UOI65772 UYE65765:UYE65772 VIA65765:VIA65772 VRW65765:VRW65772 WBS65765:WBS65772 WLO65765:WLO65772 WVK65765:WVK65772 C131301:C131308 IY131301:IY131308 SU131301:SU131308 ACQ131301:ACQ131308 AMM131301:AMM131308 AWI131301:AWI131308 BGE131301:BGE131308 BQA131301:BQA131308 BZW131301:BZW131308 CJS131301:CJS131308 CTO131301:CTO131308 DDK131301:DDK131308 DNG131301:DNG131308 DXC131301:DXC131308 EGY131301:EGY131308 EQU131301:EQU131308 FAQ131301:FAQ131308 FKM131301:FKM131308 FUI131301:FUI131308 GEE131301:GEE131308 GOA131301:GOA131308 GXW131301:GXW131308 HHS131301:HHS131308 HRO131301:HRO131308 IBK131301:IBK131308 ILG131301:ILG131308 IVC131301:IVC131308 JEY131301:JEY131308 JOU131301:JOU131308 JYQ131301:JYQ131308 KIM131301:KIM131308 KSI131301:KSI131308 LCE131301:LCE131308 LMA131301:LMA131308 LVW131301:LVW131308 MFS131301:MFS131308 MPO131301:MPO131308 MZK131301:MZK131308 NJG131301:NJG131308 NTC131301:NTC131308 OCY131301:OCY131308 OMU131301:OMU131308 OWQ131301:OWQ131308 PGM131301:PGM131308 PQI131301:PQI131308 QAE131301:QAE131308 QKA131301:QKA131308 QTW131301:QTW131308 RDS131301:RDS131308 RNO131301:RNO131308 RXK131301:RXK131308 SHG131301:SHG131308 SRC131301:SRC131308 TAY131301:TAY131308 TKU131301:TKU131308 TUQ131301:TUQ131308 UEM131301:UEM131308 UOI131301:UOI131308 UYE131301:UYE131308 VIA131301:VIA131308 VRW131301:VRW131308 WBS131301:WBS131308 WLO131301:WLO131308 WVK131301:WVK131308 C196837:C196844 IY196837:IY196844 SU196837:SU196844 ACQ196837:ACQ196844 AMM196837:AMM196844 AWI196837:AWI196844 BGE196837:BGE196844 BQA196837:BQA196844 BZW196837:BZW196844 CJS196837:CJS196844 CTO196837:CTO196844 DDK196837:DDK196844 DNG196837:DNG196844 DXC196837:DXC196844 EGY196837:EGY196844 EQU196837:EQU196844 FAQ196837:FAQ196844 FKM196837:FKM196844 FUI196837:FUI196844 GEE196837:GEE196844 GOA196837:GOA196844 GXW196837:GXW196844 HHS196837:HHS196844 HRO196837:HRO196844 IBK196837:IBK196844 ILG196837:ILG196844 IVC196837:IVC196844 JEY196837:JEY196844 JOU196837:JOU196844 JYQ196837:JYQ196844 KIM196837:KIM196844 KSI196837:KSI196844 LCE196837:LCE196844 LMA196837:LMA196844 LVW196837:LVW196844 MFS196837:MFS196844 MPO196837:MPO196844 MZK196837:MZK196844 NJG196837:NJG196844 NTC196837:NTC196844 OCY196837:OCY196844 OMU196837:OMU196844 OWQ196837:OWQ196844 PGM196837:PGM196844 PQI196837:PQI196844 QAE196837:QAE196844 QKA196837:QKA196844 QTW196837:QTW196844 RDS196837:RDS196844 RNO196837:RNO196844 RXK196837:RXK196844 SHG196837:SHG196844 SRC196837:SRC196844 TAY196837:TAY196844 TKU196837:TKU196844 TUQ196837:TUQ196844 UEM196837:UEM196844 UOI196837:UOI196844 UYE196837:UYE196844 VIA196837:VIA196844 VRW196837:VRW196844 WBS196837:WBS196844 WLO196837:WLO196844 WVK196837:WVK196844 C262373:C262380 IY262373:IY262380 SU262373:SU262380 ACQ262373:ACQ262380 AMM262373:AMM262380 AWI262373:AWI262380 BGE262373:BGE262380 BQA262373:BQA262380 BZW262373:BZW262380 CJS262373:CJS262380 CTO262373:CTO262380 DDK262373:DDK262380 DNG262373:DNG262380 DXC262373:DXC262380 EGY262373:EGY262380 EQU262373:EQU262380 FAQ262373:FAQ262380 FKM262373:FKM262380 FUI262373:FUI262380 GEE262373:GEE262380 GOA262373:GOA262380 GXW262373:GXW262380 HHS262373:HHS262380 HRO262373:HRO262380 IBK262373:IBK262380 ILG262373:ILG262380 IVC262373:IVC262380 JEY262373:JEY262380 JOU262373:JOU262380 JYQ262373:JYQ262380 KIM262373:KIM262380 KSI262373:KSI262380 LCE262373:LCE262380 LMA262373:LMA262380 LVW262373:LVW262380 MFS262373:MFS262380 MPO262373:MPO262380 MZK262373:MZK262380 NJG262373:NJG262380 NTC262373:NTC262380 OCY262373:OCY262380 OMU262373:OMU262380 OWQ262373:OWQ262380 PGM262373:PGM262380 PQI262373:PQI262380 QAE262373:QAE262380 QKA262373:QKA262380 QTW262373:QTW262380 RDS262373:RDS262380 RNO262373:RNO262380 RXK262373:RXK262380 SHG262373:SHG262380 SRC262373:SRC262380 TAY262373:TAY262380 TKU262373:TKU262380 TUQ262373:TUQ262380 UEM262373:UEM262380 UOI262373:UOI262380 UYE262373:UYE262380 VIA262373:VIA262380 VRW262373:VRW262380 WBS262373:WBS262380 WLO262373:WLO262380 WVK262373:WVK262380 C327909:C327916 IY327909:IY327916 SU327909:SU327916 ACQ327909:ACQ327916 AMM327909:AMM327916 AWI327909:AWI327916 BGE327909:BGE327916 BQA327909:BQA327916 BZW327909:BZW327916 CJS327909:CJS327916 CTO327909:CTO327916 DDK327909:DDK327916 DNG327909:DNG327916 DXC327909:DXC327916 EGY327909:EGY327916 EQU327909:EQU327916 FAQ327909:FAQ327916 FKM327909:FKM327916 FUI327909:FUI327916 GEE327909:GEE327916 GOA327909:GOA327916 GXW327909:GXW327916 HHS327909:HHS327916 HRO327909:HRO327916 IBK327909:IBK327916 ILG327909:ILG327916 IVC327909:IVC327916 JEY327909:JEY327916 JOU327909:JOU327916 JYQ327909:JYQ327916 KIM327909:KIM327916 KSI327909:KSI327916 LCE327909:LCE327916 LMA327909:LMA327916 LVW327909:LVW327916 MFS327909:MFS327916 MPO327909:MPO327916 MZK327909:MZK327916 NJG327909:NJG327916 NTC327909:NTC327916 OCY327909:OCY327916 OMU327909:OMU327916 OWQ327909:OWQ327916 PGM327909:PGM327916 PQI327909:PQI327916 QAE327909:QAE327916 QKA327909:QKA327916 QTW327909:QTW327916 RDS327909:RDS327916 RNO327909:RNO327916 RXK327909:RXK327916 SHG327909:SHG327916 SRC327909:SRC327916 TAY327909:TAY327916 TKU327909:TKU327916 TUQ327909:TUQ327916 UEM327909:UEM327916 UOI327909:UOI327916 UYE327909:UYE327916 VIA327909:VIA327916 VRW327909:VRW327916 WBS327909:WBS327916 WLO327909:WLO327916 WVK327909:WVK327916 C393445:C393452 IY393445:IY393452 SU393445:SU393452 ACQ393445:ACQ393452 AMM393445:AMM393452 AWI393445:AWI393452 BGE393445:BGE393452 BQA393445:BQA393452 BZW393445:BZW393452 CJS393445:CJS393452 CTO393445:CTO393452 DDK393445:DDK393452 DNG393445:DNG393452 DXC393445:DXC393452 EGY393445:EGY393452 EQU393445:EQU393452 FAQ393445:FAQ393452 FKM393445:FKM393452 FUI393445:FUI393452 GEE393445:GEE393452 GOA393445:GOA393452 GXW393445:GXW393452 HHS393445:HHS393452 HRO393445:HRO393452 IBK393445:IBK393452 ILG393445:ILG393452 IVC393445:IVC393452 JEY393445:JEY393452 JOU393445:JOU393452 JYQ393445:JYQ393452 KIM393445:KIM393452 KSI393445:KSI393452 LCE393445:LCE393452 LMA393445:LMA393452 LVW393445:LVW393452 MFS393445:MFS393452 MPO393445:MPO393452 MZK393445:MZK393452 NJG393445:NJG393452 NTC393445:NTC393452 OCY393445:OCY393452 OMU393445:OMU393452 OWQ393445:OWQ393452 PGM393445:PGM393452 PQI393445:PQI393452 QAE393445:QAE393452 QKA393445:QKA393452 QTW393445:QTW393452 RDS393445:RDS393452 RNO393445:RNO393452 RXK393445:RXK393452 SHG393445:SHG393452 SRC393445:SRC393452 TAY393445:TAY393452 TKU393445:TKU393452 TUQ393445:TUQ393452 UEM393445:UEM393452 UOI393445:UOI393452 UYE393445:UYE393452 VIA393445:VIA393452 VRW393445:VRW393452 WBS393445:WBS393452 WLO393445:WLO393452 WVK393445:WVK393452 C458981:C458988 IY458981:IY458988 SU458981:SU458988 ACQ458981:ACQ458988 AMM458981:AMM458988 AWI458981:AWI458988 BGE458981:BGE458988 BQA458981:BQA458988 BZW458981:BZW458988 CJS458981:CJS458988 CTO458981:CTO458988 DDK458981:DDK458988 DNG458981:DNG458988 DXC458981:DXC458988 EGY458981:EGY458988 EQU458981:EQU458988 FAQ458981:FAQ458988 FKM458981:FKM458988 FUI458981:FUI458988 GEE458981:GEE458988 GOA458981:GOA458988 GXW458981:GXW458988 HHS458981:HHS458988 HRO458981:HRO458988 IBK458981:IBK458988 ILG458981:ILG458988 IVC458981:IVC458988 JEY458981:JEY458988 JOU458981:JOU458988 JYQ458981:JYQ458988 KIM458981:KIM458988 KSI458981:KSI458988 LCE458981:LCE458988 LMA458981:LMA458988 LVW458981:LVW458988 MFS458981:MFS458988 MPO458981:MPO458988 MZK458981:MZK458988 NJG458981:NJG458988 NTC458981:NTC458988 OCY458981:OCY458988 OMU458981:OMU458988 OWQ458981:OWQ458988 PGM458981:PGM458988 PQI458981:PQI458988 QAE458981:QAE458988 QKA458981:QKA458988 QTW458981:QTW458988 RDS458981:RDS458988 RNO458981:RNO458988 RXK458981:RXK458988 SHG458981:SHG458988 SRC458981:SRC458988 TAY458981:TAY458988 TKU458981:TKU458988 TUQ458981:TUQ458988 UEM458981:UEM458988 UOI458981:UOI458988 UYE458981:UYE458988 VIA458981:VIA458988 VRW458981:VRW458988 WBS458981:WBS458988 WLO458981:WLO458988 WVK458981:WVK458988 C524517:C524524 IY524517:IY524524 SU524517:SU524524 ACQ524517:ACQ524524 AMM524517:AMM524524 AWI524517:AWI524524 BGE524517:BGE524524 BQA524517:BQA524524 BZW524517:BZW524524 CJS524517:CJS524524 CTO524517:CTO524524 DDK524517:DDK524524 DNG524517:DNG524524 DXC524517:DXC524524 EGY524517:EGY524524 EQU524517:EQU524524 FAQ524517:FAQ524524 FKM524517:FKM524524 FUI524517:FUI524524 GEE524517:GEE524524 GOA524517:GOA524524 GXW524517:GXW524524 HHS524517:HHS524524 HRO524517:HRO524524 IBK524517:IBK524524 ILG524517:ILG524524 IVC524517:IVC524524 JEY524517:JEY524524 JOU524517:JOU524524 JYQ524517:JYQ524524 KIM524517:KIM524524 KSI524517:KSI524524 LCE524517:LCE524524 LMA524517:LMA524524 LVW524517:LVW524524 MFS524517:MFS524524 MPO524517:MPO524524 MZK524517:MZK524524 NJG524517:NJG524524 NTC524517:NTC524524 OCY524517:OCY524524 OMU524517:OMU524524 OWQ524517:OWQ524524 PGM524517:PGM524524 PQI524517:PQI524524 QAE524517:QAE524524 QKA524517:QKA524524 QTW524517:QTW524524 RDS524517:RDS524524 RNO524517:RNO524524 RXK524517:RXK524524 SHG524517:SHG524524 SRC524517:SRC524524 TAY524517:TAY524524 TKU524517:TKU524524 TUQ524517:TUQ524524 UEM524517:UEM524524 UOI524517:UOI524524 UYE524517:UYE524524 VIA524517:VIA524524 VRW524517:VRW524524 WBS524517:WBS524524 WLO524517:WLO524524 WVK524517:WVK524524 C590053:C590060 IY590053:IY590060 SU590053:SU590060 ACQ590053:ACQ590060 AMM590053:AMM590060 AWI590053:AWI590060 BGE590053:BGE590060 BQA590053:BQA590060 BZW590053:BZW590060 CJS590053:CJS590060 CTO590053:CTO590060 DDK590053:DDK590060 DNG590053:DNG590060 DXC590053:DXC590060 EGY590053:EGY590060 EQU590053:EQU590060 FAQ590053:FAQ590060 FKM590053:FKM590060 FUI590053:FUI590060 GEE590053:GEE590060 GOA590053:GOA590060 GXW590053:GXW590060 HHS590053:HHS590060 HRO590053:HRO590060 IBK590053:IBK590060 ILG590053:ILG590060 IVC590053:IVC590060 JEY590053:JEY590060 JOU590053:JOU590060 JYQ590053:JYQ590060 KIM590053:KIM590060 KSI590053:KSI590060 LCE590053:LCE590060 LMA590053:LMA590060 LVW590053:LVW590060 MFS590053:MFS590060 MPO590053:MPO590060 MZK590053:MZK590060 NJG590053:NJG590060 NTC590053:NTC590060 OCY590053:OCY590060 OMU590053:OMU590060 OWQ590053:OWQ590060 PGM590053:PGM590060 PQI590053:PQI590060 QAE590053:QAE590060 QKA590053:QKA590060 QTW590053:QTW590060 RDS590053:RDS590060 RNO590053:RNO590060 RXK590053:RXK590060 SHG590053:SHG590060 SRC590053:SRC590060 TAY590053:TAY590060 TKU590053:TKU590060 TUQ590053:TUQ590060 UEM590053:UEM590060 UOI590053:UOI590060 UYE590053:UYE590060 VIA590053:VIA590060 VRW590053:VRW590060 WBS590053:WBS590060 WLO590053:WLO590060 WVK590053:WVK590060 C655589:C655596 IY655589:IY655596 SU655589:SU655596 ACQ655589:ACQ655596 AMM655589:AMM655596 AWI655589:AWI655596 BGE655589:BGE655596 BQA655589:BQA655596 BZW655589:BZW655596 CJS655589:CJS655596 CTO655589:CTO655596 DDK655589:DDK655596 DNG655589:DNG655596 DXC655589:DXC655596 EGY655589:EGY655596 EQU655589:EQU655596 FAQ655589:FAQ655596 FKM655589:FKM655596 FUI655589:FUI655596 GEE655589:GEE655596 GOA655589:GOA655596 GXW655589:GXW655596 HHS655589:HHS655596 HRO655589:HRO655596 IBK655589:IBK655596 ILG655589:ILG655596 IVC655589:IVC655596 JEY655589:JEY655596 JOU655589:JOU655596 JYQ655589:JYQ655596 KIM655589:KIM655596 KSI655589:KSI655596 LCE655589:LCE655596 LMA655589:LMA655596 LVW655589:LVW655596 MFS655589:MFS655596 MPO655589:MPO655596 MZK655589:MZK655596 NJG655589:NJG655596 NTC655589:NTC655596 OCY655589:OCY655596 OMU655589:OMU655596 OWQ655589:OWQ655596 PGM655589:PGM655596 PQI655589:PQI655596 QAE655589:QAE655596 QKA655589:QKA655596 QTW655589:QTW655596 RDS655589:RDS655596 RNO655589:RNO655596 RXK655589:RXK655596 SHG655589:SHG655596 SRC655589:SRC655596 TAY655589:TAY655596 TKU655589:TKU655596 TUQ655589:TUQ655596 UEM655589:UEM655596 UOI655589:UOI655596 UYE655589:UYE655596 VIA655589:VIA655596 VRW655589:VRW655596 WBS655589:WBS655596 WLO655589:WLO655596 WVK655589:WVK655596 C721125:C721132 IY721125:IY721132 SU721125:SU721132 ACQ721125:ACQ721132 AMM721125:AMM721132 AWI721125:AWI721132 BGE721125:BGE721132 BQA721125:BQA721132 BZW721125:BZW721132 CJS721125:CJS721132 CTO721125:CTO721132 DDK721125:DDK721132 DNG721125:DNG721132 DXC721125:DXC721132 EGY721125:EGY721132 EQU721125:EQU721132 FAQ721125:FAQ721132 FKM721125:FKM721132 FUI721125:FUI721132 GEE721125:GEE721132 GOA721125:GOA721132 GXW721125:GXW721132 HHS721125:HHS721132 HRO721125:HRO721132 IBK721125:IBK721132 ILG721125:ILG721132 IVC721125:IVC721132 JEY721125:JEY721132 JOU721125:JOU721132 JYQ721125:JYQ721132 KIM721125:KIM721132 KSI721125:KSI721132 LCE721125:LCE721132 LMA721125:LMA721132 LVW721125:LVW721132 MFS721125:MFS721132 MPO721125:MPO721132 MZK721125:MZK721132 NJG721125:NJG721132 NTC721125:NTC721132 OCY721125:OCY721132 OMU721125:OMU721132 OWQ721125:OWQ721132 PGM721125:PGM721132 PQI721125:PQI721132 QAE721125:QAE721132 QKA721125:QKA721132 QTW721125:QTW721132 RDS721125:RDS721132 RNO721125:RNO721132 RXK721125:RXK721132 SHG721125:SHG721132 SRC721125:SRC721132 TAY721125:TAY721132 TKU721125:TKU721132 TUQ721125:TUQ721132 UEM721125:UEM721132 UOI721125:UOI721132 UYE721125:UYE721132 VIA721125:VIA721132 VRW721125:VRW721132 WBS721125:WBS721132 WLO721125:WLO721132 WVK721125:WVK721132 C786661:C786668 IY786661:IY786668 SU786661:SU786668 ACQ786661:ACQ786668 AMM786661:AMM786668 AWI786661:AWI786668 BGE786661:BGE786668 BQA786661:BQA786668 BZW786661:BZW786668 CJS786661:CJS786668 CTO786661:CTO786668 DDK786661:DDK786668 DNG786661:DNG786668 DXC786661:DXC786668 EGY786661:EGY786668 EQU786661:EQU786668 FAQ786661:FAQ786668 FKM786661:FKM786668 FUI786661:FUI786668 GEE786661:GEE786668 GOA786661:GOA786668 GXW786661:GXW786668 HHS786661:HHS786668 HRO786661:HRO786668 IBK786661:IBK786668 ILG786661:ILG786668 IVC786661:IVC786668 JEY786661:JEY786668 JOU786661:JOU786668 JYQ786661:JYQ786668 KIM786661:KIM786668 KSI786661:KSI786668 LCE786661:LCE786668 LMA786661:LMA786668 LVW786661:LVW786668 MFS786661:MFS786668 MPO786661:MPO786668 MZK786661:MZK786668 NJG786661:NJG786668 NTC786661:NTC786668 OCY786661:OCY786668 OMU786661:OMU786668 OWQ786661:OWQ786668 PGM786661:PGM786668 PQI786661:PQI786668 QAE786661:QAE786668 QKA786661:QKA786668 QTW786661:QTW786668 RDS786661:RDS786668 RNO786661:RNO786668 RXK786661:RXK786668 SHG786661:SHG786668 SRC786661:SRC786668 TAY786661:TAY786668 TKU786661:TKU786668 TUQ786661:TUQ786668 UEM786661:UEM786668 UOI786661:UOI786668 UYE786661:UYE786668 VIA786661:VIA786668 VRW786661:VRW786668 WBS786661:WBS786668 WLO786661:WLO786668 WVK786661:WVK786668 C852197:C852204 IY852197:IY852204 SU852197:SU852204 ACQ852197:ACQ852204 AMM852197:AMM852204 AWI852197:AWI852204 BGE852197:BGE852204 BQA852197:BQA852204 BZW852197:BZW852204 CJS852197:CJS852204 CTO852197:CTO852204 DDK852197:DDK852204 DNG852197:DNG852204 DXC852197:DXC852204 EGY852197:EGY852204 EQU852197:EQU852204 FAQ852197:FAQ852204 FKM852197:FKM852204 FUI852197:FUI852204 GEE852197:GEE852204 GOA852197:GOA852204 GXW852197:GXW852204 HHS852197:HHS852204 HRO852197:HRO852204 IBK852197:IBK852204 ILG852197:ILG852204 IVC852197:IVC852204 JEY852197:JEY852204 JOU852197:JOU852204 JYQ852197:JYQ852204 KIM852197:KIM852204 KSI852197:KSI852204 LCE852197:LCE852204 LMA852197:LMA852204 LVW852197:LVW852204 MFS852197:MFS852204 MPO852197:MPO852204 MZK852197:MZK852204 NJG852197:NJG852204 NTC852197:NTC852204 OCY852197:OCY852204 OMU852197:OMU852204 OWQ852197:OWQ852204 PGM852197:PGM852204 PQI852197:PQI852204 QAE852197:QAE852204 QKA852197:QKA852204 QTW852197:QTW852204 RDS852197:RDS852204 RNO852197:RNO852204 RXK852197:RXK852204 SHG852197:SHG852204 SRC852197:SRC852204 TAY852197:TAY852204 TKU852197:TKU852204 TUQ852197:TUQ852204 UEM852197:UEM852204 UOI852197:UOI852204 UYE852197:UYE852204 VIA852197:VIA852204 VRW852197:VRW852204 WBS852197:WBS852204 WLO852197:WLO852204 WVK852197:WVK852204 C917733:C917740 IY917733:IY917740 SU917733:SU917740 ACQ917733:ACQ917740 AMM917733:AMM917740 AWI917733:AWI917740 BGE917733:BGE917740 BQA917733:BQA917740 BZW917733:BZW917740 CJS917733:CJS917740 CTO917733:CTO917740 DDK917733:DDK917740 DNG917733:DNG917740 DXC917733:DXC917740 EGY917733:EGY917740 EQU917733:EQU917740 FAQ917733:FAQ917740 FKM917733:FKM917740 FUI917733:FUI917740 GEE917733:GEE917740 GOA917733:GOA917740 GXW917733:GXW917740 HHS917733:HHS917740 HRO917733:HRO917740 IBK917733:IBK917740 ILG917733:ILG917740 IVC917733:IVC917740 JEY917733:JEY917740 JOU917733:JOU917740 JYQ917733:JYQ917740 KIM917733:KIM917740 KSI917733:KSI917740 LCE917733:LCE917740 LMA917733:LMA917740 LVW917733:LVW917740 MFS917733:MFS917740 MPO917733:MPO917740 MZK917733:MZK917740 NJG917733:NJG917740 NTC917733:NTC917740 OCY917733:OCY917740 OMU917733:OMU917740 OWQ917733:OWQ917740 PGM917733:PGM917740 PQI917733:PQI917740 QAE917733:QAE917740 QKA917733:QKA917740 QTW917733:QTW917740 RDS917733:RDS917740 RNO917733:RNO917740 RXK917733:RXK917740 SHG917733:SHG917740 SRC917733:SRC917740 TAY917733:TAY917740 TKU917733:TKU917740 TUQ917733:TUQ917740 UEM917733:UEM917740 UOI917733:UOI917740 UYE917733:UYE917740 VIA917733:VIA917740 VRW917733:VRW917740 WBS917733:WBS917740 WLO917733:WLO917740 WVK917733:WVK917740 C983269:C983276 IY983269:IY983276 SU983269:SU983276 ACQ983269:ACQ983276 AMM983269:AMM983276 AWI983269:AWI983276 BGE983269:BGE983276 BQA983269:BQA983276 BZW983269:BZW983276 CJS983269:CJS983276 CTO983269:CTO983276 DDK983269:DDK983276 DNG983269:DNG983276 DXC983269:DXC983276 EGY983269:EGY983276 EQU983269:EQU983276 FAQ983269:FAQ983276 FKM983269:FKM983276 FUI983269:FUI983276 GEE983269:GEE983276 GOA983269:GOA983276 GXW983269:GXW983276 HHS983269:HHS983276 HRO983269:HRO983276 IBK983269:IBK983276 ILG983269:ILG983276 IVC983269:IVC983276 JEY983269:JEY983276 JOU983269:JOU983276 JYQ983269:JYQ983276 KIM983269:KIM983276 KSI983269:KSI983276 LCE983269:LCE983276 LMA983269:LMA983276 LVW983269:LVW983276 MFS983269:MFS983276 MPO983269:MPO983276 MZK983269:MZK983276 NJG983269:NJG983276 NTC983269:NTC983276 OCY983269:OCY983276 OMU983269:OMU983276 OWQ983269:OWQ983276 PGM983269:PGM983276 PQI983269:PQI983276 QAE983269:QAE983276 QKA983269:QKA983276 QTW983269:QTW983276 RDS983269:RDS983276 RNO983269:RNO983276 RXK983269:RXK983276 SHG983269:SHG983276 SRC983269:SRC983276 TAY983269:TAY983276 TKU983269:TKU983276 TUQ983269:TUQ983276 UEM983269:UEM983276 UOI983269:UOI983276 UYE983269:UYE983276 VIA983269:VIA983276 VRW983269:VRW983276 WBS983269:WBS983276 WLO983269:WLO983276 WVK983269:WVK983276 C262:C264 IY262:IY264 SU262:SU264 ACQ262:ACQ264 AMM262:AMM264 AWI262:AWI264 BGE262:BGE264 BQA262:BQA264 BZW262:BZW264 CJS262:CJS264 CTO262:CTO264 DDK262:DDK264 DNG262:DNG264 DXC262:DXC264 EGY262:EGY264 EQU262:EQU264 FAQ262:FAQ264 FKM262:FKM264 FUI262:FUI264 GEE262:GEE264 GOA262:GOA264 GXW262:GXW264 HHS262:HHS264 HRO262:HRO264 IBK262:IBK264 ILG262:ILG264 IVC262:IVC264 JEY262:JEY264 JOU262:JOU264 JYQ262:JYQ264 KIM262:KIM264 KSI262:KSI264 LCE262:LCE264 LMA262:LMA264 LVW262:LVW264 MFS262:MFS264 MPO262:MPO264 MZK262:MZK264 NJG262:NJG264 NTC262:NTC264 OCY262:OCY264 OMU262:OMU264 OWQ262:OWQ264 PGM262:PGM264 PQI262:PQI264 QAE262:QAE264 QKA262:QKA264 QTW262:QTW264 RDS262:RDS264 RNO262:RNO264 RXK262:RXK264 SHG262:SHG264 SRC262:SRC264 TAY262:TAY264 TKU262:TKU264 TUQ262:TUQ264 UEM262:UEM264 UOI262:UOI264 UYE262:UYE264 VIA262:VIA264 VRW262:VRW264 WBS262:WBS264 WLO262:WLO264 WVK262:WVK264 C65798:C65800 IY65798:IY65800 SU65798:SU65800 ACQ65798:ACQ65800 AMM65798:AMM65800 AWI65798:AWI65800 BGE65798:BGE65800 BQA65798:BQA65800 BZW65798:BZW65800 CJS65798:CJS65800 CTO65798:CTO65800 DDK65798:DDK65800 DNG65798:DNG65800 DXC65798:DXC65800 EGY65798:EGY65800 EQU65798:EQU65800 FAQ65798:FAQ65800 FKM65798:FKM65800 FUI65798:FUI65800 GEE65798:GEE65800 GOA65798:GOA65800 GXW65798:GXW65800 HHS65798:HHS65800 HRO65798:HRO65800 IBK65798:IBK65800 ILG65798:ILG65800 IVC65798:IVC65800 JEY65798:JEY65800 JOU65798:JOU65800 JYQ65798:JYQ65800 KIM65798:KIM65800 KSI65798:KSI65800 LCE65798:LCE65800 LMA65798:LMA65800 LVW65798:LVW65800 MFS65798:MFS65800 MPO65798:MPO65800 MZK65798:MZK65800 NJG65798:NJG65800 NTC65798:NTC65800 OCY65798:OCY65800 OMU65798:OMU65800 OWQ65798:OWQ65800 PGM65798:PGM65800 PQI65798:PQI65800 QAE65798:QAE65800 QKA65798:QKA65800 QTW65798:QTW65800 RDS65798:RDS65800 RNO65798:RNO65800 RXK65798:RXK65800 SHG65798:SHG65800 SRC65798:SRC65800 TAY65798:TAY65800 TKU65798:TKU65800 TUQ65798:TUQ65800 UEM65798:UEM65800 UOI65798:UOI65800 UYE65798:UYE65800 VIA65798:VIA65800 VRW65798:VRW65800 WBS65798:WBS65800 WLO65798:WLO65800 WVK65798:WVK65800 C131334:C131336 IY131334:IY131336 SU131334:SU131336 ACQ131334:ACQ131336 AMM131334:AMM131336 AWI131334:AWI131336 BGE131334:BGE131336 BQA131334:BQA131336 BZW131334:BZW131336 CJS131334:CJS131336 CTO131334:CTO131336 DDK131334:DDK131336 DNG131334:DNG131336 DXC131334:DXC131336 EGY131334:EGY131336 EQU131334:EQU131336 FAQ131334:FAQ131336 FKM131334:FKM131336 FUI131334:FUI131336 GEE131334:GEE131336 GOA131334:GOA131336 GXW131334:GXW131336 HHS131334:HHS131336 HRO131334:HRO131336 IBK131334:IBK131336 ILG131334:ILG131336 IVC131334:IVC131336 JEY131334:JEY131336 JOU131334:JOU131336 JYQ131334:JYQ131336 KIM131334:KIM131336 KSI131334:KSI131336 LCE131334:LCE131336 LMA131334:LMA131336 LVW131334:LVW131336 MFS131334:MFS131336 MPO131334:MPO131336 MZK131334:MZK131336 NJG131334:NJG131336 NTC131334:NTC131336 OCY131334:OCY131336 OMU131334:OMU131336 OWQ131334:OWQ131336 PGM131334:PGM131336 PQI131334:PQI131336 QAE131334:QAE131336 QKA131334:QKA131336 QTW131334:QTW131336 RDS131334:RDS131336 RNO131334:RNO131336 RXK131334:RXK131336 SHG131334:SHG131336 SRC131334:SRC131336 TAY131334:TAY131336 TKU131334:TKU131336 TUQ131334:TUQ131336 UEM131334:UEM131336 UOI131334:UOI131336 UYE131334:UYE131336 VIA131334:VIA131336 VRW131334:VRW131336 WBS131334:WBS131336 WLO131334:WLO131336 WVK131334:WVK131336 C196870:C196872 IY196870:IY196872 SU196870:SU196872 ACQ196870:ACQ196872 AMM196870:AMM196872 AWI196870:AWI196872 BGE196870:BGE196872 BQA196870:BQA196872 BZW196870:BZW196872 CJS196870:CJS196872 CTO196870:CTO196872 DDK196870:DDK196872 DNG196870:DNG196872 DXC196870:DXC196872 EGY196870:EGY196872 EQU196870:EQU196872 FAQ196870:FAQ196872 FKM196870:FKM196872 FUI196870:FUI196872 GEE196870:GEE196872 GOA196870:GOA196872 GXW196870:GXW196872 HHS196870:HHS196872 HRO196870:HRO196872 IBK196870:IBK196872 ILG196870:ILG196872 IVC196870:IVC196872 JEY196870:JEY196872 JOU196870:JOU196872 JYQ196870:JYQ196872 KIM196870:KIM196872 KSI196870:KSI196872 LCE196870:LCE196872 LMA196870:LMA196872 LVW196870:LVW196872 MFS196870:MFS196872 MPO196870:MPO196872 MZK196870:MZK196872 NJG196870:NJG196872 NTC196870:NTC196872 OCY196870:OCY196872 OMU196870:OMU196872 OWQ196870:OWQ196872 PGM196870:PGM196872 PQI196870:PQI196872 QAE196870:QAE196872 QKA196870:QKA196872 QTW196870:QTW196872 RDS196870:RDS196872 RNO196870:RNO196872 RXK196870:RXK196872 SHG196870:SHG196872 SRC196870:SRC196872 TAY196870:TAY196872 TKU196870:TKU196872 TUQ196870:TUQ196872 UEM196870:UEM196872 UOI196870:UOI196872 UYE196870:UYE196872 VIA196870:VIA196872 VRW196870:VRW196872 WBS196870:WBS196872 WLO196870:WLO196872 WVK196870:WVK196872 C262406:C262408 IY262406:IY262408 SU262406:SU262408 ACQ262406:ACQ262408 AMM262406:AMM262408 AWI262406:AWI262408 BGE262406:BGE262408 BQA262406:BQA262408 BZW262406:BZW262408 CJS262406:CJS262408 CTO262406:CTO262408 DDK262406:DDK262408 DNG262406:DNG262408 DXC262406:DXC262408 EGY262406:EGY262408 EQU262406:EQU262408 FAQ262406:FAQ262408 FKM262406:FKM262408 FUI262406:FUI262408 GEE262406:GEE262408 GOA262406:GOA262408 GXW262406:GXW262408 HHS262406:HHS262408 HRO262406:HRO262408 IBK262406:IBK262408 ILG262406:ILG262408 IVC262406:IVC262408 JEY262406:JEY262408 JOU262406:JOU262408 JYQ262406:JYQ262408 KIM262406:KIM262408 KSI262406:KSI262408 LCE262406:LCE262408 LMA262406:LMA262408 LVW262406:LVW262408 MFS262406:MFS262408 MPO262406:MPO262408 MZK262406:MZK262408 NJG262406:NJG262408 NTC262406:NTC262408 OCY262406:OCY262408 OMU262406:OMU262408 OWQ262406:OWQ262408 PGM262406:PGM262408 PQI262406:PQI262408 QAE262406:QAE262408 QKA262406:QKA262408 QTW262406:QTW262408 RDS262406:RDS262408 RNO262406:RNO262408 RXK262406:RXK262408 SHG262406:SHG262408 SRC262406:SRC262408 TAY262406:TAY262408 TKU262406:TKU262408 TUQ262406:TUQ262408 UEM262406:UEM262408 UOI262406:UOI262408 UYE262406:UYE262408 VIA262406:VIA262408 VRW262406:VRW262408 WBS262406:WBS262408 WLO262406:WLO262408 WVK262406:WVK262408 C327942:C327944 IY327942:IY327944 SU327942:SU327944 ACQ327942:ACQ327944 AMM327942:AMM327944 AWI327942:AWI327944 BGE327942:BGE327944 BQA327942:BQA327944 BZW327942:BZW327944 CJS327942:CJS327944 CTO327942:CTO327944 DDK327942:DDK327944 DNG327942:DNG327944 DXC327942:DXC327944 EGY327942:EGY327944 EQU327942:EQU327944 FAQ327942:FAQ327944 FKM327942:FKM327944 FUI327942:FUI327944 GEE327942:GEE327944 GOA327942:GOA327944 GXW327942:GXW327944 HHS327942:HHS327944 HRO327942:HRO327944 IBK327942:IBK327944 ILG327942:ILG327944 IVC327942:IVC327944 JEY327942:JEY327944 JOU327942:JOU327944 JYQ327942:JYQ327944 KIM327942:KIM327944 KSI327942:KSI327944 LCE327942:LCE327944 LMA327942:LMA327944 LVW327942:LVW327944 MFS327942:MFS327944 MPO327942:MPO327944 MZK327942:MZK327944 NJG327942:NJG327944 NTC327942:NTC327944 OCY327942:OCY327944 OMU327942:OMU327944 OWQ327942:OWQ327944 PGM327942:PGM327944 PQI327942:PQI327944 QAE327942:QAE327944 QKA327942:QKA327944 QTW327942:QTW327944 RDS327942:RDS327944 RNO327942:RNO327944 RXK327942:RXK327944 SHG327942:SHG327944 SRC327942:SRC327944 TAY327942:TAY327944 TKU327942:TKU327944 TUQ327942:TUQ327944 UEM327942:UEM327944 UOI327942:UOI327944 UYE327942:UYE327944 VIA327942:VIA327944 VRW327942:VRW327944 WBS327942:WBS327944 WLO327942:WLO327944 WVK327942:WVK327944 C393478:C393480 IY393478:IY393480 SU393478:SU393480 ACQ393478:ACQ393480 AMM393478:AMM393480 AWI393478:AWI393480 BGE393478:BGE393480 BQA393478:BQA393480 BZW393478:BZW393480 CJS393478:CJS393480 CTO393478:CTO393480 DDK393478:DDK393480 DNG393478:DNG393480 DXC393478:DXC393480 EGY393478:EGY393480 EQU393478:EQU393480 FAQ393478:FAQ393480 FKM393478:FKM393480 FUI393478:FUI393480 GEE393478:GEE393480 GOA393478:GOA393480 GXW393478:GXW393480 HHS393478:HHS393480 HRO393478:HRO393480 IBK393478:IBK393480 ILG393478:ILG393480 IVC393478:IVC393480 JEY393478:JEY393480 JOU393478:JOU393480 JYQ393478:JYQ393480 KIM393478:KIM393480 KSI393478:KSI393480 LCE393478:LCE393480 LMA393478:LMA393480 LVW393478:LVW393480 MFS393478:MFS393480 MPO393478:MPO393480 MZK393478:MZK393480 NJG393478:NJG393480 NTC393478:NTC393480 OCY393478:OCY393480 OMU393478:OMU393480 OWQ393478:OWQ393480 PGM393478:PGM393480 PQI393478:PQI393480 QAE393478:QAE393480 QKA393478:QKA393480 QTW393478:QTW393480 RDS393478:RDS393480 RNO393478:RNO393480 RXK393478:RXK393480 SHG393478:SHG393480 SRC393478:SRC393480 TAY393478:TAY393480 TKU393478:TKU393480 TUQ393478:TUQ393480 UEM393478:UEM393480 UOI393478:UOI393480 UYE393478:UYE393480 VIA393478:VIA393480 VRW393478:VRW393480 WBS393478:WBS393480 WLO393478:WLO393480 WVK393478:WVK393480 C459014:C459016 IY459014:IY459016 SU459014:SU459016 ACQ459014:ACQ459016 AMM459014:AMM459016 AWI459014:AWI459016 BGE459014:BGE459016 BQA459014:BQA459016 BZW459014:BZW459016 CJS459014:CJS459016 CTO459014:CTO459016 DDK459014:DDK459016 DNG459014:DNG459016 DXC459014:DXC459016 EGY459014:EGY459016 EQU459014:EQU459016 FAQ459014:FAQ459016 FKM459014:FKM459016 FUI459014:FUI459016 GEE459014:GEE459016 GOA459014:GOA459016 GXW459014:GXW459016 HHS459014:HHS459016 HRO459014:HRO459016 IBK459014:IBK459016 ILG459014:ILG459016 IVC459014:IVC459016 JEY459014:JEY459016 JOU459014:JOU459016 JYQ459014:JYQ459016 KIM459014:KIM459016 KSI459014:KSI459016 LCE459014:LCE459016 LMA459014:LMA459016 LVW459014:LVW459016 MFS459014:MFS459016 MPO459014:MPO459016 MZK459014:MZK459016 NJG459014:NJG459016 NTC459014:NTC459016 OCY459014:OCY459016 OMU459014:OMU459016 OWQ459014:OWQ459016 PGM459014:PGM459016 PQI459014:PQI459016 QAE459014:QAE459016 QKA459014:QKA459016 QTW459014:QTW459016 RDS459014:RDS459016 RNO459014:RNO459016 RXK459014:RXK459016 SHG459014:SHG459016 SRC459014:SRC459016 TAY459014:TAY459016 TKU459014:TKU459016 TUQ459014:TUQ459016 UEM459014:UEM459016 UOI459014:UOI459016 UYE459014:UYE459016 VIA459014:VIA459016 VRW459014:VRW459016 WBS459014:WBS459016 WLO459014:WLO459016 WVK459014:WVK459016 C524550:C524552 IY524550:IY524552 SU524550:SU524552 ACQ524550:ACQ524552 AMM524550:AMM524552 AWI524550:AWI524552 BGE524550:BGE524552 BQA524550:BQA524552 BZW524550:BZW524552 CJS524550:CJS524552 CTO524550:CTO524552 DDK524550:DDK524552 DNG524550:DNG524552 DXC524550:DXC524552 EGY524550:EGY524552 EQU524550:EQU524552 FAQ524550:FAQ524552 FKM524550:FKM524552 FUI524550:FUI524552 GEE524550:GEE524552 GOA524550:GOA524552 GXW524550:GXW524552 HHS524550:HHS524552 HRO524550:HRO524552 IBK524550:IBK524552 ILG524550:ILG524552 IVC524550:IVC524552 JEY524550:JEY524552 JOU524550:JOU524552 JYQ524550:JYQ524552 KIM524550:KIM524552 KSI524550:KSI524552 LCE524550:LCE524552 LMA524550:LMA524552 LVW524550:LVW524552 MFS524550:MFS524552 MPO524550:MPO524552 MZK524550:MZK524552 NJG524550:NJG524552 NTC524550:NTC524552 OCY524550:OCY524552 OMU524550:OMU524552 OWQ524550:OWQ524552 PGM524550:PGM524552 PQI524550:PQI524552 QAE524550:QAE524552 QKA524550:QKA524552 QTW524550:QTW524552 RDS524550:RDS524552 RNO524550:RNO524552 RXK524550:RXK524552 SHG524550:SHG524552 SRC524550:SRC524552 TAY524550:TAY524552 TKU524550:TKU524552 TUQ524550:TUQ524552 UEM524550:UEM524552 UOI524550:UOI524552 UYE524550:UYE524552 VIA524550:VIA524552 VRW524550:VRW524552 WBS524550:WBS524552 WLO524550:WLO524552 WVK524550:WVK524552 C590086:C590088 IY590086:IY590088 SU590086:SU590088 ACQ590086:ACQ590088 AMM590086:AMM590088 AWI590086:AWI590088 BGE590086:BGE590088 BQA590086:BQA590088 BZW590086:BZW590088 CJS590086:CJS590088 CTO590086:CTO590088 DDK590086:DDK590088 DNG590086:DNG590088 DXC590086:DXC590088 EGY590086:EGY590088 EQU590086:EQU590088 FAQ590086:FAQ590088 FKM590086:FKM590088 FUI590086:FUI590088 GEE590086:GEE590088 GOA590086:GOA590088 GXW590086:GXW590088 HHS590086:HHS590088 HRO590086:HRO590088 IBK590086:IBK590088 ILG590086:ILG590088 IVC590086:IVC590088 JEY590086:JEY590088 JOU590086:JOU590088 JYQ590086:JYQ590088 KIM590086:KIM590088 KSI590086:KSI590088 LCE590086:LCE590088 LMA590086:LMA590088 LVW590086:LVW590088 MFS590086:MFS590088 MPO590086:MPO590088 MZK590086:MZK590088 NJG590086:NJG590088 NTC590086:NTC590088 OCY590086:OCY590088 OMU590086:OMU590088 OWQ590086:OWQ590088 PGM590086:PGM590088 PQI590086:PQI590088 QAE590086:QAE590088 QKA590086:QKA590088 QTW590086:QTW590088 RDS590086:RDS590088 RNO590086:RNO590088 RXK590086:RXK590088 SHG590086:SHG590088 SRC590086:SRC590088 TAY590086:TAY590088 TKU590086:TKU590088 TUQ590086:TUQ590088 UEM590086:UEM590088 UOI590086:UOI590088 UYE590086:UYE590088 VIA590086:VIA590088 VRW590086:VRW590088 WBS590086:WBS590088 WLO590086:WLO590088 WVK590086:WVK590088 C655622:C655624 IY655622:IY655624 SU655622:SU655624 ACQ655622:ACQ655624 AMM655622:AMM655624 AWI655622:AWI655624 BGE655622:BGE655624 BQA655622:BQA655624 BZW655622:BZW655624 CJS655622:CJS655624 CTO655622:CTO655624 DDK655622:DDK655624 DNG655622:DNG655624 DXC655622:DXC655624 EGY655622:EGY655624 EQU655622:EQU655624 FAQ655622:FAQ655624 FKM655622:FKM655624 FUI655622:FUI655624 GEE655622:GEE655624 GOA655622:GOA655624 GXW655622:GXW655624 HHS655622:HHS655624 HRO655622:HRO655624 IBK655622:IBK655624 ILG655622:ILG655624 IVC655622:IVC655624 JEY655622:JEY655624 JOU655622:JOU655624 JYQ655622:JYQ655624 KIM655622:KIM655624 KSI655622:KSI655624 LCE655622:LCE655624 LMA655622:LMA655624 LVW655622:LVW655624 MFS655622:MFS655624 MPO655622:MPO655624 MZK655622:MZK655624 NJG655622:NJG655624 NTC655622:NTC655624 OCY655622:OCY655624 OMU655622:OMU655624 OWQ655622:OWQ655624 PGM655622:PGM655624 PQI655622:PQI655624 QAE655622:QAE655624 QKA655622:QKA655624 QTW655622:QTW655624 RDS655622:RDS655624 RNO655622:RNO655624 RXK655622:RXK655624 SHG655622:SHG655624 SRC655622:SRC655624 TAY655622:TAY655624 TKU655622:TKU655624 TUQ655622:TUQ655624 UEM655622:UEM655624 UOI655622:UOI655624 UYE655622:UYE655624 VIA655622:VIA655624 VRW655622:VRW655624 WBS655622:WBS655624 WLO655622:WLO655624 WVK655622:WVK655624 C721158:C721160 IY721158:IY721160 SU721158:SU721160 ACQ721158:ACQ721160 AMM721158:AMM721160 AWI721158:AWI721160 BGE721158:BGE721160 BQA721158:BQA721160 BZW721158:BZW721160 CJS721158:CJS721160 CTO721158:CTO721160 DDK721158:DDK721160 DNG721158:DNG721160 DXC721158:DXC721160 EGY721158:EGY721160 EQU721158:EQU721160 FAQ721158:FAQ721160 FKM721158:FKM721160 FUI721158:FUI721160 GEE721158:GEE721160 GOA721158:GOA721160 GXW721158:GXW721160 HHS721158:HHS721160 HRO721158:HRO721160 IBK721158:IBK721160 ILG721158:ILG721160 IVC721158:IVC721160 JEY721158:JEY721160 JOU721158:JOU721160 JYQ721158:JYQ721160 KIM721158:KIM721160 KSI721158:KSI721160 LCE721158:LCE721160 LMA721158:LMA721160 LVW721158:LVW721160 MFS721158:MFS721160 MPO721158:MPO721160 MZK721158:MZK721160 NJG721158:NJG721160 NTC721158:NTC721160 OCY721158:OCY721160 OMU721158:OMU721160 OWQ721158:OWQ721160 PGM721158:PGM721160 PQI721158:PQI721160 QAE721158:QAE721160 QKA721158:QKA721160 QTW721158:QTW721160 RDS721158:RDS721160 RNO721158:RNO721160 RXK721158:RXK721160 SHG721158:SHG721160 SRC721158:SRC721160 TAY721158:TAY721160 TKU721158:TKU721160 TUQ721158:TUQ721160 UEM721158:UEM721160 UOI721158:UOI721160 UYE721158:UYE721160 VIA721158:VIA721160 VRW721158:VRW721160 WBS721158:WBS721160 WLO721158:WLO721160 WVK721158:WVK721160 C786694:C786696 IY786694:IY786696 SU786694:SU786696 ACQ786694:ACQ786696 AMM786694:AMM786696 AWI786694:AWI786696 BGE786694:BGE786696 BQA786694:BQA786696 BZW786694:BZW786696 CJS786694:CJS786696 CTO786694:CTO786696 DDK786694:DDK786696 DNG786694:DNG786696 DXC786694:DXC786696 EGY786694:EGY786696 EQU786694:EQU786696 FAQ786694:FAQ786696 FKM786694:FKM786696 FUI786694:FUI786696 GEE786694:GEE786696 GOA786694:GOA786696 GXW786694:GXW786696 HHS786694:HHS786696 HRO786694:HRO786696 IBK786694:IBK786696 ILG786694:ILG786696 IVC786694:IVC786696 JEY786694:JEY786696 JOU786694:JOU786696 JYQ786694:JYQ786696 KIM786694:KIM786696 KSI786694:KSI786696 LCE786694:LCE786696 LMA786694:LMA786696 LVW786694:LVW786696 MFS786694:MFS786696 MPO786694:MPO786696 MZK786694:MZK786696 NJG786694:NJG786696 NTC786694:NTC786696 OCY786694:OCY786696 OMU786694:OMU786696 OWQ786694:OWQ786696 PGM786694:PGM786696 PQI786694:PQI786696 QAE786694:QAE786696 QKA786694:QKA786696 QTW786694:QTW786696 RDS786694:RDS786696 RNO786694:RNO786696 RXK786694:RXK786696 SHG786694:SHG786696 SRC786694:SRC786696 TAY786694:TAY786696 TKU786694:TKU786696 TUQ786694:TUQ786696 UEM786694:UEM786696 UOI786694:UOI786696 UYE786694:UYE786696 VIA786694:VIA786696 VRW786694:VRW786696 WBS786694:WBS786696 WLO786694:WLO786696 WVK786694:WVK786696 C852230:C852232 IY852230:IY852232 SU852230:SU852232 ACQ852230:ACQ852232 AMM852230:AMM852232 AWI852230:AWI852232 BGE852230:BGE852232 BQA852230:BQA852232 BZW852230:BZW852232 CJS852230:CJS852232 CTO852230:CTO852232 DDK852230:DDK852232 DNG852230:DNG852232 DXC852230:DXC852232 EGY852230:EGY852232 EQU852230:EQU852232 FAQ852230:FAQ852232 FKM852230:FKM852232 FUI852230:FUI852232 GEE852230:GEE852232 GOA852230:GOA852232 GXW852230:GXW852232 HHS852230:HHS852232 HRO852230:HRO852232 IBK852230:IBK852232 ILG852230:ILG852232 IVC852230:IVC852232 JEY852230:JEY852232 JOU852230:JOU852232 JYQ852230:JYQ852232 KIM852230:KIM852232 KSI852230:KSI852232 LCE852230:LCE852232 LMA852230:LMA852232 LVW852230:LVW852232 MFS852230:MFS852232 MPO852230:MPO852232 MZK852230:MZK852232 NJG852230:NJG852232 NTC852230:NTC852232 OCY852230:OCY852232 OMU852230:OMU852232 OWQ852230:OWQ852232 PGM852230:PGM852232 PQI852230:PQI852232 QAE852230:QAE852232 QKA852230:QKA852232 QTW852230:QTW852232 RDS852230:RDS852232 RNO852230:RNO852232 RXK852230:RXK852232 SHG852230:SHG852232 SRC852230:SRC852232 TAY852230:TAY852232 TKU852230:TKU852232 TUQ852230:TUQ852232 UEM852230:UEM852232 UOI852230:UOI852232 UYE852230:UYE852232 VIA852230:VIA852232 VRW852230:VRW852232 WBS852230:WBS852232 WLO852230:WLO852232 WVK852230:WVK852232 C917766:C917768 IY917766:IY917768 SU917766:SU917768 ACQ917766:ACQ917768 AMM917766:AMM917768 AWI917766:AWI917768 BGE917766:BGE917768 BQA917766:BQA917768 BZW917766:BZW917768 CJS917766:CJS917768 CTO917766:CTO917768 DDK917766:DDK917768 DNG917766:DNG917768 DXC917766:DXC917768 EGY917766:EGY917768 EQU917766:EQU917768 FAQ917766:FAQ917768 FKM917766:FKM917768 FUI917766:FUI917768 GEE917766:GEE917768 GOA917766:GOA917768 GXW917766:GXW917768 HHS917766:HHS917768 HRO917766:HRO917768 IBK917766:IBK917768 ILG917766:ILG917768 IVC917766:IVC917768 JEY917766:JEY917768 JOU917766:JOU917768 JYQ917766:JYQ917768 KIM917766:KIM917768 KSI917766:KSI917768 LCE917766:LCE917768 LMA917766:LMA917768 LVW917766:LVW917768 MFS917766:MFS917768 MPO917766:MPO917768 MZK917766:MZK917768 NJG917766:NJG917768 NTC917766:NTC917768 OCY917766:OCY917768 OMU917766:OMU917768 OWQ917766:OWQ917768 PGM917766:PGM917768 PQI917766:PQI917768 QAE917766:QAE917768 QKA917766:QKA917768 QTW917766:QTW917768 RDS917766:RDS917768 RNO917766:RNO917768 RXK917766:RXK917768 SHG917766:SHG917768 SRC917766:SRC917768 TAY917766:TAY917768 TKU917766:TKU917768 TUQ917766:TUQ917768 UEM917766:UEM917768 UOI917766:UOI917768 UYE917766:UYE917768 VIA917766:VIA917768 VRW917766:VRW917768 WBS917766:WBS917768 WLO917766:WLO917768 WVK917766:WVK917768 C983302:C983304 IY983302:IY983304 SU983302:SU983304 ACQ983302:ACQ983304 AMM983302:AMM983304 AWI983302:AWI983304 BGE983302:BGE983304 BQA983302:BQA983304 BZW983302:BZW983304 CJS983302:CJS983304 CTO983302:CTO983304 DDK983302:DDK983304 DNG983302:DNG983304 DXC983302:DXC983304 EGY983302:EGY983304 EQU983302:EQU983304 FAQ983302:FAQ983304 FKM983302:FKM983304 FUI983302:FUI983304 GEE983302:GEE983304 GOA983302:GOA983304 GXW983302:GXW983304 HHS983302:HHS983304 HRO983302:HRO983304 IBK983302:IBK983304 ILG983302:ILG983304 IVC983302:IVC983304 JEY983302:JEY983304 JOU983302:JOU983304 JYQ983302:JYQ983304 KIM983302:KIM983304 KSI983302:KSI983304 LCE983302:LCE983304 LMA983302:LMA983304 LVW983302:LVW983304 MFS983302:MFS983304 MPO983302:MPO983304 MZK983302:MZK983304 NJG983302:NJG983304 NTC983302:NTC983304 OCY983302:OCY983304 OMU983302:OMU983304 OWQ983302:OWQ983304 PGM983302:PGM983304 PQI983302:PQI983304 QAE983302:QAE983304 QKA983302:QKA983304 QTW983302:QTW983304 RDS983302:RDS983304 RNO983302:RNO983304 RXK983302:RXK983304 SHG983302:SHG983304 SRC983302:SRC983304 TAY983302:TAY983304 TKU983302:TKU983304 TUQ983302:TUQ983304 UEM983302:UEM983304 UOI983302:UOI983304 UYE983302:UYE983304 VIA983302:VIA983304 VRW983302:VRW983304 WBS983302:WBS983304 WLO983302:WLO983304 WVK983302:WVK983304 C246:C253 IY246:IY253 SU246:SU253 ACQ246:ACQ253 AMM246:AMM253 AWI246:AWI253 BGE246:BGE253 BQA246:BQA253 BZW246:BZW253 CJS246:CJS253 CTO246:CTO253 DDK246:DDK253 DNG246:DNG253 DXC246:DXC253 EGY246:EGY253 EQU246:EQU253 FAQ246:FAQ253 FKM246:FKM253 FUI246:FUI253 GEE246:GEE253 GOA246:GOA253 GXW246:GXW253 HHS246:HHS253 HRO246:HRO253 IBK246:IBK253 ILG246:ILG253 IVC246:IVC253 JEY246:JEY253 JOU246:JOU253 JYQ246:JYQ253 KIM246:KIM253 KSI246:KSI253 LCE246:LCE253 LMA246:LMA253 LVW246:LVW253 MFS246:MFS253 MPO246:MPO253 MZK246:MZK253 NJG246:NJG253 NTC246:NTC253 OCY246:OCY253 OMU246:OMU253 OWQ246:OWQ253 PGM246:PGM253 PQI246:PQI253 QAE246:QAE253 QKA246:QKA253 QTW246:QTW253 RDS246:RDS253 RNO246:RNO253 RXK246:RXK253 SHG246:SHG253 SRC246:SRC253 TAY246:TAY253 TKU246:TKU253 TUQ246:TUQ253 UEM246:UEM253 UOI246:UOI253 UYE246:UYE253 VIA246:VIA253 VRW246:VRW253 WBS246:WBS253 WLO246:WLO253 WVK246:WVK253 C65782:C65789 IY65782:IY65789 SU65782:SU65789 ACQ65782:ACQ65789 AMM65782:AMM65789 AWI65782:AWI65789 BGE65782:BGE65789 BQA65782:BQA65789 BZW65782:BZW65789 CJS65782:CJS65789 CTO65782:CTO65789 DDK65782:DDK65789 DNG65782:DNG65789 DXC65782:DXC65789 EGY65782:EGY65789 EQU65782:EQU65789 FAQ65782:FAQ65789 FKM65782:FKM65789 FUI65782:FUI65789 GEE65782:GEE65789 GOA65782:GOA65789 GXW65782:GXW65789 HHS65782:HHS65789 HRO65782:HRO65789 IBK65782:IBK65789 ILG65782:ILG65789 IVC65782:IVC65789 JEY65782:JEY65789 JOU65782:JOU65789 JYQ65782:JYQ65789 KIM65782:KIM65789 KSI65782:KSI65789 LCE65782:LCE65789 LMA65782:LMA65789 LVW65782:LVW65789 MFS65782:MFS65789 MPO65782:MPO65789 MZK65782:MZK65789 NJG65782:NJG65789 NTC65782:NTC65789 OCY65782:OCY65789 OMU65782:OMU65789 OWQ65782:OWQ65789 PGM65782:PGM65789 PQI65782:PQI65789 QAE65782:QAE65789 QKA65782:QKA65789 QTW65782:QTW65789 RDS65782:RDS65789 RNO65782:RNO65789 RXK65782:RXK65789 SHG65782:SHG65789 SRC65782:SRC65789 TAY65782:TAY65789 TKU65782:TKU65789 TUQ65782:TUQ65789 UEM65782:UEM65789 UOI65782:UOI65789 UYE65782:UYE65789 VIA65782:VIA65789 VRW65782:VRW65789 WBS65782:WBS65789 WLO65782:WLO65789 WVK65782:WVK65789 C131318:C131325 IY131318:IY131325 SU131318:SU131325 ACQ131318:ACQ131325 AMM131318:AMM131325 AWI131318:AWI131325 BGE131318:BGE131325 BQA131318:BQA131325 BZW131318:BZW131325 CJS131318:CJS131325 CTO131318:CTO131325 DDK131318:DDK131325 DNG131318:DNG131325 DXC131318:DXC131325 EGY131318:EGY131325 EQU131318:EQU131325 FAQ131318:FAQ131325 FKM131318:FKM131325 FUI131318:FUI131325 GEE131318:GEE131325 GOA131318:GOA131325 GXW131318:GXW131325 HHS131318:HHS131325 HRO131318:HRO131325 IBK131318:IBK131325 ILG131318:ILG131325 IVC131318:IVC131325 JEY131318:JEY131325 JOU131318:JOU131325 JYQ131318:JYQ131325 KIM131318:KIM131325 KSI131318:KSI131325 LCE131318:LCE131325 LMA131318:LMA131325 LVW131318:LVW131325 MFS131318:MFS131325 MPO131318:MPO131325 MZK131318:MZK131325 NJG131318:NJG131325 NTC131318:NTC131325 OCY131318:OCY131325 OMU131318:OMU131325 OWQ131318:OWQ131325 PGM131318:PGM131325 PQI131318:PQI131325 QAE131318:QAE131325 QKA131318:QKA131325 QTW131318:QTW131325 RDS131318:RDS131325 RNO131318:RNO131325 RXK131318:RXK131325 SHG131318:SHG131325 SRC131318:SRC131325 TAY131318:TAY131325 TKU131318:TKU131325 TUQ131318:TUQ131325 UEM131318:UEM131325 UOI131318:UOI131325 UYE131318:UYE131325 VIA131318:VIA131325 VRW131318:VRW131325 WBS131318:WBS131325 WLO131318:WLO131325 WVK131318:WVK131325 C196854:C196861 IY196854:IY196861 SU196854:SU196861 ACQ196854:ACQ196861 AMM196854:AMM196861 AWI196854:AWI196861 BGE196854:BGE196861 BQA196854:BQA196861 BZW196854:BZW196861 CJS196854:CJS196861 CTO196854:CTO196861 DDK196854:DDK196861 DNG196854:DNG196861 DXC196854:DXC196861 EGY196854:EGY196861 EQU196854:EQU196861 FAQ196854:FAQ196861 FKM196854:FKM196861 FUI196854:FUI196861 GEE196854:GEE196861 GOA196854:GOA196861 GXW196854:GXW196861 HHS196854:HHS196861 HRO196854:HRO196861 IBK196854:IBK196861 ILG196854:ILG196861 IVC196854:IVC196861 JEY196854:JEY196861 JOU196854:JOU196861 JYQ196854:JYQ196861 KIM196854:KIM196861 KSI196854:KSI196861 LCE196854:LCE196861 LMA196854:LMA196861 LVW196854:LVW196861 MFS196854:MFS196861 MPO196854:MPO196861 MZK196854:MZK196861 NJG196854:NJG196861 NTC196854:NTC196861 OCY196854:OCY196861 OMU196854:OMU196861 OWQ196854:OWQ196861 PGM196854:PGM196861 PQI196854:PQI196861 QAE196854:QAE196861 QKA196854:QKA196861 QTW196854:QTW196861 RDS196854:RDS196861 RNO196854:RNO196861 RXK196854:RXK196861 SHG196854:SHG196861 SRC196854:SRC196861 TAY196854:TAY196861 TKU196854:TKU196861 TUQ196854:TUQ196861 UEM196854:UEM196861 UOI196854:UOI196861 UYE196854:UYE196861 VIA196854:VIA196861 VRW196854:VRW196861 WBS196854:WBS196861 WLO196854:WLO196861 WVK196854:WVK196861 C262390:C262397 IY262390:IY262397 SU262390:SU262397 ACQ262390:ACQ262397 AMM262390:AMM262397 AWI262390:AWI262397 BGE262390:BGE262397 BQA262390:BQA262397 BZW262390:BZW262397 CJS262390:CJS262397 CTO262390:CTO262397 DDK262390:DDK262397 DNG262390:DNG262397 DXC262390:DXC262397 EGY262390:EGY262397 EQU262390:EQU262397 FAQ262390:FAQ262397 FKM262390:FKM262397 FUI262390:FUI262397 GEE262390:GEE262397 GOA262390:GOA262397 GXW262390:GXW262397 HHS262390:HHS262397 HRO262390:HRO262397 IBK262390:IBK262397 ILG262390:ILG262397 IVC262390:IVC262397 JEY262390:JEY262397 JOU262390:JOU262397 JYQ262390:JYQ262397 KIM262390:KIM262397 KSI262390:KSI262397 LCE262390:LCE262397 LMA262390:LMA262397 LVW262390:LVW262397 MFS262390:MFS262397 MPO262390:MPO262397 MZK262390:MZK262397 NJG262390:NJG262397 NTC262390:NTC262397 OCY262390:OCY262397 OMU262390:OMU262397 OWQ262390:OWQ262397 PGM262390:PGM262397 PQI262390:PQI262397 QAE262390:QAE262397 QKA262390:QKA262397 QTW262390:QTW262397 RDS262390:RDS262397 RNO262390:RNO262397 RXK262390:RXK262397 SHG262390:SHG262397 SRC262390:SRC262397 TAY262390:TAY262397 TKU262390:TKU262397 TUQ262390:TUQ262397 UEM262390:UEM262397 UOI262390:UOI262397 UYE262390:UYE262397 VIA262390:VIA262397 VRW262390:VRW262397 WBS262390:WBS262397 WLO262390:WLO262397 WVK262390:WVK262397 C327926:C327933 IY327926:IY327933 SU327926:SU327933 ACQ327926:ACQ327933 AMM327926:AMM327933 AWI327926:AWI327933 BGE327926:BGE327933 BQA327926:BQA327933 BZW327926:BZW327933 CJS327926:CJS327933 CTO327926:CTO327933 DDK327926:DDK327933 DNG327926:DNG327933 DXC327926:DXC327933 EGY327926:EGY327933 EQU327926:EQU327933 FAQ327926:FAQ327933 FKM327926:FKM327933 FUI327926:FUI327933 GEE327926:GEE327933 GOA327926:GOA327933 GXW327926:GXW327933 HHS327926:HHS327933 HRO327926:HRO327933 IBK327926:IBK327933 ILG327926:ILG327933 IVC327926:IVC327933 JEY327926:JEY327933 JOU327926:JOU327933 JYQ327926:JYQ327933 KIM327926:KIM327933 KSI327926:KSI327933 LCE327926:LCE327933 LMA327926:LMA327933 LVW327926:LVW327933 MFS327926:MFS327933 MPO327926:MPO327933 MZK327926:MZK327933 NJG327926:NJG327933 NTC327926:NTC327933 OCY327926:OCY327933 OMU327926:OMU327933 OWQ327926:OWQ327933 PGM327926:PGM327933 PQI327926:PQI327933 QAE327926:QAE327933 QKA327926:QKA327933 QTW327926:QTW327933 RDS327926:RDS327933 RNO327926:RNO327933 RXK327926:RXK327933 SHG327926:SHG327933 SRC327926:SRC327933 TAY327926:TAY327933 TKU327926:TKU327933 TUQ327926:TUQ327933 UEM327926:UEM327933 UOI327926:UOI327933 UYE327926:UYE327933 VIA327926:VIA327933 VRW327926:VRW327933 WBS327926:WBS327933 WLO327926:WLO327933 WVK327926:WVK327933 C393462:C393469 IY393462:IY393469 SU393462:SU393469 ACQ393462:ACQ393469 AMM393462:AMM393469 AWI393462:AWI393469 BGE393462:BGE393469 BQA393462:BQA393469 BZW393462:BZW393469 CJS393462:CJS393469 CTO393462:CTO393469 DDK393462:DDK393469 DNG393462:DNG393469 DXC393462:DXC393469 EGY393462:EGY393469 EQU393462:EQU393469 FAQ393462:FAQ393469 FKM393462:FKM393469 FUI393462:FUI393469 GEE393462:GEE393469 GOA393462:GOA393469 GXW393462:GXW393469 HHS393462:HHS393469 HRO393462:HRO393469 IBK393462:IBK393469 ILG393462:ILG393469 IVC393462:IVC393469 JEY393462:JEY393469 JOU393462:JOU393469 JYQ393462:JYQ393469 KIM393462:KIM393469 KSI393462:KSI393469 LCE393462:LCE393469 LMA393462:LMA393469 LVW393462:LVW393469 MFS393462:MFS393469 MPO393462:MPO393469 MZK393462:MZK393469 NJG393462:NJG393469 NTC393462:NTC393469 OCY393462:OCY393469 OMU393462:OMU393469 OWQ393462:OWQ393469 PGM393462:PGM393469 PQI393462:PQI393469 QAE393462:QAE393469 QKA393462:QKA393469 QTW393462:QTW393469 RDS393462:RDS393469 RNO393462:RNO393469 RXK393462:RXK393469 SHG393462:SHG393469 SRC393462:SRC393469 TAY393462:TAY393469 TKU393462:TKU393469 TUQ393462:TUQ393469 UEM393462:UEM393469 UOI393462:UOI393469 UYE393462:UYE393469 VIA393462:VIA393469 VRW393462:VRW393469 WBS393462:WBS393469 WLO393462:WLO393469 WVK393462:WVK393469 C458998:C459005 IY458998:IY459005 SU458998:SU459005 ACQ458998:ACQ459005 AMM458998:AMM459005 AWI458998:AWI459005 BGE458998:BGE459005 BQA458998:BQA459005 BZW458998:BZW459005 CJS458998:CJS459005 CTO458998:CTO459005 DDK458998:DDK459005 DNG458998:DNG459005 DXC458998:DXC459005 EGY458998:EGY459005 EQU458998:EQU459005 FAQ458998:FAQ459005 FKM458998:FKM459005 FUI458998:FUI459005 GEE458998:GEE459005 GOA458998:GOA459005 GXW458998:GXW459005 HHS458998:HHS459005 HRO458998:HRO459005 IBK458998:IBK459005 ILG458998:ILG459005 IVC458998:IVC459005 JEY458998:JEY459005 JOU458998:JOU459005 JYQ458998:JYQ459005 KIM458998:KIM459005 KSI458998:KSI459005 LCE458998:LCE459005 LMA458998:LMA459005 LVW458998:LVW459005 MFS458998:MFS459005 MPO458998:MPO459005 MZK458998:MZK459005 NJG458998:NJG459005 NTC458998:NTC459005 OCY458998:OCY459005 OMU458998:OMU459005 OWQ458998:OWQ459005 PGM458998:PGM459005 PQI458998:PQI459005 QAE458998:QAE459005 QKA458998:QKA459005 QTW458998:QTW459005 RDS458998:RDS459005 RNO458998:RNO459005 RXK458998:RXK459005 SHG458998:SHG459005 SRC458998:SRC459005 TAY458998:TAY459005 TKU458998:TKU459005 TUQ458998:TUQ459005 UEM458998:UEM459005 UOI458998:UOI459005 UYE458998:UYE459005 VIA458998:VIA459005 VRW458998:VRW459005 WBS458998:WBS459005 WLO458998:WLO459005 WVK458998:WVK459005 C524534:C524541 IY524534:IY524541 SU524534:SU524541 ACQ524534:ACQ524541 AMM524534:AMM524541 AWI524534:AWI524541 BGE524534:BGE524541 BQA524534:BQA524541 BZW524534:BZW524541 CJS524534:CJS524541 CTO524534:CTO524541 DDK524534:DDK524541 DNG524534:DNG524541 DXC524534:DXC524541 EGY524534:EGY524541 EQU524534:EQU524541 FAQ524534:FAQ524541 FKM524534:FKM524541 FUI524534:FUI524541 GEE524534:GEE524541 GOA524534:GOA524541 GXW524534:GXW524541 HHS524534:HHS524541 HRO524534:HRO524541 IBK524534:IBK524541 ILG524534:ILG524541 IVC524534:IVC524541 JEY524534:JEY524541 JOU524534:JOU524541 JYQ524534:JYQ524541 KIM524534:KIM524541 KSI524534:KSI524541 LCE524534:LCE524541 LMA524534:LMA524541 LVW524534:LVW524541 MFS524534:MFS524541 MPO524534:MPO524541 MZK524534:MZK524541 NJG524534:NJG524541 NTC524534:NTC524541 OCY524534:OCY524541 OMU524534:OMU524541 OWQ524534:OWQ524541 PGM524534:PGM524541 PQI524534:PQI524541 QAE524534:QAE524541 QKA524534:QKA524541 QTW524534:QTW524541 RDS524534:RDS524541 RNO524534:RNO524541 RXK524534:RXK524541 SHG524534:SHG524541 SRC524534:SRC524541 TAY524534:TAY524541 TKU524534:TKU524541 TUQ524534:TUQ524541 UEM524534:UEM524541 UOI524534:UOI524541 UYE524534:UYE524541 VIA524534:VIA524541 VRW524534:VRW524541 WBS524534:WBS524541 WLO524534:WLO524541 WVK524534:WVK524541 C590070:C590077 IY590070:IY590077 SU590070:SU590077 ACQ590070:ACQ590077 AMM590070:AMM590077 AWI590070:AWI590077 BGE590070:BGE590077 BQA590070:BQA590077 BZW590070:BZW590077 CJS590070:CJS590077 CTO590070:CTO590077 DDK590070:DDK590077 DNG590070:DNG590077 DXC590070:DXC590077 EGY590070:EGY590077 EQU590070:EQU590077 FAQ590070:FAQ590077 FKM590070:FKM590077 FUI590070:FUI590077 GEE590070:GEE590077 GOA590070:GOA590077 GXW590070:GXW590077 HHS590070:HHS590077 HRO590070:HRO590077 IBK590070:IBK590077 ILG590070:ILG590077 IVC590070:IVC590077 JEY590070:JEY590077 JOU590070:JOU590077 JYQ590070:JYQ590077 KIM590070:KIM590077 KSI590070:KSI590077 LCE590070:LCE590077 LMA590070:LMA590077 LVW590070:LVW590077 MFS590070:MFS590077 MPO590070:MPO590077 MZK590070:MZK590077 NJG590070:NJG590077 NTC590070:NTC590077 OCY590070:OCY590077 OMU590070:OMU590077 OWQ590070:OWQ590077 PGM590070:PGM590077 PQI590070:PQI590077 QAE590070:QAE590077 QKA590070:QKA590077 QTW590070:QTW590077 RDS590070:RDS590077 RNO590070:RNO590077 RXK590070:RXK590077 SHG590070:SHG590077 SRC590070:SRC590077 TAY590070:TAY590077 TKU590070:TKU590077 TUQ590070:TUQ590077 UEM590070:UEM590077 UOI590070:UOI590077 UYE590070:UYE590077 VIA590070:VIA590077 VRW590070:VRW590077 WBS590070:WBS590077 WLO590070:WLO590077 WVK590070:WVK590077 C655606:C655613 IY655606:IY655613 SU655606:SU655613 ACQ655606:ACQ655613 AMM655606:AMM655613 AWI655606:AWI655613 BGE655606:BGE655613 BQA655606:BQA655613 BZW655606:BZW655613 CJS655606:CJS655613 CTO655606:CTO655613 DDK655606:DDK655613 DNG655606:DNG655613 DXC655606:DXC655613 EGY655606:EGY655613 EQU655606:EQU655613 FAQ655606:FAQ655613 FKM655606:FKM655613 FUI655606:FUI655613 GEE655606:GEE655613 GOA655606:GOA655613 GXW655606:GXW655613 HHS655606:HHS655613 HRO655606:HRO655613 IBK655606:IBK655613 ILG655606:ILG655613 IVC655606:IVC655613 JEY655606:JEY655613 JOU655606:JOU655613 JYQ655606:JYQ655613 KIM655606:KIM655613 KSI655606:KSI655613 LCE655606:LCE655613 LMA655606:LMA655613 LVW655606:LVW655613 MFS655606:MFS655613 MPO655606:MPO655613 MZK655606:MZK655613 NJG655606:NJG655613 NTC655606:NTC655613 OCY655606:OCY655613 OMU655606:OMU655613 OWQ655606:OWQ655613 PGM655606:PGM655613 PQI655606:PQI655613 QAE655606:QAE655613 QKA655606:QKA655613 QTW655606:QTW655613 RDS655606:RDS655613 RNO655606:RNO655613 RXK655606:RXK655613 SHG655606:SHG655613 SRC655606:SRC655613 TAY655606:TAY655613 TKU655606:TKU655613 TUQ655606:TUQ655613 UEM655606:UEM655613 UOI655606:UOI655613 UYE655606:UYE655613 VIA655606:VIA655613 VRW655606:VRW655613 WBS655606:WBS655613 WLO655606:WLO655613 WVK655606:WVK655613 C721142:C721149 IY721142:IY721149 SU721142:SU721149 ACQ721142:ACQ721149 AMM721142:AMM721149 AWI721142:AWI721149 BGE721142:BGE721149 BQA721142:BQA721149 BZW721142:BZW721149 CJS721142:CJS721149 CTO721142:CTO721149 DDK721142:DDK721149 DNG721142:DNG721149 DXC721142:DXC721149 EGY721142:EGY721149 EQU721142:EQU721149 FAQ721142:FAQ721149 FKM721142:FKM721149 FUI721142:FUI721149 GEE721142:GEE721149 GOA721142:GOA721149 GXW721142:GXW721149 HHS721142:HHS721149 HRO721142:HRO721149 IBK721142:IBK721149 ILG721142:ILG721149 IVC721142:IVC721149 JEY721142:JEY721149 JOU721142:JOU721149 JYQ721142:JYQ721149 KIM721142:KIM721149 KSI721142:KSI721149 LCE721142:LCE721149 LMA721142:LMA721149 LVW721142:LVW721149 MFS721142:MFS721149 MPO721142:MPO721149 MZK721142:MZK721149 NJG721142:NJG721149 NTC721142:NTC721149 OCY721142:OCY721149 OMU721142:OMU721149 OWQ721142:OWQ721149 PGM721142:PGM721149 PQI721142:PQI721149 QAE721142:QAE721149 QKA721142:QKA721149 QTW721142:QTW721149 RDS721142:RDS721149 RNO721142:RNO721149 RXK721142:RXK721149 SHG721142:SHG721149 SRC721142:SRC721149 TAY721142:TAY721149 TKU721142:TKU721149 TUQ721142:TUQ721149 UEM721142:UEM721149 UOI721142:UOI721149 UYE721142:UYE721149 VIA721142:VIA721149 VRW721142:VRW721149 WBS721142:WBS721149 WLO721142:WLO721149 WVK721142:WVK721149 C786678:C786685 IY786678:IY786685 SU786678:SU786685 ACQ786678:ACQ786685 AMM786678:AMM786685 AWI786678:AWI786685 BGE786678:BGE786685 BQA786678:BQA786685 BZW786678:BZW786685 CJS786678:CJS786685 CTO786678:CTO786685 DDK786678:DDK786685 DNG786678:DNG786685 DXC786678:DXC786685 EGY786678:EGY786685 EQU786678:EQU786685 FAQ786678:FAQ786685 FKM786678:FKM786685 FUI786678:FUI786685 GEE786678:GEE786685 GOA786678:GOA786685 GXW786678:GXW786685 HHS786678:HHS786685 HRO786678:HRO786685 IBK786678:IBK786685 ILG786678:ILG786685 IVC786678:IVC786685 JEY786678:JEY786685 JOU786678:JOU786685 JYQ786678:JYQ786685 KIM786678:KIM786685 KSI786678:KSI786685 LCE786678:LCE786685 LMA786678:LMA786685 LVW786678:LVW786685 MFS786678:MFS786685 MPO786678:MPO786685 MZK786678:MZK786685 NJG786678:NJG786685 NTC786678:NTC786685 OCY786678:OCY786685 OMU786678:OMU786685 OWQ786678:OWQ786685 PGM786678:PGM786685 PQI786678:PQI786685 QAE786678:QAE786685 QKA786678:QKA786685 QTW786678:QTW786685 RDS786678:RDS786685 RNO786678:RNO786685 RXK786678:RXK786685 SHG786678:SHG786685 SRC786678:SRC786685 TAY786678:TAY786685 TKU786678:TKU786685 TUQ786678:TUQ786685 UEM786678:UEM786685 UOI786678:UOI786685 UYE786678:UYE786685 VIA786678:VIA786685 VRW786678:VRW786685 WBS786678:WBS786685 WLO786678:WLO786685 WVK786678:WVK786685 C852214:C852221 IY852214:IY852221 SU852214:SU852221 ACQ852214:ACQ852221 AMM852214:AMM852221 AWI852214:AWI852221 BGE852214:BGE852221 BQA852214:BQA852221 BZW852214:BZW852221 CJS852214:CJS852221 CTO852214:CTO852221 DDK852214:DDK852221 DNG852214:DNG852221 DXC852214:DXC852221 EGY852214:EGY852221 EQU852214:EQU852221 FAQ852214:FAQ852221 FKM852214:FKM852221 FUI852214:FUI852221 GEE852214:GEE852221 GOA852214:GOA852221 GXW852214:GXW852221 HHS852214:HHS852221 HRO852214:HRO852221 IBK852214:IBK852221 ILG852214:ILG852221 IVC852214:IVC852221 JEY852214:JEY852221 JOU852214:JOU852221 JYQ852214:JYQ852221 KIM852214:KIM852221 KSI852214:KSI852221 LCE852214:LCE852221 LMA852214:LMA852221 LVW852214:LVW852221 MFS852214:MFS852221 MPO852214:MPO852221 MZK852214:MZK852221 NJG852214:NJG852221 NTC852214:NTC852221 OCY852214:OCY852221 OMU852214:OMU852221 OWQ852214:OWQ852221 PGM852214:PGM852221 PQI852214:PQI852221 QAE852214:QAE852221 QKA852214:QKA852221 QTW852214:QTW852221 RDS852214:RDS852221 RNO852214:RNO852221 RXK852214:RXK852221 SHG852214:SHG852221 SRC852214:SRC852221 TAY852214:TAY852221 TKU852214:TKU852221 TUQ852214:TUQ852221 UEM852214:UEM852221 UOI852214:UOI852221 UYE852214:UYE852221 VIA852214:VIA852221 VRW852214:VRW852221 WBS852214:WBS852221 WLO852214:WLO852221 WVK852214:WVK852221 C917750:C917757 IY917750:IY917757 SU917750:SU917757 ACQ917750:ACQ917757 AMM917750:AMM917757 AWI917750:AWI917757 BGE917750:BGE917757 BQA917750:BQA917757 BZW917750:BZW917757 CJS917750:CJS917757 CTO917750:CTO917757 DDK917750:DDK917757 DNG917750:DNG917757 DXC917750:DXC917757 EGY917750:EGY917757 EQU917750:EQU917757 FAQ917750:FAQ917757 FKM917750:FKM917757 FUI917750:FUI917757 GEE917750:GEE917757 GOA917750:GOA917757 GXW917750:GXW917757 HHS917750:HHS917757 HRO917750:HRO917757 IBK917750:IBK917757 ILG917750:ILG917757 IVC917750:IVC917757 JEY917750:JEY917757 JOU917750:JOU917757 JYQ917750:JYQ917757 KIM917750:KIM917757 KSI917750:KSI917757 LCE917750:LCE917757 LMA917750:LMA917757 LVW917750:LVW917757 MFS917750:MFS917757 MPO917750:MPO917757 MZK917750:MZK917757 NJG917750:NJG917757 NTC917750:NTC917757 OCY917750:OCY917757 OMU917750:OMU917757 OWQ917750:OWQ917757 PGM917750:PGM917757 PQI917750:PQI917757 QAE917750:QAE917757 QKA917750:QKA917757 QTW917750:QTW917757 RDS917750:RDS917757 RNO917750:RNO917757 RXK917750:RXK917757 SHG917750:SHG917757 SRC917750:SRC917757 TAY917750:TAY917757 TKU917750:TKU917757 TUQ917750:TUQ917757 UEM917750:UEM917757 UOI917750:UOI917757 UYE917750:UYE917757 VIA917750:VIA917757 VRW917750:VRW917757 WBS917750:WBS917757 WLO917750:WLO917757 WVK917750:WVK917757 C983286:C983293 IY983286:IY983293 SU983286:SU983293 ACQ983286:ACQ983293 AMM983286:AMM983293 AWI983286:AWI983293 BGE983286:BGE983293 BQA983286:BQA983293 BZW983286:BZW983293 CJS983286:CJS983293 CTO983286:CTO983293 DDK983286:DDK983293 DNG983286:DNG983293 DXC983286:DXC983293 EGY983286:EGY983293 EQU983286:EQU983293 FAQ983286:FAQ983293 FKM983286:FKM983293 FUI983286:FUI983293 GEE983286:GEE983293 GOA983286:GOA983293 GXW983286:GXW983293 HHS983286:HHS983293 HRO983286:HRO983293 IBK983286:IBK983293 ILG983286:ILG983293 IVC983286:IVC983293 JEY983286:JEY983293 JOU983286:JOU983293 JYQ983286:JYQ983293 KIM983286:KIM983293 KSI983286:KSI983293 LCE983286:LCE983293 LMA983286:LMA983293 LVW983286:LVW983293 MFS983286:MFS983293 MPO983286:MPO983293 MZK983286:MZK983293 NJG983286:NJG983293 NTC983286:NTC983293 OCY983286:OCY983293 OMU983286:OMU983293 OWQ983286:OWQ983293 PGM983286:PGM983293 PQI983286:PQI983293 QAE983286:QAE983293 QKA983286:QKA983293 QTW983286:QTW983293 RDS983286:RDS983293 RNO983286:RNO983293 RXK983286:RXK983293 SHG983286:SHG983293 SRC983286:SRC983293 TAY983286:TAY983293 TKU983286:TKU983293 TUQ983286:TUQ983293 UEM983286:UEM983293 UOI983286:UOI983293 UYE983286:UYE983293 VIA983286:VIA983293 VRW983286:VRW983293 WBS983286:WBS983293 WLO983286:WLO983293 WVK983286:WVK983293 C341 IY341 SU341 ACQ341 AMM341 AWI341 BGE341 BQA341 BZW341 CJS341 CTO341 DDK341 DNG341 DXC341 EGY341 EQU341 FAQ341 FKM341 FUI341 GEE341 GOA341 GXW341 HHS341 HRO341 IBK341 ILG341 IVC341 JEY341 JOU341 JYQ341 KIM341 KSI341 LCE341 LMA341 LVW341 MFS341 MPO341 MZK341 NJG341 NTC341 OCY341 OMU341 OWQ341 PGM341 PQI341 QAE341 QKA341 QTW341 RDS341 RNO341 RXK341 SHG341 SRC341 TAY341 TKU341 TUQ341 UEM341 UOI341 UYE341 VIA341 VRW341 WBS341 WLO341 WVK341 C65877 IY65877 SU65877 ACQ65877 AMM65877 AWI65877 BGE65877 BQA65877 BZW65877 CJS65877 CTO65877 DDK65877 DNG65877 DXC65877 EGY65877 EQU65877 FAQ65877 FKM65877 FUI65877 GEE65877 GOA65877 GXW65877 HHS65877 HRO65877 IBK65877 ILG65877 IVC65877 JEY65877 JOU65877 JYQ65877 KIM65877 KSI65877 LCE65877 LMA65877 LVW65877 MFS65877 MPO65877 MZK65877 NJG65877 NTC65877 OCY65877 OMU65877 OWQ65877 PGM65877 PQI65877 QAE65877 QKA65877 QTW65877 RDS65877 RNO65877 RXK65877 SHG65877 SRC65877 TAY65877 TKU65877 TUQ65877 UEM65877 UOI65877 UYE65877 VIA65877 VRW65877 WBS65877 WLO65877 WVK65877 C131413 IY131413 SU131413 ACQ131413 AMM131413 AWI131413 BGE131413 BQA131413 BZW131413 CJS131413 CTO131413 DDK131413 DNG131413 DXC131413 EGY131413 EQU131413 FAQ131413 FKM131413 FUI131413 GEE131413 GOA131413 GXW131413 HHS131413 HRO131413 IBK131413 ILG131413 IVC131413 JEY131413 JOU131413 JYQ131413 KIM131413 KSI131413 LCE131413 LMA131413 LVW131413 MFS131413 MPO131413 MZK131413 NJG131413 NTC131413 OCY131413 OMU131413 OWQ131413 PGM131413 PQI131413 QAE131413 QKA131413 QTW131413 RDS131413 RNO131413 RXK131413 SHG131413 SRC131413 TAY131413 TKU131413 TUQ131413 UEM131413 UOI131413 UYE131413 VIA131413 VRW131413 WBS131413 WLO131413 WVK131413 C196949 IY196949 SU196949 ACQ196949 AMM196949 AWI196949 BGE196949 BQA196949 BZW196949 CJS196949 CTO196949 DDK196949 DNG196949 DXC196949 EGY196949 EQU196949 FAQ196949 FKM196949 FUI196949 GEE196949 GOA196949 GXW196949 HHS196949 HRO196949 IBK196949 ILG196949 IVC196949 JEY196949 JOU196949 JYQ196949 KIM196949 KSI196949 LCE196949 LMA196949 LVW196949 MFS196949 MPO196949 MZK196949 NJG196949 NTC196949 OCY196949 OMU196949 OWQ196949 PGM196949 PQI196949 QAE196949 QKA196949 QTW196949 RDS196949 RNO196949 RXK196949 SHG196949 SRC196949 TAY196949 TKU196949 TUQ196949 UEM196949 UOI196949 UYE196949 VIA196949 VRW196949 WBS196949 WLO196949 WVK196949 C262485 IY262485 SU262485 ACQ262485 AMM262485 AWI262485 BGE262485 BQA262485 BZW262485 CJS262485 CTO262485 DDK262485 DNG262485 DXC262485 EGY262485 EQU262485 FAQ262485 FKM262485 FUI262485 GEE262485 GOA262485 GXW262485 HHS262485 HRO262485 IBK262485 ILG262485 IVC262485 JEY262485 JOU262485 JYQ262485 KIM262485 KSI262485 LCE262485 LMA262485 LVW262485 MFS262485 MPO262485 MZK262485 NJG262485 NTC262485 OCY262485 OMU262485 OWQ262485 PGM262485 PQI262485 QAE262485 QKA262485 QTW262485 RDS262485 RNO262485 RXK262485 SHG262485 SRC262485 TAY262485 TKU262485 TUQ262485 UEM262485 UOI262485 UYE262485 VIA262485 VRW262485 WBS262485 WLO262485 WVK262485 C328021 IY328021 SU328021 ACQ328021 AMM328021 AWI328021 BGE328021 BQA328021 BZW328021 CJS328021 CTO328021 DDK328021 DNG328021 DXC328021 EGY328021 EQU328021 FAQ328021 FKM328021 FUI328021 GEE328021 GOA328021 GXW328021 HHS328021 HRO328021 IBK328021 ILG328021 IVC328021 JEY328021 JOU328021 JYQ328021 KIM328021 KSI328021 LCE328021 LMA328021 LVW328021 MFS328021 MPO328021 MZK328021 NJG328021 NTC328021 OCY328021 OMU328021 OWQ328021 PGM328021 PQI328021 QAE328021 QKA328021 QTW328021 RDS328021 RNO328021 RXK328021 SHG328021 SRC328021 TAY328021 TKU328021 TUQ328021 UEM328021 UOI328021 UYE328021 VIA328021 VRW328021 WBS328021 WLO328021 WVK328021 C393557 IY393557 SU393557 ACQ393557 AMM393557 AWI393557 BGE393557 BQA393557 BZW393557 CJS393557 CTO393557 DDK393557 DNG393557 DXC393557 EGY393557 EQU393557 FAQ393557 FKM393557 FUI393557 GEE393557 GOA393557 GXW393557 HHS393557 HRO393557 IBK393557 ILG393557 IVC393557 JEY393557 JOU393557 JYQ393557 KIM393557 KSI393557 LCE393557 LMA393557 LVW393557 MFS393557 MPO393557 MZK393557 NJG393557 NTC393557 OCY393557 OMU393557 OWQ393557 PGM393557 PQI393557 QAE393557 QKA393557 QTW393557 RDS393557 RNO393557 RXK393557 SHG393557 SRC393557 TAY393557 TKU393557 TUQ393557 UEM393557 UOI393557 UYE393557 VIA393557 VRW393557 WBS393557 WLO393557 WVK393557 C459093 IY459093 SU459093 ACQ459093 AMM459093 AWI459093 BGE459093 BQA459093 BZW459093 CJS459093 CTO459093 DDK459093 DNG459093 DXC459093 EGY459093 EQU459093 FAQ459093 FKM459093 FUI459093 GEE459093 GOA459093 GXW459093 HHS459093 HRO459093 IBK459093 ILG459093 IVC459093 JEY459093 JOU459093 JYQ459093 KIM459093 KSI459093 LCE459093 LMA459093 LVW459093 MFS459093 MPO459093 MZK459093 NJG459093 NTC459093 OCY459093 OMU459093 OWQ459093 PGM459093 PQI459093 QAE459093 QKA459093 QTW459093 RDS459093 RNO459093 RXK459093 SHG459093 SRC459093 TAY459093 TKU459093 TUQ459093 UEM459093 UOI459093 UYE459093 VIA459093 VRW459093 WBS459093 WLO459093 WVK459093 C524629 IY524629 SU524629 ACQ524629 AMM524629 AWI524629 BGE524629 BQA524629 BZW524629 CJS524629 CTO524629 DDK524629 DNG524629 DXC524629 EGY524629 EQU524629 FAQ524629 FKM524629 FUI524629 GEE524629 GOA524629 GXW524629 HHS524629 HRO524629 IBK524629 ILG524629 IVC524629 JEY524629 JOU524629 JYQ524629 KIM524629 KSI524629 LCE524629 LMA524629 LVW524629 MFS524629 MPO524629 MZK524629 NJG524629 NTC524629 OCY524629 OMU524629 OWQ524629 PGM524629 PQI524629 QAE524629 QKA524629 QTW524629 RDS524629 RNO524629 RXK524629 SHG524629 SRC524629 TAY524629 TKU524629 TUQ524629 UEM524629 UOI524629 UYE524629 VIA524629 VRW524629 WBS524629 WLO524629 WVK524629 C590165 IY590165 SU590165 ACQ590165 AMM590165 AWI590165 BGE590165 BQA590165 BZW590165 CJS590165 CTO590165 DDK590165 DNG590165 DXC590165 EGY590165 EQU590165 FAQ590165 FKM590165 FUI590165 GEE590165 GOA590165 GXW590165 HHS590165 HRO590165 IBK590165 ILG590165 IVC590165 JEY590165 JOU590165 JYQ590165 KIM590165 KSI590165 LCE590165 LMA590165 LVW590165 MFS590165 MPO590165 MZK590165 NJG590165 NTC590165 OCY590165 OMU590165 OWQ590165 PGM590165 PQI590165 QAE590165 QKA590165 QTW590165 RDS590165 RNO590165 RXK590165 SHG590165 SRC590165 TAY590165 TKU590165 TUQ590165 UEM590165 UOI590165 UYE590165 VIA590165 VRW590165 WBS590165 WLO590165 WVK590165 C655701 IY655701 SU655701 ACQ655701 AMM655701 AWI655701 BGE655701 BQA655701 BZW655701 CJS655701 CTO655701 DDK655701 DNG655701 DXC655701 EGY655701 EQU655701 FAQ655701 FKM655701 FUI655701 GEE655701 GOA655701 GXW655701 HHS655701 HRO655701 IBK655701 ILG655701 IVC655701 JEY655701 JOU655701 JYQ655701 KIM655701 KSI655701 LCE655701 LMA655701 LVW655701 MFS655701 MPO655701 MZK655701 NJG655701 NTC655701 OCY655701 OMU655701 OWQ655701 PGM655701 PQI655701 QAE655701 QKA655701 QTW655701 RDS655701 RNO655701 RXK655701 SHG655701 SRC655701 TAY655701 TKU655701 TUQ655701 UEM655701 UOI655701 UYE655701 VIA655701 VRW655701 WBS655701 WLO655701 WVK655701 C721237 IY721237 SU721237 ACQ721237 AMM721237 AWI721237 BGE721237 BQA721237 BZW721237 CJS721237 CTO721237 DDK721237 DNG721237 DXC721237 EGY721237 EQU721237 FAQ721237 FKM721237 FUI721237 GEE721237 GOA721237 GXW721237 HHS721237 HRO721237 IBK721237 ILG721237 IVC721237 JEY721237 JOU721237 JYQ721237 KIM721237 KSI721237 LCE721237 LMA721237 LVW721237 MFS721237 MPO721237 MZK721237 NJG721237 NTC721237 OCY721237 OMU721237 OWQ721237 PGM721237 PQI721237 QAE721237 QKA721237 QTW721237 RDS721237 RNO721237 RXK721237 SHG721237 SRC721237 TAY721237 TKU721237 TUQ721237 UEM721237 UOI721237 UYE721237 VIA721237 VRW721237 WBS721237 WLO721237 WVK721237 C786773 IY786773 SU786773 ACQ786773 AMM786773 AWI786773 BGE786773 BQA786773 BZW786773 CJS786773 CTO786773 DDK786773 DNG786773 DXC786773 EGY786773 EQU786773 FAQ786773 FKM786773 FUI786773 GEE786773 GOA786773 GXW786773 HHS786773 HRO786773 IBK786773 ILG786773 IVC786773 JEY786773 JOU786773 JYQ786773 KIM786773 KSI786773 LCE786773 LMA786773 LVW786773 MFS786773 MPO786773 MZK786773 NJG786773 NTC786773 OCY786773 OMU786773 OWQ786773 PGM786773 PQI786773 QAE786773 QKA786773 QTW786773 RDS786773 RNO786773 RXK786773 SHG786773 SRC786773 TAY786773 TKU786773 TUQ786773 UEM786773 UOI786773 UYE786773 VIA786773 VRW786773 WBS786773 WLO786773 WVK786773 C852309 IY852309 SU852309 ACQ852309 AMM852309 AWI852309 BGE852309 BQA852309 BZW852309 CJS852309 CTO852309 DDK852309 DNG852309 DXC852309 EGY852309 EQU852309 FAQ852309 FKM852309 FUI852309 GEE852309 GOA852309 GXW852309 HHS852309 HRO852309 IBK852309 ILG852309 IVC852309 JEY852309 JOU852309 JYQ852309 KIM852309 KSI852309 LCE852309 LMA852309 LVW852309 MFS852309 MPO852309 MZK852309 NJG852309 NTC852309 OCY852309 OMU852309 OWQ852309 PGM852309 PQI852309 QAE852309 QKA852309 QTW852309 RDS852309 RNO852309 RXK852309 SHG852309 SRC852309 TAY852309 TKU852309 TUQ852309 UEM852309 UOI852309 UYE852309 VIA852309 VRW852309 WBS852309 WLO852309 WVK852309 C917845 IY917845 SU917845 ACQ917845 AMM917845 AWI917845 BGE917845 BQA917845 BZW917845 CJS917845 CTO917845 DDK917845 DNG917845 DXC917845 EGY917845 EQU917845 FAQ917845 FKM917845 FUI917845 GEE917845 GOA917845 GXW917845 HHS917845 HRO917845 IBK917845 ILG917845 IVC917845 JEY917845 JOU917845 JYQ917845 KIM917845 KSI917845 LCE917845 LMA917845 LVW917845 MFS917845 MPO917845 MZK917845 NJG917845 NTC917845 OCY917845 OMU917845 OWQ917845 PGM917845 PQI917845 QAE917845 QKA917845 QTW917845 RDS917845 RNO917845 RXK917845 SHG917845 SRC917845 TAY917845 TKU917845 TUQ917845 UEM917845 UOI917845 UYE917845 VIA917845 VRW917845 WBS917845 WLO917845 WVK917845 C983381 IY983381 SU983381 ACQ983381 AMM983381 AWI983381 BGE983381 BQA983381 BZW983381 CJS983381 CTO983381 DDK983381 DNG983381 DXC983381 EGY983381 EQU983381 FAQ983381 FKM983381 FUI983381 GEE983381 GOA983381 GXW983381 HHS983381 HRO983381 IBK983381 ILG983381 IVC983381 JEY983381 JOU983381 JYQ983381 KIM983381 KSI983381 LCE983381 LMA983381 LVW983381 MFS983381 MPO983381 MZK983381 NJG983381 NTC983381 OCY983381 OMU983381 OWQ983381 PGM983381 PQI983381 QAE983381 QKA983381 QTW983381 RDS983381 RNO983381 RXK983381 SHG983381 SRC983381 TAY983381 TKU983381 TUQ983381 UEM983381 UOI983381 UYE983381 VIA983381 VRW983381 WBS983381 WLO983381 WVK983381 C367:C379 IY367:IY379 SU367:SU379 ACQ367:ACQ379 AMM367:AMM379 AWI367:AWI379 BGE367:BGE379 BQA367:BQA379 BZW367:BZW379 CJS367:CJS379 CTO367:CTO379 DDK367:DDK379 DNG367:DNG379 DXC367:DXC379 EGY367:EGY379 EQU367:EQU379 FAQ367:FAQ379 FKM367:FKM379 FUI367:FUI379 GEE367:GEE379 GOA367:GOA379 GXW367:GXW379 HHS367:HHS379 HRO367:HRO379 IBK367:IBK379 ILG367:ILG379 IVC367:IVC379 JEY367:JEY379 JOU367:JOU379 JYQ367:JYQ379 KIM367:KIM379 KSI367:KSI379 LCE367:LCE379 LMA367:LMA379 LVW367:LVW379 MFS367:MFS379 MPO367:MPO379 MZK367:MZK379 NJG367:NJG379 NTC367:NTC379 OCY367:OCY379 OMU367:OMU379 OWQ367:OWQ379 PGM367:PGM379 PQI367:PQI379 QAE367:QAE379 QKA367:QKA379 QTW367:QTW379 RDS367:RDS379 RNO367:RNO379 RXK367:RXK379 SHG367:SHG379 SRC367:SRC379 TAY367:TAY379 TKU367:TKU379 TUQ367:TUQ379 UEM367:UEM379 UOI367:UOI379 UYE367:UYE379 VIA367:VIA379 VRW367:VRW379 WBS367:WBS379 WLO367:WLO379 WVK367:WVK379 C65903:C65915 IY65903:IY65915 SU65903:SU65915 ACQ65903:ACQ65915 AMM65903:AMM65915 AWI65903:AWI65915 BGE65903:BGE65915 BQA65903:BQA65915 BZW65903:BZW65915 CJS65903:CJS65915 CTO65903:CTO65915 DDK65903:DDK65915 DNG65903:DNG65915 DXC65903:DXC65915 EGY65903:EGY65915 EQU65903:EQU65915 FAQ65903:FAQ65915 FKM65903:FKM65915 FUI65903:FUI65915 GEE65903:GEE65915 GOA65903:GOA65915 GXW65903:GXW65915 HHS65903:HHS65915 HRO65903:HRO65915 IBK65903:IBK65915 ILG65903:ILG65915 IVC65903:IVC65915 JEY65903:JEY65915 JOU65903:JOU65915 JYQ65903:JYQ65915 KIM65903:KIM65915 KSI65903:KSI65915 LCE65903:LCE65915 LMA65903:LMA65915 LVW65903:LVW65915 MFS65903:MFS65915 MPO65903:MPO65915 MZK65903:MZK65915 NJG65903:NJG65915 NTC65903:NTC65915 OCY65903:OCY65915 OMU65903:OMU65915 OWQ65903:OWQ65915 PGM65903:PGM65915 PQI65903:PQI65915 QAE65903:QAE65915 QKA65903:QKA65915 QTW65903:QTW65915 RDS65903:RDS65915 RNO65903:RNO65915 RXK65903:RXK65915 SHG65903:SHG65915 SRC65903:SRC65915 TAY65903:TAY65915 TKU65903:TKU65915 TUQ65903:TUQ65915 UEM65903:UEM65915 UOI65903:UOI65915 UYE65903:UYE65915 VIA65903:VIA65915 VRW65903:VRW65915 WBS65903:WBS65915 WLO65903:WLO65915 WVK65903:WVK65915 C131439:C131451 IY131439:IY131451 SU131439:SU131451 ACQ131439:ACQ131451 AMM131439:AMM131451 AWI131439:AWI131451 BGE131439:BGE131451 BQA131439:BQA131451 BZW131439:BZW131451 CJS131439:CJS131451 CTO131439:CTO131451 DDK131439:DDK131451 DNG131439:DNG131451 DXC131439:DXC131451 EGY131439:EGY131451 EQU131439:EQU131451 FAQ131439:FAQ131451 FKM131439:FKM131451 FUI131439:FUI131451 GEE131439:GEE131451 GOA131439:GOA131451 GXW131439:GXW131451 HHS131439:HHS131451 HRO131439:HRO131451 IBK131439:IBK131451 ILG131439:ILG131451 IVC131439:IVC131451 JEY131439:JEY131451 JOU131439:JOU131451 JYQ131439:JYQ131451 KIM131439:KIM131451 KSI131439:KSI131451 LCE131439:LCE131451 LMA131439:LMA131451 LVW131439:LVW131451 MFS131439:MFS131451 MPO131439:MPO131451 MZK131439:MZK131451 NJG131439:NJG131451 NTC131439:NTC131451 OCY131439:OCY131451 OMU131439:OMU131451 OWQ131439:OWQ131451 PGM131439:PGM131451 PQI131439:PQI131451 QAE131439:QAE131451 QKA131439:QKA131451 QTW131439:QTW131451 RDS131439:RDS131451 RNO131439:RNO131451 RXK131439:RXK131451 SHG131439:SHG131451 SRC131439:SRC131451 TAY131439:TAY131451 TKU131439:TKU131451 TUQ131439:TUQ131451 UEM131439:UEM131451 UOI131439:UOI131451 UYE131439:UYE131451 VIA131439:VIA131451 VRW131439:VRW131451 WBS131439:WBS131451 WLO131439:WLO131451 WVK131439:WVK131451 C196975:C196987 IY196975:IY196987 SU196975:SU196987 ACQ196975:ACQ196987 AMM196975:AMM196987 AWI196975:AWI196987 BGE196975:BGE196987 BQA196975:BQA196987 BZW196975:BZW196987 CJS196975:CJS196987 CTO196975:CTO196987 DDK196975:DDK196987 DNG196975:DNG196987 DXC196975:DXC196987 EGY196975:EGY196987 EQU196975:EQU196987 FAQ196975:FAQ196987 FKM196975:FKM196987 FUI196975:FUI196987 GEE196975:GEE196987 GOA196975:GOA196987 GXW196975:GXW196987 HHS196975:HHS196987 HRO196975:HRO196987 IBK196975:IBK196987 ILG196975:ILG196987 IVC196975:IVC196987 JEY196975:JEY196987 JOU196975:JOU196987 JYQ196975:JYQ196987 KIM196975:KIM196987 KSI196975:KSI196987 LCE196975:LCE196987 LMA196975:LMA196987 LVW196975:LVW196987 MFS196975:MFS196987 MPO196975:MPO196987 MZK196975:MZK196987 NJG196975:NJG196987 NTC196975:NTC196987 OCY196975:OCY196987 OMU196975:OMU196987 OWQ196975:OWQ196987 PGM196975:PGM196987 PQI196975:PQI196987 QAE196975:QAE196987 QKA196975:QKA196987 QTW196975:QTW196987 RDS196975:RDS196987 RNO196975:RNO196987 RXK196975:RXK196987 SHG196975:SHG196987 SRC196975:SRC196987 TAY196975:TAY196987 TKU196975:TKU196987 TUQ196975:TUQ196987 UEM196975:UEM196987 UOI196975:UOI196987 UYE196975:UYE196987 VIA196975:VIA196987 VRW196975:VRW196987 WBS196975:WBS196987 WLO196975:WLO196987 WVK196975:WVK196987 C262511:C262523 IY262511:IY262523 SU262511:SU262523 ACQ262511:ACQ262523 AMM262511:AMM262523 AWI262511:AWI262523 BGE262511:BGE262523 BQA262511:BQA262523 BZW262511:BZW262523 CJS262511:CJS262523 CTO262511:CTO262523 DDK262511:DDK262523 DNG262511:DNG262523 DXC262511:DXC262523 EGY262511:EGY262523 EQU262511:EQU262523 FAQ262511:FAQ262523 FKM262511:FKM262523 FUI262511:FUI262523 GEE262511:GEE262523 GOA262511:GOA262523 GXW262511:GXW262523 HHS262511:HHS262523 HRO262511:HRO262523 IBK262511:IBK262523 ILG262511:ILG262523 IVC262511:IVC262523 JEY262511:JEY262523 JOU262511:JOU262523 JYQ262511:JYQ262523 KIM262511:KIM262523 KSI262511:KSI262523 LCE262511:LCE262523 LMA262511:LMA262523 LVW262511:LVW262523 MFS262511:MFS262523 MPO262511:MPO262523 MZK262511:MZK262523 NJG262511:NJG262523 NTC262511:NTC262523 OCY262511:OCY262523 OMU262511:OMU262523 OWQ262511:OWQ262523 PGM262511:PGM262523 PQI262511:PQI262523 QAE262511:QAE262523 QKA262511:QKA262523 QTW262511:QTW262523 RDS262511:RDS262523 RNO262511:RNO262523 RXK262511:RXK262523 SHG262511:SHG262523 SRC262511:SRC262523 TAY262511:TAY262523 TKU262511:TKU262523 TUQ262511:TUQ262523 UEM262511:UEM262523 UOI262511:UOI262523 UYE262511:UYE262523 VIA262511:VIA262523 VRW262511:VRW262523 WBS262511:WBS262523 WLO262511:WLO262523 WVK262511:WVK262523 C328047:C328059 IY328047:IY328059 SU328047:SU328059 ACQ328047:ACQ328059 AMM328047:AMM328059 AWI328047:AWI328059 BGE328047:BGE328059 BQA328047:BQA328059 BZW328047:BZW328059 CJS328047:CJS328059 CTO328047:CTO328059 DDK328047:DDK328059 DNG328047:DNG328059 DXC328047:DXC328059 EGY328047:EGY328059 EQU328047:EQU328059 FAQ328047:FAQ328059 FKM328047:FKM328059 FUI328047:FUI328059 GEE328047:GEE328059 GOA328047:GOA328059 GXW328047:GXW328059 HHS328047:HHS328059 HRO328047:HRO328059 IBK328047:IBK328059 ILG328047:ILG328059 IVC328047:IVC328059 JEY328047:JEY328059 JOU328047:JOU328059 JYQ328047:JYQ328059 KIM328047:KIM328059 KSI328047:KSI328059 LCE328047:LCE328059 LMA328047:LMA328059 LVW328047:LVW328059 MFS328047:MFS328059 MPO328047:MPO328059 MZK328047:MZK328059 NJG328047:NJG328059 NTC328047:NTC328059 OCY328047:OCY328059 OMU328047:OMU328059 OWQ328047:OWQ328059 PGM328047:PGM328059 PQI328047:PQI328059 QAE328047:QAE328059 QKA328047:QKA328059 QTW328047:QTW328059 RDS328047:RDS328059 RNO328047:RNO328059 RXK328047:RXK328059 SHG328047:SHG328059 SRC328047:SRC328059 TAY328047:TAY328059 TKU328047:TKU328059 TUQ328047:TUQ328059 UEM328047:UEM328059 UOI328047:UOI328059 UYE328047:UYE328059 VIA328047:VIA328059 VRW328047:VRW328059 WBS328047:WBS328059 WLO328047:WLO328059 WVK328047:WVK328059 C393583:C393595 IY393583:IY393595 SU393583:SU393595 ACQ393583:ACQ393595 AMM393583:AMM393595 AWI393583:AWI393595 BGE393583:BGE393595 BQA393583:BQA393595 BZW393583:BZW393595 CJS393583:CJS393595 CTO393583:CTO393595 DDK393583:DDK393595 DNG393583:DNG393595 DXC393583:DXC393595 EGY393583:EGY393595 EQU393583:EQU393595 FAQ393583:FAQ393595 FKM393583:FKM393595 FUI393583:FUI393595 GEE393583:GEE393595 GOA393583:GOA393595 GXW393583:GXW393595 HHS393583:HHS393595 HRO393583:HRO393595 IBK393583:IBK393595 ILG393583:ILG393595 IVC393583:IVC393595 JEY393583:JEY393595 JOU393583:JOU393595 JYQ393583:JYQ393595 KIM393583:KIM393595 KSI393583:KSI393595 LCE393583:LCE393595 LMA393583:LMA393595 LVW393583:LVW393595 MFS393583:MFS393595 MPO393583:MPO393595 MZK393583:MZK393595 NJG393583:NJG393595 NTC393583:NTC393595 OCY393583:OCY393595 OMU393583:OMU393595 OWQ393583:OWQ393595 PGM393583:PGM393595 PQI393583:PQI393595 QAE393583:QAE393595 QKA393583:QKA393595 QTW393583:QTW393595 RDS393583:RDS393595 RNO393583:RNO393595 RXK393583:RXK393595 SHG393583:SHG393595 SRC393583:SRC393595 TAY393583:TAY393595 TKU393583:TKU393595 TUQ393583:TUQ393595 UEM393583:UEM393595 UOI393583:UOI393595 UYE393583:UYE393595 VIA393583:VIA393595 VRW393583:VRW393595 WBS393583:WBS393595 WLO393583:WLO393595 WVK393583:WVK393595 C459119:C459131 IY459119:IY459131 SU459119:SU459131 ACQ459119:ACQ459131 AMM459119:AMM459131 AWI459119:AWI459131 BGE459119:BGE459131 BQA459119:BQA459131 BZW459119:BZW459131 CJS459119:CJS459131 CTO459119:CTO459131 DDK459119:DDK459131 DNG459119:DNG459131 DXC459119:DXC459131 EGY459119:EGY459131 EQU459119:EQU459131 FAQ459119:FAQ459131 FKM459119:FKM459131 FUI459119:FUI459131 GEE459119:GEE459131 GOA459119:GOA459131 GXW459119:GXW459131 HHS459119:HHS459131 HRO459119:HRO459131 IBK459119:IBK459131 ILG459119:ILG459131 IVC459119:IVC459131 JEY459119:JEY459131 JOU459119:JOU459131 JYQ459119:JYQ459131 KIM459119:KIM459131 KSI459119:KSI459131 LCE459119:LCE459131 LMA459119:LMA459131 LVW459119:LVW459131 MFS459119:MFS459131 MPO459119:MPO459131 MZK459119:MZK459131 NJG459119:NJG459131 NTC459119:NTC459131 OCY459119:OCY459131 OMU459119:OMU459131 OWQ459119:OWQ459131 PGM459119:PGM459131 PQI459119:PQI459131 QAE459119:QAE459131 QKA459119:QKA459131 QTW459119:QTW459131 RDS459119:RDS459131 RNO459119:RNO459131 RXK459119:RXK459131 SHG459119:SHG459131 SRC459119:SRC459131 TAY459119:TAY459131 TKU459119:TKU459131 TUQ459119:TUQ459131 UEM459119:UEM459131 UOI459119:UOI459131 UYE459119:UYE459131 VIA459119:VIA459131 VRW459119:VRW459131 WBS459119:WBS459131 WLO459119:WLO459131 WVK459119:WVK459131 C524655:C524667 IY524655:IY524667 SU524655:SU524667 ACQ524655:ACQ524667 AMM524655:AMM524667 AWI524655:AWI524667 BGE524655:BGE524667 BQA524655:BQA524667 BZW524655:BZW524667 CJS524655:CJS524667 CTO524655:CTO524667 DDK524655:DDK524667 DNG524655:DNG524667 DXC524655:DXC524667 EGY524655:EGY524667 EQU524655:EQU524667 FAQ524655:FAQ524667 FKM524655:FKM524667 FUI524655:FUI524667 GEE524655:GEE524667 GOA524655:GOA524667 GXW524655:GXW524667 HHS524655:HHS524667 HRO524655:HRO524667 IBK524655:IBK524667 ILG524655:ILG524667 IVC524655:IVC524667 JEY524655:JEY524667 JOU524655:JOU524667 JYQ524655:JYQ524667 KIM524655:KIM524667 KSI524655:KSI524667 LCE524655:LCE524667 LMA524655:LMA524667 LVW524655:LVW524667 MFS524655:MFS524667 MPO524655:MPO524667 MZK524655:MZK524667 NJG524655:NJG524667 NTC524655:NTC524667 OCY524655:OCY524667 OMU524655:OMU524667 OWQ524655:OWQ524667 PGM524655:PGM524667 PQI524655:PQI524667 QAE524655:QAE524667 QKA524655:QKA524667 QTW524655:QTW524667 RDS524655:RDS524667 RNO524655:RNO524667 RXK524655:RXK524667 SHG524655:SHG524667 SRC524655:SRC524667 TAY524655:TAY524667 TKU524655:TKU524667 TUQ524655:TUQ524667 UEM524655:UEM524667 UOI524655:UOI524667 UYE524655:UYE524667 VIA524655:VIA524667 VRW524655:VRW524667 WBS524655:WBS524667 WLO524655:WLO524667 WVK524655:WVK524667 C590191:C590203 IY590191:IY590203 SU590191:SU590203 ACQ590191:ACQ590203 AMM590191:AMM590203 AWI590191:AWI590203 BGE590191:BGE590203 BQA590191:BQA590203 BZW590191:BZW590203 CJS590191:CJS590203 CTO590191:CTO590203 DDK590191:DDK590203 DNG590191:DNG590203 DXC590191:DXC590203 EGY590191:EGY590203 EQU590191:EQU590203 FAQ590191:FAQ590203 FKM590191:FKM590203 FUI590191:FUI590203 GEE590191:GEE590203 GOA590191:GOA590203 GXW590191:GXW590203 HHS590191:HHS590203 HRO590191:HRO590203 IBK590191:IBK590203 ILG590191:ILG590203 IVC590191:IVC590203 JEY590191:JEY590203 JOU590191:JOU590203 JYQ590191:JYQ590203 KIM590191:KIM590203 KSI590191:KSI590203 LCE590191:LCE590203 LMA590191:LMA590203 LVW590191:LVW590203 MFS590191:MFS590203 MPO590191:MPO590203 MZK590191:MZK590203 NJG590191:NJG590203 NTC590191:NTC590203 OCY590191:OCY590203 OMU590191:OMU590203 OWQ590191:OWQ590203 PGM590191:PGM590203 PQI590191:PQI590203 QAE590191:QAE590203 QKA590191:QKA590203 QTW590191:QTW590203 RDS590191:RDS590203 RNO590191:RNO590203 RXK590191:RXK590203 SHG590191:SHG590203 SRC590191:SRC590203 TAY590191:TAY590203 TKU590191:TKU590203 TUQ590191:TUQ590203 UEM590191:UEM590203 UOI590191:UOI590203 UYE590191:UYE590203 VIA590191:VIA590203 VRW590191:VRW590203 WBS590191:WBS590203 WLO590191:WLO590203 WVK590191:WVK590203 C655727:C655739 IY655727:IY655739 SU655727:SU655739 ACQ655727:ACQ655739 AMM655727:AMM655739 AWI655727:AWI655739 BGE655727:BGE655739 BQA655727:BQA655739 BZW655727:BZW655739 CJS655727:CJS655739 CTO655727:CTO655739 DDK655727:DDK655739 DNG655727:DNG655739 DXC655727:DXC655739 EGY655727:EGY655739 EQU655727:EQU655739 FAQ655727:FAQ655739 FKM655727:FKM655739 FUI655727:FUI655739 GEE655727:GEE655739 GOA655727:GOA655739 GXW655727:GXW655739 HHS655727:HHS655739 HRO655727:HRO655739 IBK655727:IBK655739 ILG655727:ILG655739 IVC655727:IVC655739 JEY655727:JEY655739 JOU655727:JOU655739 JYQ655727:JYQ655739 KIM655727:KIM655739 KSI655727:KSI655739 LCE655727:LCE655739 LMA655727:LMA655739 LVW655727:LVW655739 MFS655727:MFS655739 MPO655727:MPO655739 MZK655727:MZK655739 NJG655727:NJG655739 NTC655727:NTC655739 OCY655727:OCY655739 OMU655727:OMU655739 OWQ655727:OWQ655739 PGM655727:PGM655739 PQI655727:PQI655739 QAE655727:QAE655739 QKA655727:QKA655739 QTW655727:QTW655739 RDS655727:RDS655739 RNO655727:RNO655739 RXK655727:RXK655739 SHG655727:SHG655739 SRC655727:SRC655739 TAY655727:TAY655739 TKU655727:TKU655739 TUQ655727:TUQ655739 UEM655727:UEM655739 UOI655727:UOI655739 UYE655727:UYE655739 VIA655727:VIA655739 VRW655727:VRW655739 WBS655727:WBS655739 WLO655727:WLO655739 WVK655727:WVK655739 C721263:C721275 IY721263:IY721275 SU721263:SU721275 ACQ721263:ACQ721275 AMM721263:AMM721275 AWI721263:AWI721275 BGE721263:BGE721275 BQA721263:BQA721275 BZW721263:BZW721275 CJS721263:CJS721275 CTO721263:CTO721275 DDK721263:DDK721275 DNG721263:DNG721275 DXC721263:DXC721275 EGY721263:EGY721275 EQU721263:EQU721275 FAQ721263:FAQ721275 FKM721263:FKM721275 FUI721263:FUI721275 GEE721263:GEE721275 GOA721263:GOA721275 GXW721263:GXW721275 HHS721263:HHS721275 HRO721263:HRO721275 IBK721263:IBK721275 ILG721263:ILG721275 IVC721263:IVC721275 JEY721263:JEY721275 JOU721263:JOU721275 JYQ721263:JYQ721275 KIM721263:KIM721275 KSI721263:KSI721275 LCE721263:LCE721275 LMA721263:LMA721275 LVW721263:LVW721275 MFS721263:MFS721275 MPO721263:MPO721275 MZK721263:MZK721275 NJG721263:NJG721275 NTC721263:NTC721275 OCY721263:OCY721275 OMU721263:OMU721275 OWQ721263:OWQ721275 PGM721263:PGM721275 PQI721263:PQI721275 QAE721263:QAE721275 QKA721263:QKA721275 QTW721263:QTW721275 RDS721263:RDS721275 RNO721263:RNO721275 RXK721263:RXK721275 SHG721263:SHG721275 SRC721263:SRC721275 TAY721263:TAY721275 TKU721263:TKU721275 TUQ721263:TUQ721275 UEM721263:UEM721275 UOI721263:UOI721275 UYE721263:UYE721275 VIA721263:VIA721275 VRW721263:VRW721275 WBS721263:WBS721275 WLO721263:WLO721275 WVK721263:WVK721275 C786799:C786811 IY786799:IY786811 SU786799:SU786811 ACQ786799:ACQ786811 AMM786799:AMM786811 AWI786799:AWI786811 BGE786799:BGE786811 BQA786799:BQA786811 BZW786799:BZW786811 CJS786799:CJS786811 CTO786799:CTO786811 DDK786799:DDK786811 DNG786799:DNG786811 DXC786799:DXC786811 EGY786799:EGY786811 EQU786799:EQU786811 FAQ786799:FAQ786811 FKM786799:FKM786811 FUI786799:FUI786811 GEE786799:GEE786811 GOA786799:GOA786811 GXW786799:GXW786811 HHS786799:HHS786811 HRO786799:HRO786811 IBK786799:IBK786811 ILG786799:ILG786811 IVC786799:IVC786811 JEY786799:JEY786811 JOU786799:JOU786811 JYQ786799:JYQ786811 KIM786799:KIM786811 KSI786799:KSI786811 LCE786799:LCE786811 LMA786799:LMA786811 LVW786799:LVW786811 MFS786799:MFS786811 MPO786799:MPO786811 MZK786799:MZK786811 NJG786799:NJG786811 NTC786799:NTC786811 OCY786799:OCY786811 OMU786799:OMU786811 OWQ786799:OWQ786811 PGM786799:PGM786811 PQI786799:PQI786811 QAE786799:QAE786811 QKA786799:QKA786811 QTW786799:QTW786811 RDS786799:RDS786811 RNO786799:RNO786811 RXK786799:RXK786811 SHG786799:SHG786811 SRC786799:SRC786811 TAY786799:TAY786811 TKU786799:TKU786811 TUQ786799:TUQ786811 UEM786799:UEM786811 UOI786799:UOI786811 UYE786799:UYE786811 VIA786799:VIA786811 VRW786799:VRW786811 WBS786799:WBS786811 WLO786799:WLO786811 WVK786799:WVK786811 C852335:C852347 IY852335:IY852347 SU852335:SU852347 ACQ852335:ACQ852347 AMM852335:AMM852347 AWI852335:AWI852347 BGE852335:BGE852347 BQA852335:BQA852347 BZW852335:BZW852347 CJS852335:CJS852347 CTO852335:CTO852347 DDK852335:DDK852347 DNG852335:DNG852347 DXC852335:DXC852347 EGY852335:EGY852347 EQU852335:EQU852347 FAQ852335:FAQ852347 FKM852335:FKM852347 FUI852335:FUI852347 GEE852335:GEE852347 GOA852335:GOA852347 GXW852335:GXW852347 HHS852335:HHS852347 HRO852335:HRO852347 IBK852335:IBK852347 ILG852335:ILG852347 IVC852335:IVC852347 JEY852335:JEY852347 JOU852335:JOU852347 JYQ852335:JYQ852347 KIM852335:KIM852347 KSI852335:KSI852347 LCE852335:LCE852347 LMA852335:LMA852347 LVW852335:LVW852347 MFS852335:MFS852347 MPO852335:MPO852347 MZK852335:MZK852347 NJG852335:NJG852347 NTC852335:NTC852347 OCY852335:OCY852347 OMU852335:OMU852347 OWQ852335:OWQ852347 PGM852335:PGM852347 PQI852335:PQI852347 QAE852335:QAE852347 QKA852335:QKA852347 QTW852335:QTW852347 RDS852335:RDS852347 RNO852335:RNO852347 RXK852335:RXK852347 SHG852335:SHG852347 SRC852335:SRC852347 TAY852335:TAY852347 TKU852335:TKU852347 TUQ852335:TUQ852347 UEM852335:UEM852347 UOI852335:UOI852347 UYE852335:UYE852347 VIA852335:VIA852347 VRW852335:VRW852347 WBS852335:WBS852347 WLO852335:WLO852347 WVK852335:WVK852347 C917871:C917883 IY917871:IY917883 SU917871:SU917883 ACQ917871:ACQ917883 AMM917871:AMM917883 AWI917871:AWI917883 BGE917871:BGE917883 BQA917871:BQA917883 BZW917871:BZW917883 CJS917871:CJS917883 CTO917871:CTO917883 DDK917871:DDK917883 DNG917871:DNG917883 DXC917871:DXC917883 EGY917871:EGY917883 EQU917871:EQU917883 FAQ917871:FAQ917883 FKM917871:FKM917883 FUI917871:FUI917883 GEE917871:GEE917883 GOA917871:GOA917883 GXW917871:GXW917883 HHS917871:HHS917883 HRO917871:HRO917883 IBK917871:IBK917883 ILG917871:ILG917883 IVC917871:IVC917883 JEY917871:JEY917883 JOU917871:JOU917883 JYQ917871:JYQ917883 KIM917871:KIM917883 KSI917871:KSI917883 LCE917871:LCE917883 LMA917871:LMA917883 LVW917871:LVW917883 MFS917871:MFS917883 MPO917871:MPO917883 MZK917871:MZK917883 NJG917871:NJG917883 NTC917871:NTC917883 OCY917871:OCY917883 OMU917871:OMU917883 OWQ917871:OWQ917883 PGM917871:PGM917883 PQI917871:PQI917883 QAE917871:QAE917883 QKA917871:QKA917883 QTW917871:QTW917883 RDS917871:RDS917883 RNO917871:RNO917883 RXK917871:RXK917883 SHG917871:SHG917883 SRC917871:SRC917883 TAY917871:TAY917883 TKU917871:TKU917883 TUQ917871:TUQ917883 UEM917871:UEM917883 UOI917871:UOI917883 UYE917871:UYE917883 VIA917871:VIA917883 VRW917871:VRW917883 WBS917871:WBS917883 WLO917871:WLO917883 WVK917871:WVK917883 C983407:C983419 IY983407:IY983419 SU983407:SU983419 ACQ983407:ACQ983419 AMM983407:AMM983419 AWI983407:AWI983419 BGE983407:BGE983419 BQA983407:BQA983419 BZW983407:BZW983419 CJS983407:CJS983419 CTO983407:CTO983419 DDK983407:DDK983419 DNG983407:DNG983419 DXC983407:DXC983419 EGY983407:EGY983419 EQU983407:EQU983419 FAQ983407:FAQ983419 FKM983407:FKM983419 FUI983407:FUI983419 GEE983407:GEE983419 GOA983407:GOA983419 GXW983407:GXW983419 HHS983407:HHS983419 HRO983407:HRO983419 IBK983407:IBK983419 ILG983407:ILG983419 IVC983407:IVC983419 JEY983407:JEY983419 JOU983407:JOU983419 JYQ983407:JYQ983419 KIM983407:KIM983419 KSI983407:KSI983419 LCE983407:LCE983419 LMA983407:LMA983419 LVW983407:LVW983419 MFS983407:MFS983419 MPO983407:MPO983419 MZK983407:MZK983419 NJG983407:NJG983419 NTC983407:NTC983419 OCY983407:OCY983419 OMU983407:OMU983419 OWQ983407:OWQ983419 PGM983407:PGM983419 PQI983407:PQI983419 QAE983407:QAE983419 QKA983407:QKA983419 QTW983407:QTW983419 RDS983407:RDS983419 RNO983407:RNO983419 RXK983407:RXK983419 SHG983407:SHG983419 SRC983407:SRC983419 TAY983407:TAY983419 TKU983407:TKU983419 TUQ983407:TUQ983419 UEM983407:UEM983419 UOI983407:UOI983419 UYE983407:UYE983419 VIA983407:VIA983419 VRW983407:VRW983419 WBS983407:WBS983419 WLO983407:WLO983419 WVK983407:WVK983419 C220 IY220 SU220 ACQ220 AMM220 AWI220 BGE220 BQA220 BZW220 CJS220 CTO220 DDK220 DNG220 DXC220 EGY220 EQU220 FAQ220 FKM220 FUI220 GEE220 GOA220 GXW220 HHS220 HRO220 IBK220 ILG220 IVC220 JEY220 JOU220 JYQ220 KIM220 KSI220 LCE220 LMA220 LVW220 MFS220 MPO220 MZK220 NJG220 NTC220 OCY220 OMU220 OWQ220 PGM220 PQI220 QAE220 QKA220 QTW220 RDS220 RNO220 RXK220 SHG220 SRC220 TAY220 TKU220 TUQ220 UEM220 UOI220 UYE220 VIA220 VRW220 WBS220 WLO220 WVK220 C65756 IY65756 SU65756 ACQ65756 AMM65756 AWI65756 BGE65756 BQA65756 BZW65756 CJS65756 CTO65756 DDK65756 DNG65756 DXC65756 EGY65756 EQU65756 FAQ65756 FKM65756 FUI65756 GEE65756 GOA65756 GXW65756 HHS65756 HRO65756 IBK65756 ILG65756 IVC65756 JEY65756 JOU65756 JYQ65756 KIM65756 KSI65756 LCE65756 LMA65756 LVW65756 MFS65756 MPO65756 MZK65756 NJG65756 NTC65756 OCY65756 OMU65756 OWQ65756 PGM65756 PQI65756 QAE65756 QKA65756 QTW65756 RDS65756 RNO65756 RXK65756 SHG65756 SRC65756 TAY65756 TKU65756 TUQ65756 UEM65756 UOI65756 UYE65756 VIA65756 VRW65756 WBS65756 WLO65756 WVK65756 C131292 IY131292 SU131292 ACQ131292 AMM131292 AWI131292 BGE131292 BQA131292 BZW131292 CJS131292 CTO131292 DDK131292 DNG131292 DXC131292 EGY131292 EQU131292 FAQ131292 FKM131292 FUI131292 GEE131292 GOA131292 GXW131292 HHS131292 HRO131292 IBK131292 ILG131292 IVC131292 JEY131292 JOU131292 JYQ131292 KIM131292 KSI131292 LCE131292 LMA131292 LVW131292 MFS131292 MPO131292 MZK131292 NJG131292 NTC131292 OCY131292 OMU131292 OWQ131292 PGM131292 PQI131292 QAE131292 QKA131292 QTW131292 RDS131292 RNO131292 RXK131292 SHG131292 SRC131292 TAY131292 TKU131292 TUQ131292 UEM131292 UOI131292 UYE131292 VIA131292 VRW131292 WBS131292 WLO131292 WVK131292 C196828 IY196828 SU196828 ACQ196828 AMM196828 AWI196828 BGE196828 BQA196828 BZW196828 CJS196828 CTO196828 DDK196828 DNG196828 DXC196828 EGY196828 EQU196828 FAQ196828 FKM196828 FUI196828 GEE196828 GOA196828 GXW196828 HHS196828 HRO196828 IBK196828 ILG196828 IVC196828 JEY196828 JOU196828 JYQ196828 KIM196828 KSI196828 LCE196828 LMA196828 LVW196828 MFS196828 MPO196828 MZK196828 NJG196828 NTC196828 OCY196828 OMU196828 OWQ196828 PGM196828 PQI196828 QAE196828 QKA196828 QTW196828 RDS196828 RNO196828 RXK196828 SHG196828 SRC196828 TAY196828 TKU196828 TUQ196828 UEM196828 UOI196828 UYE196828 VIA196828 VRW196828 WBS196828 WLO196828 WVK196828 C262364 IY262364 SU262364 ACQ262364 AMM262364 AWI262364 BGE262364 BQA262364 BZW262364 CJS262364 CTO262364 DDK262364 DNG262364 DXC262364 EGY262364 EQU262364 FAQ262364 FKM262364 FUI262364 GEE262364 GOA262364 GXW262364 HHS262364 HRO262364 IBK262364 ILG262364 IVC262364 JEY262364 JOU262364 JYQ262364 KIM262364 KSI262364 LCE262364 LMA262364 LVW262364 MFS262364 MPO262364 MZK262364 NJG262364 NTC262364 OCY262364 OMU262364 OWQ262364 PGM262364 PQI262364 QAE262364 QKA262364 QTW262364 RDS262364 RNO262364 RXK262364 SHG262364 SRC262364 TAY262364 TKU262364 TUQ262364 UEM262364 UOI262364 UYE262364 VIA262364 VRW262364 WBS262364 WLO262364 WVK262364 C327900 IY327900 SU327900 ACQ327900 AMM327900 AWI327900 BGE327900 BQA327900 BZW327900 CJS327900 CTO327900 DDK327900 DNG327900 DXC327900 EGY327900 EQU327900 FAQ327900 FKM327900 FUI327900 GEE327900 GOA327900 GXW327900 HHS327900 HRO327900 IBK327900 ILG327900 IVC327900 JEY327900 JOU327900 JYQ327900 KIM327900 KSI327900 LCE327900 LMA327900 LVW327900 MFS327900 MPO327900 MZK327900 NJG327900 NTC327900 OCY327900 OMU327900 OWQ327900 PGM327900 PQI327900 QAE327900 QKA327900 QTW327900 RDS327900 RNO327900 RXK327900 SHG327900 SRC327900 TAY327900 TKU327900 TUQ327900 UEM327900 UOI327900 UYE327900 VIA327900 VRW327900 WBS327900 WLO327900 WVK327900 C393436 IY393436 SU393436 ACQ393436 AMM393436 AWI393436 BGE393436 BQA393436 BZW393436 CJS393436 CTO393436 DDK393436 DNG393436 DXC393436 EGY393436 EQU393436 FAQ393436 FKM393436 FUI393436 GEE393436 GOA393436 GXW393436 HHS393436 HRO393436 IBK393436 ILG393436 IVC393436 JEY393436 JOU393436 JYQ393436 KIM393436 KSI393436 LCE393436 LMA393436 LVW393436 MFS393436 MPO393436 MZK393436 NJG393436 NTC393436 OCY393436 OMU393436 OWQ393436 PGM393436 PQI393436 QAE393436 QKA393436 QTW393436 RDS393436 RNO393436 RXK393436 SHG393436 SRC393436 TAY393436 TKU393436 TUQ393436 UEM393436 UOI393436 UYE393436 VIA393436 VRW393436 WBS393436 WLO393436 WVK393436 C458972 IY458972 SU458972 ACQ458972 AMM458972 AWI458972 BGE458972 BQA458972 BZW458972 CJS458972 CTO458972 DDK458972 DNG458972 DXC458972 EGY458972 EQU458972 FAQ458972 FKM458972 FUI458972 GEE458972 GOA458972 GXW458972 HHS458972 HRO458972 IBK458972 ILG458972 IVC458972 JEY458972 JOU458972 JYQ458972 KIM458972 KSI458972 LCE458972 LMA458972 LVW458972 MFS458972 MPO458972 MZK458972 NJG458972 NTC458972 OCY458972 OMU458972 OWQ458972 PGM458972 PQI458972 QAE458972 QKA458972 QTW458972 RDS458972 RNO458972 RXK458972 SHG458972 SRC458972 TAY458972 TKU458972 TUQ458972 UEM458972 UOI458972 UYE458972 VIA458972 VRW458972 WBS458972 WLO458972 WVK458972 C524508 IY524508 SU524508 ACQ524508 AMM524508 AWI524508 BGE524508 BQA524508 BZW524508 CJS524508 CTO524508 DDK524508 DNG524508 DXC524508 EGY524508 EQU524508 FAQ524508 FKM524508 FUI524508 GEE524508 GOA524508 GXW524508 HHS524508 HRO524508 IBK524508 ILG524508 IVC524508 JEY524508 JOU524508 JYQ524508 KIM524508 KSI524508 LCE524508 LMA524508 LVW524508 MFS524508 MPO524508 MZK524508 NJG524508 NTC524508 OCY524508 OMU524508 OWQ524508 PGM524508 PQI524508 QAE524508 QKA524508 QTW524508 RDS524508 RNO524508 RXK524508 SHG524508 SRC524508 TAY524508 TKU524508 TUQ524508 UEM524508 UOI524508 UYE524508 VIA524508 VRW524508 WBS524508 WLO524508 WVK524508 C590044 IY590044 SU590044 ACQ590044 AMM590044 AWI590044 BGE590044 BQA590044 BZW590044 CJS590044 CTO590044 DDK590044 DNG590044 DXC590044 EGY590044 EQU590044 FAQ590044 FKM590044 FUI590044 GEE590044 GOA590044 GXW590044 HHS590044 HRO590044 IBK590044 ILG590044 IVC590044 JEY590044 JOU590044 JYQ590044 KIM590044 KSI590044 LCE590044 LMA590044 LVW590044 MFS590044 MPO590044 MZK590044 NJG590044 NTC590044 OCY590044 OMU590044 OWQ590044 PGM590044 PQI590044 QAE590044 QKA590044 QTW590044 RDS590044 RNO590044 RXK590044 SHG590044 SRC590044 TAY590044 TKU590044 TUQ590044 UEM590044 UOI590044 UYE590044 VIA590044 VRW590044 WBS590044 WLO590044 WVK590044 C655580 IY655580 SU655580 ACQ655580 AMM655580 AWI655580 BGE655580 BQA655580 BZW655580 CJS655580 CTO655580 DDK655580 DNG655580 DXC655580 EGY655580 EQU655580 FAQ655580 FKM655580 FUI655580 GEE655580 GOA655580 GXW655580 HHS655580 HRO655580 IBK655580 ILG655580 IVC655580 JEY655580 JOU655580 JYQ655580 KIM655580 KSI655580 LCE655580 LMA655580 LVW655580 MFS655580 MPO655580 MZK655580 NJG655580 NTC655580 OCY655580 OMU655580 OWQ655580 PGM655580 PQI655580 QAE655580 QKA655580 QTW655580 RDS655580 RNO655580 RXK655580 SHG655580 SRC655580 TAY655580 TKU655580 TUQ655580 UEM655580 UOI655580 UYE655580 VIA655580 VRW655580 WBS655580 WLO655580 WVK655580 C721116 IY721116 SU721116 ACQ721116 AMM721116 AWI721116 BGE721116 BQA721116 BZW721116 CJS721116 CTO721116 DDK721116 DNG721116 DXC721116 EGY721116 EQU721116 FAQ721116 FKM721116 FUI721116 GEE721116 GOA721116 GXW721116 HHS721116 HRO721116 IBK721116 ILG721116 IVC721116 JEY721116 JOU721116 JYQ721116 KIM721116 KSI721116 LCE721116 LMA721116 LVW721116 MFS721116 MPO721116 MZK721116 NJG721116 NTC721116 OCY721116 OMU721116 OWQ721116 PGM721116 PQI721116 QAE721116 QKA721116 QTW721116 RDS721116 RNO721116 RXK721116 SHG721116 SRC721116 TAY721116 TKU721116 TUQ721116 UEM721116 UOI721116 UYE721116 VIA721116 VRW721116 WBS721116 WLO721116 WVK721116 C786652 IY786652 SU786652 ACQ786652 AMM786652 AWI786652 BGE786652 BQA786652 BZW786652 CJS786652 CTO786652 DDK786652 DNG786652 DXC786652 EGY786652 EQU786652 FAQ786652 FKM786652 FUI786652 GEE786652 GOA786652 GXW786652 HHS786652 HRO786652 IBK786652 ILG786652 IVC786652 JEY786652 JOU786652 JYQ786652 KIM786652 KSI786652 LCE786652 LMA786652 LVW786652 MFS786652 MPO786652 MZK786652 NJG786652 NTC786652 OCY786652 OMU786652 OWQ786652 PGM786652 PQI786652 QAE786652 QKA786652 QTW786652 RDS786652 RNO786652 RXK786652 SHG786652 SRC786652 TAY786652 TKU786652 TUQ786652 UEM786652 UOI786652 UYE786652 VIA786652 VRW786652 WBS786652 WLO786652 WVK786652 C852188 IY852188 SU852188 ACQ852188 AMM852188 AWI852188 BGE852188 BQA852188 BZW852188 CJS852188 CTO852188 DDK852188 DNG852188 DXC852188 EGY852188 EQU852188 FAQ852188 FKM852188 FUI852188 GEE852188 GOA852188 GXW852188 HHS852188 HRO852188 IBK852188 ILG852188 IVC852188 JEY852188 JOU852188 JYQ852188 KIM852188 KSI852188 LCE852188 LMA852188 LVW852188 MFS852188 MPO852188 MZK852188 NJG852188 NTC852188 OCY852188 OMU852188 OWQ852188 PGM852188 PQI852188 QAE852188 QKA852188 QTW852188 RDS852188 RNO852188 RXK852188 SHG852188 SRC852188 TAY852188 TKU852188 TUQ852188 UEM852188 UOI852188 UYE852188 VIA852188 VRW852188 WBS852188 WLO852188 WVK852188 C917724 IY917724 SU917724 ACQ917724 AMM917724 AWI917724 BGE917724 BQA917724 BZW917724 CJS917724 CTO917724 DDK917724 DNG917724 DXC917724 EGY917724 EQU917724 FAQ917724 FKM917724 FUI917724 GEE917724 GOA917724 GXW917724 HHS917724 HRO917724 IBK917724 ILG917724 IVC917724 JEY917724 JOU917724 JYQ917724 KIM917724 KSI917724 LCE917724 LMA917724 LVW917724 MFS917724 MPO917724 MZK917724 NJG917724 NTC917724 OCY917724 OMU917724 OWQ917724 PGM917724 PQI917724 QAE917724 QKA917724 QTW917724 RDS917724 RNO917724 RXK917724 SHG917724 SRC917724 TAY917724 TKU917724 TUQ917724 UEM917724 UOI917724 UYE917724 VIA917724 VRW917724 WBS917724 WLO917724 WVK917724 C983260 IY983260 SU983260 ACQ983260 AMM983260 AWI983260 BGE983260 BQA983260 BZW983260 CJS983260 CTO983260 DDK983260 DNG983260 DXC983260 EGY983260 EQU983260 FAQ983260 FKM983260 FUI983260 GEE983260 GOA983260 GXW983260 HHS983260 HRO983260 IBK983260 ILG983260 IVC983260 JEY983260 JOU983260 JYQ983260 KIM983260 KSI983260 LCE983260 LMA983260 LVW983260 MFS983260 MPO983260 MZK983260 NJG983260 NTC983260 OCY983260 OMU983260 OWQ983260 PGM983260 PQI983260 QAE983260 QKA983260 QTW983260 RDS983260 RNO983260 RXK983260 SHG983260 SRC983260 TAY983260 TKU983260 TUQ983260 UEM983260 UOI983260 UYE983260 VIA983260 VRW983260 WBS983260 WLO983260 WVK983260 C425:C427 IY425:IY427 SU425:SU427 ACQ425:ACQ427 AMM425:AMM427 AWI425:AWI427 BGE425:BGE427 BQA425:BQA427 BZW425:BZW427 CJS425:CJS427 CTO425:CTO427 DDK425:DDK427 DNG425:DNG427 DXC425:DXC427 EGY425:EGY427 EQU425:EQU427 FAQ425:FAQ427 FKM425:FKM427 FUI425:FUI427 GEE425:GEE427 GOA425:GOA427 GXW425:GXW427 HHS425:HHS427 HRO425:HRO427 IBK425:IBK427 ILG425:ILG427 IVC425:IVC427 JEY425:JEY427 JOU425:JOU427 JYQ425:JYQ427 KIM425:KIM427 KSI425:KSI427 LCE425:LCE427 LMA425:LMA427 LVW425:LVW427 MFS425:MFS427 MPO425:MPO427 MZK425:MZK427 NJG425:NJG427 NTC425:NTC427 OCY425:OCY427 OMU425:OMU427 OWQ425:OWQ427 PGM425:PGM427 PQI425:PQI427 QAE425:QAE427 QKA425:QKA427 QTW425:QTW427 RDS425:RDS427 RNO425:RNO427 RXK425:RXK427 SHG425:SHG427 SRC425:SRC427 TAY425:TAY427 TKU425:TKU427 TUQ425:TUQ427 UEM425:UEM427 UOI425:UOI427 UYE425:UYE427 VIA425:VIA427 VRW425:VRW427 WBS425:WBS427 WLO425:WLO427 WVK425:WVK427 C65961:C65963 IY65961:IY65963 SU65961:SU65963 ACQ65961:ACQ65963 AMM65961:AMM65963 AWI65961:AWI65963 BGE65961:BGE65963 BQA65961:BQA65963 BZW65961:BZW65963 CJS65961:CJS65963 CTO65961:CTO65963 DDK65961:DDK65963 DNG65961:DNG65963 DXC65961:DXC65963 EGY65961:EGY65963 EQU65961:EQU65963 FAQ65961:FAQ65963 FKM65961:FKM65963 FUI65961:FUI65963 GEE65961:GEE65963 GOA65961:GOA65963 GXW65961:GXW65963 HHS65961:HHS65963 HRO65961:HRO65963 IBK65961:IBK65963 ILG65961:ILG65963 IVC65961:IVC65963 JEY65961:JEY65963 JOU65961:JOU65963 JYQ65961:JYQ65963 KIM65961:KIM65963 KSI65961:KSI65963 LCE65961:LCE65963 LMA65961:LMA65963 LVW65961:LVW65963 MFS65961:MFS65963 MPO65961:MPO65963 MZK65961:MZK65963 NJG65961:NJG65963 NTC65961:NTC65963 OCY65961:OCY65963 OMU65961:OMU65963 OWQ65961:OWQ65963 PGM65961:PGM65963 PQI65961:PQI65963 QAE65961:QAE65963 QKA65961:QKA65963 QTW65961:QTW65963 RDS65961:RDS65963 RNO65961:RNO65963 RXK65961:RXK65963 SHG65961:SHG65963 SRC65961:SRC65963 TAY65961:TAY65963 TKU65961:TKU65963 TUQ65961:TUQ65963 UEM65961:UEM65963 UOI65961:UOI65963 UYE65961:UYE65963 VIA65961:VIA65963 VRW65961:VRW65963 WBS65961:WBS65963 WLO65961:WLO65963 WVK65961:WVK65963 C131497:C131499 IY131497:IY131499 SU131497:SU131499 ACQ131497:ACQ131499 AMM131497:AMM131499 AWI131497:AWI131499 BGE131497:BGE131499 BQA131497:BQA131499 BZW131497:BZW131499 CJS131497:CJS131499 CTO131497:CTO131499 DDK131497:DDK131499 DNG131497:DNG131499 DXC131497:DXC131499 EGY131497:EGY131499 EQU131497:EQU131499 FAQ131497:FAQ131499 FKM131497:FKM131499 FUI131497:FUI131499 GEE131497:GEE131499 GOA131497:GOA131499 GXW131497:GXW131499 HHS131497:HHS131499 HRO131497:HRO131499 IBK131497:IBK131499 ILG131497:ILG131499 IVC131497:IVC131499 JEY131497:JEY131499 JOU131497:JOU131499 JYQ131497:JYQ131499 KIM131497:KIM131499 KSI131497:KSI131499 LCE131497:LCE131499 LMA131497:LMA131499 LVW131497:LVW131499 MFS131497:MFS131499 MPO131497:MPO131499 MZK131497:MZK131499 NJG131497:NJG131499 NTC131497:NTC131499 OCY131497:OCY131499 OMU131497:OMU131499 OWQ131497:OWQ131499 PGM131497:PGM131499 PQI131497:PQI131499 QAE131497:QAE131499 QKA131497:QKA131499 QTW131497:QTW131499 RDS131497:RDS131499 RNO131497:RNO131499 RXK131497:RXK131499 SHG131497:SHG131499 SRC131497:SRC131499 TAY131497:TAY131499 TKU131497:TKU131499 TUQ131497:TUQ131499 UEM131497:UEM131499 UOI131497:UOI131499 UYE131497:UYE131499 VIA131497:VIA131499 VRW131497:VRW131499 WBS131497:WBS131499 WLO131497:WLO131499 WVK131497:WVK131499 C197033:C197035 IY197033:IY197035 SU197033:SU197035 ACQ197033:ACQ197035 AMM197033:AMM197035 AWI197033:AWI197035 BGE197033:BGE197035 BQA197033:BQA197035 BZW197033:BZW197035 CJS197033:CJS197035 CTO197033:CTO197035 DDK197033:DDK197035 DNG197033:DNG197035 DXC197033:DXC197035 EGY197033:EGY197035 EQU197033:EQU197035 FAQ197033:FAQ197035 FKM197033:FKM197035 FUI197033:FUI197035 GEE197033:GEE197035 GOA197033:GOA197035 GXW197033:GXW197035 HHS197033:HHS197035 HRO197033:HRO197035 IBK197033:IBK197035 ILG197033:ILG197035 IVC197033:IVC197035 JEY197033:JEY197035 JOU197033:JOU197035 JYQ197033:JYQ197035 KIM197033:KIM197035 KSI197033:KSI197035 LCE197033:LCE197035 LMA197033:LMA197035 LVW197033:LVW197035 MFS197033:MFS197035 MPO197033:MPO197035 MZK197033:MZK197035 NJG197033:NJG197035 NTC197033:NTC197035 OCY197033:OCY197035 OMU197033:OMU197035 OWQ197033:OWQ197035 PGM197033:PGM197035 PQI197033:PQI197035 QAE197033:QAE197035 QKA197033:QKA197035 QTW197033:QTW197035 RDS197033:RDS197035 RNO197033:RNO197035 RXK197033:RXK197035 SHG197033:SHG197035 SRC197033:SRC197035 TAY197033:TAY197035 TKU197033:TKU197035 TUQ197033:TUQ197035 UEM197033:UEM197035 UOI197033:UOI197035 UYE197033:UYE197035 VIA197033:VIA197035 VRW197033:VRW197035 WBS197033:WBS197035 WLO197033:WLO197035 WVK197033:WVK197035 C262569:C262571 IY262569:IY262571 SU262569:SU262571 ACQ262569:ACQ262571 AMM262569:AMM262571 AWI262569:AWI262571 BGE262569:BGE262571 BQA262569:BQA262571 BZW262569:BZW262571 CJS262569:CJS262571 CTO262569:CTO262571 DDK262569:DDK262571 DNG262569:DNG262571 DXC262569:DXC262571 EGY262569:EGY262571 EQU262569:EQU262571 FAQ262569:FAQ262571 FKM262569:FKM262571 FUI262569:FUI262571 GEE262569:GEE262571 GOA262569:GOA262571 GXW262569:GXW262571 HHS262569:HHS262571 HRO262569:HRO262571 IBK262569:IBK262571 ILG262569:ILG262571 IVC262569:IVC262571 JEY262569:JEY262571 JOU262569:JOU262571 JYQ262569:JYQ262571 KIM262569:KIM262571 KSI262569:KSI262571 LCE262569:LCE262571 LMA262569:LMA262571 LVW262569:LVW262571 MFS262569:MFS262571 MPO262569:MPO262571 MZK262569:MZK262571 NJG262569:NJG262571 NTC262569:NTC262571 OCY262569:OCY262571 OMU262569:OMU262571 OWQ262569:OWQ262571 PGM262569:PGM262571 PQI262569:PQI262571 QAE262569:QAE262571 QKA262569:QKA262571 QTW262569:QTW262571 RDS262569:RDS262571 RNO262569:RNO262571 RXK262569:RXK262571 SHG262569:SHG262571 SRC262569:SRC262571 TAY262569:TAY262571 TKU262569:TKU262571 TUQ262569:TUQ262571 UEM262569:UEM262571 UOI262569:UOI262571 UYE262569:UYE262571 VIA262569:VIA262571 VRW262569:VRW262571 WBS262569:WBS262571 WLO262569:WLO262571 WVK262569:WVK262571 C328105:C328107 IY328105:IY328107 SU328105:SU328107 ACQ328105:ACQ328107 AMM328105:AMM328107 AWI328105:AWI328107 BGE328105:BGE328107 BQA328105:BQA328107 BZW328105:BZW328107 CJS328105:CJS328107 CTO328105:CTO328107 DDK328105:DDK328107 DNG328105:DNG328107 DXC328105:DXC328107 EGY328105:EGY328107 EQU328105:EQU328107 FAQ328105:FAQ328107 FKM328105:FKM328107 FUI328105:FUI328107 GEE328105:GEE328107 GOA328105:GOA328107 GXW328105:GXW328107 HHS328105:HHS328107 HRO328105:HRO328107 IBK328105:IBK328107 ILG328105:ILG328107 IVC328105:IVC328107 JEY328105:JEY328107 JOU328105:JOU328107 JYQ328105:JYQ328107 KIM328105:KIM328107 KSI328105:KSI328107 LCE328105:LCE328107 LMA328105:LMA328107 LVW328105:LVW328107 MFS328105:MFS328107 MPO328105:MPO328107 MZK328105:MZK328107 NJG328105:NJG328107 NTC328105:NTC328107 OCY328105:OCY328107 OMU328105:OMU328107 OWQ328105:OWQ328107 PGM328105:PGM328107 PQI328105:PQI328107 QAE328105:QAE328107 QKA328105:QKA328107 QTW328105:QTW328107 RDS328105:RDS328107 RNO328105:RNO328107 RXK328105:RXK328107 SHG328105:SHG328107 SRC328105:SRC328107 TAY328105:TAY328107 TKU328105:TKU328107 TUQ328105:TUQ328107 UEM328105:UEM328107 UOI328105:UOI328107 UYE328105:UYE328107 VIA328105:VIA328107 VRW328105:VRW328107 WBS328105:WBS328107 WLO328105:WLO328107 WVK328105:WVK328107 C393641:C393643 IY393641:IY393643 SU393641:SU393643 ACQ393641:ACQ393643 AMM393641:AMM393643 AWI393641:AWI393643 BGE393641:BGE393643 BQA393641:BQA393643 BZW393641:BZW393643 CJS393641:CJS393643 CTO393641:CTO393643 DDK393641:DDK393643 DNG393641:DNG393643 DXC393641:DXC393643 EGY393641:EGY393643 EQU393641:EQU393643 FAQ393641:FAQ393643 FKM393641:FKM393643 FUI393641:FUI393643 GEE393641:GEE393643 GOA393641:GOA393643 GXW393641:GXW393643 HHS393641:HHS393643 HRO393641:HRO393643 IBK393641:IBK393643 ILG393641:ILG393643 IVC393641:IVC393643 JEY393641:JEY393643 JOU393641:JOU393643 JYQ393641:JYQ393643 KIM393641:KIM393643 KSI393641:KSI393643 LCE393641:LCE393643 LMA393641:LMA393643 LVW393641:LVW393643 MFS393641:MFS393643 MPO393641:MPO393643 MZK393641:MZK393643 NJG393641:NJG393643 NTC393641:NTC393643 OCY393641:OCY393643 OMU393641:OMU393643 OWQ393641:OWQ393643 PGM393641:PGM393643 PQI393641:PQI393643 QAE393641:QAE393643 QKA393641:QKA393643 QTW393641:QTW393643 RDS393641:RDS393643 RNO393641:RNO393643 RXK393641:RXK393643 SHG393641:SHG393643 SRC393641:SRC393643 TAY393641:TAY393643 TKU393641:TKU393643 TUQ393641:TUQ393643 UEM393641:UEM393643 UOI393641:UOI393643 UYE393641:UYE393643 VIA393641:VIA393643 VRW393641:VRW393643 WBS393641:WBS393643 WLO393641:WLO393643 WVK393641:WVK393643 C459177:C459179 IY459177:IY459179 SU459177:SU459179 ACQ459177:ACQ459179 AMM459177:AMM459179 AWI459177:AWI459179 BGE459177:BGE459179 BQA459177:BQA459179 BZW459177:BZW459179 CJS459177:CJS459179 CTO459177:CTO459179 DDK459177:DDK459179 DNG459177:DNG459179 DXC459177:DXC459179 EGY459177:EGY459179 EQU459177:EQU459179 FAQ459177:FAQ459179 FKM459177:FKM459179 FUI459177:FUI459179 GEE459177:GEE459179 GOA459177:GOA459179 GXW459177:GXW459179 HHS459177:HHS459179 HRO459177:HRO459179 IBK459177:IBK459179 ILG459177:ILG459179 IVC459177:IVC459179 JEY459177:JEY459179 JOU459177:JOU459179 JYQ459177:JYQ459179 KIM459177:KIM459179 KSI459177:KSI459179 LCE459177:LCE459179 LMA459177:LMA459179 LVW459177:LVW459179 MFS459177:MFS459179 MPO459177:MPO459179 MZK459177:MZK459179 NJG459177:NJG459179 NTC459177:NTC459179 OCY459177:OCY459179 OMU459177:OMU459179 OWQ459177:OWQ459179 PGM459177:PGM459179 PQI459177:PQI459179 QAE459177:QAE459179 QKA459177:QKA459179 QTW459177:QTW459179 RDS459177:RDS459179 RNO459177:RNO459179 RXK459177:RXK459179 SHG459177:SHG459179 SRC459177:SRC459179 TAY459177:TAY459179 TKU459177:TKU459179 TUQ459177:TUQ459179 UEM459177:UEM459179 UOI459177:UOI459179 UYE459177:UYE459179 VIA459177:VIA459179 VRW459177:VRW459179 WBS459177:WBS459179 WLO459177:WLO459179 WVK459177:WVK459179 C524713:C524715 IY524713:IY524715 SU524713:SU524715 ACQ524713:ACQ524715 AMM524713:AMM524715 AWI524713:AWI524715 BGE524713:BGE524715 BQA524713:BQA524715 BZW524713:BZW524715 CJS524713:CJS524715 CTO524713:CTO524715 DDK524713:DDK524715 DNG524713:DNG524715 DXC524713:DXC524715 EGY524713:EGY524715 EQU524713:EQU524715 FAQ524713:FAQ524715 FKM524713:FKM524715 FUI524713:FUI524715 GEE524713:GEE524715 GOA524713:GOA524715 GXW524713:GXW524715 HHS524713:HHS524715 HRO524713:HRO524715 IBK524713:IBK524715 ILG524713:ILG524715 IVC524713:IVC524715 JEY524713:JEY524715 JOU524713:JOU524715 JYQ524713:JYQ524715 KIM524713:KIM524715 KSI524713:KSI524715 LCE524713:LCE524715 LMA524713:LMA524715 LVW524713:LVW524715 MFS524713:MFS524715 MPO524713:MPO524715 MZK524713:MZK524715 NJG524713:NJG524715 NTC524713:NTC524715 OCY524713:OCY524715 OMU524713:OMU524715 OWQ524713:OWQ524715 PGM524713:PGM524715 PQI524713:PQI524715 QAE524713:QAE524715 QKA524713:QKA524715 QTW524713:QTW524715 RDS524713:RDS524715 RNO524713:RNO524715 RXK524713:RXK524715 SHG524713:SHG524715 SRC524713:SRC524715 TAY524713:TAY524715 TKU524713:TKU524715 TUQ524713:TUQ524715 UEM524713:UEM524715 UOI524713:UOI524715 UYE524713:UYE524715 VIA524713:VIA524715 VRW524713:VRW524715 WBS524713:WBS524715 WLO524713:WLO524715 WVK524713:WVK524715 C590249:C590251 IY590249:IY590251 SU590249:SU590251 ACQ590249:ACQ590251 AMM590249:AMM590251 AWI590249:AWI590251 BGE590249:BGE590251 BQA590249:BQA590251 BZW590249:BZW590251 CJS590249:CJS590251 CTO590249:CTO590251 DDK590249:DDK590251 DNG590249:DNG590251 DXC590249:DXC590251 EGY590249:EGY590251 EQU590249:EQU590251 FAQ590249:FAQ590251 FKM590249:FKM590251 FUI590249:FUI590251 GEE590249:GEE590251 GOA590249:GOA590251 GXW590249:GXW590251 HHS590249:HHS590251 HRO590249:HRO590251 IBK590249:IBK590251 ILG590249:ILG590251 IVC590249:IVC590251 JEY590249:JEY590251 JOU590249:JOU590251 JYQ590249:JYQ590251 KIM590249:KIM590251 KSI590249:KSI590251 LCE590249:LCE590251 LMA590249:LMA590251 LVW590249:LVW590251 MFS590249:MFS590251 MPO590249:MPO590251 MZK590249:MZK590251 NJG590249:NJG590251 NTC590249:NTC590251 OCY590249:OCY590251 OMU590249:OMU590251 OWQ590249:OWQ590251 PGM590249:PGM590251 PQI590249:PQI590251 QAE590249:QAE590251 QKA590249:QKA590251 QTW590249:QTW590251 RDS590249:RDS590251 RNO590249:RNO590251 RXK590249:RXK590251 SHG590249:SHG590251 SRC590249:SRC590251 TAY590249:TAY590251 TKU590249:TKU590251 TUQ590249:TUQ590251 UEM590249:UEM590251 UOI590249:UOI590251 UYE590249:UYE590251 VIA590249:VIA590251 VRW590249:VRW590251 WBS590249:WBS590251 WLO590249:WLO590251 WVK590249:WVK590251 C655785:C655787 IY655785:IY655787 SU655785:SU655787 ACQ655785:ACQ655787 AMM655785:AMM655787 AWI655785:AWI655787 BGE655785:BGE655787 BQA655785:BQA655787 BZW655785:BZW655787 CJS655785:CJS655787 CTO655785:CTO655787 DDK655785:DDK655787 DNG655785:DNG655787 DXC655785:DXC655787 EGY655785:EGY655787 EQU655785:EQU655787 FAQ655785:FAQ655787 FKM655785:FKM655787 FUI655785:FUI655787 GEE655785:GEE655787 GOA655785:GOA655787 GXW655785:GXW655787 HHS655785:HHS655787 HRO655785:HRO655787 IBK655785:IBK655787 ILG655785:ILG655787 IVC655785:IVC655787 JEY655785:JEY655787 JOU655785:JOU655787 JYQ655785:JYQ655787 KIM655785:KIM655787 KSI655785:KSI655787 LCE655785:LCE655787 LMA655785:LMA655787 LVW655785:LVW655787 MFS655785:MFS655787 MPO655785:MPO655787 MZK655785:MZK655787 NJG655785:NJG655787 NTC655785:NTC655787 OCY655785:OCY655787 OMU655785:OMU655787 OWQ655785:OWQ655787 PGM655785:PGM655787 PQI655785:PQI655787 QAE655785:QAE655787 QKA655785:QKA655787 QTW655785:QTW655787 RDS655785:RDS655787 RNO655785:RNO655787 RXK655785:RXK655787 SHG655785:SHG655787 SRC655785:SRC655787 TAY655785:TAY655787 TKU655785:TKU655787 TUQ655785:TUQ655787 UEM655785:UEM655787 UOI655785:UOI655787 UYE655785:UYE655787 VIA655785:VIA655787 VRW655785:VRW655787 WBS655785:WBS655787 WLO655785:WLO655787 WVK655785:WVK655787 C721321:C721323 IY721321:IY721323 SU721321:SU721323 ACQ721321:ACQ721323 AMM721321:AMM721323 AWI721321:AWI721323 BGE721321:BGE721323 BQA721321:BQA721323 BZW721321:BZW721323 CJS721321:CJS721323 CTO721321:CTO721323 DDK721321:DDK721323 DNG721321:DNG721323 DXC721321:DXC721323 EGY721321:EGY721323 EQU721321:EQU721323 FAQ721321:FAQ721323 FKM721321:FKM721323 FUI721321:FUI721323 GEE721321:GEE721323 GOA721321:GOA721323 GXW721321:GXW721323 HHS721321:HHS721323 HRO721321:HRO721323 IBK721321:IBK721323 ILG721321:ILG721323 IVC721321:IVC721323 JEY721321:JEY721323 JOU721321:JOU721323 JYQ721321:JYQ721323 KIM721321:KIM721323 KSI721321:KSI721323 LCE721321:LCE721323 LMA721321:LMA721323 LVW721321:LVW721323 MFS721321:MFS721323 MPO721321:MPO721323 MZK721321:MZK721323 NJG721321:NJG721323 NTC721321:NTC721323 OCY721321:OCY721323 OMU721321:OMU721323 OWQ721321:OWQ721323 PGM721321:PGM721323 PQI721321:PQI721323 QAE721321:QAE721323 QKA721321:QKA721323 QTW721321:QTW721323 RDS721321:RDS721323 RNO721321:RNO721323 RXK721321:RXK721323 SHG721321:SHG721323 SRC721321:SRC721323 TAY721321:TAY721323 TKU721321:TKU721323 TUQ721321:TUQ721323 UEM721321:UEM721323 UOI721321:UOI721323 UYE721321:UYE721323 VIA721321:VIA721323 VRW721321:VRW721323 WBS721321:WBS721323 WLO721321:WLO721323 WVK721321:WVK721323 C786857:C786859 IY786857:IY786859 SU786857:SU786859 ACQ786857:ACQ786859 AMM786857:AMM786859 AWI786857:AWI786859 BGE786857:BGE786859 BQA786857:BQA786859 BZW786857:BZW786859 CJS786857:CJS786859 CTO786857:CTO786859 DDK786857:DDK786859 DNG786857:DNG786859 DXC786857:DXC786859 EGY786857:EGY786859 EQU786857:EQU786859 FAQ786857:FAQ786859 FKM786857:FKM786859 FUI786857:FUI786859 GEE786857:GEE786859 GOA786857:GOA786859 GXW786857:GXW786859 HHS786857:HHS786859 HRO786857:HRO786859 IBK786857:IBK786859 ILG786857:ILG786859 IVC786857:IVC786859 JEY786857:JEY786859 JOU786857:JOU786859 JYQ786857:JYQ786859 KIM786857:KIM786859 KSI786857:KSI786859 LCE786857:LCE786859 LMA786857:LMA786859 LVW786857:LVW786859 MFS786857:MFS786859 MPO786857:MPO786859 MZK786857:MZK786859 NJG786857:NJG786859 NTC786857:NTC786859 OCY786857:OCY786859 OMU786857:OMU786859 OWQ786857:OWQ786859 PGM786857:PGM786859 PQI786857:PQI786859 QAE786857:QAE786859 QKA786857:QKA786859 QTW786857:QTW786859 RDS786857:RDS786859 RNO786857:RNO786859 RXK786857:RXK786859 SHG786857:SHG786859 SRC786857:SRC786859 TAY786857:TAY786859 TKU786857:TKU786859 TUQ786857:TUQ786859 UEM786857:UEM786859 UOI786857:UOI786859 UYE786857:UYE786859 VIA786857:VIA786859 VRW786857:VRW786859 WBS786857:WBS786859 WLO786857:WLO786859 WVK786857:WVK786859 C852393:C852395 IY852393:IY852395 SU852393:SU852395 ACQ852393:ACQ852395 AMM852393:AMM852395 AWI852393:AWI852395 BGE852393:BGE852395 BQA852393:BQA852395 BZW852393:BZW852395 CJS852393:CJS852395 CTO852393:CTO852395 DDK852393:DDK852395 DNG852393:DNG852395 DXC852393:DXC852395 EGY852393:EGY852395 EQU852393:EQU852395 FAQ852393:FAQ852395 FKM852393:FKM852395 FUI852393:FUI852395 GEE852393:GEE852395 GOA852393:GOA852395 GXW852393:GXW852395 HHS852393:HHS852395 HRO852393:HRO852395 IBK852393:IBK852395 ILG852393:ILG852395 IVC852393:IVC852395 JEY852393:JEY852395 JOU852393:JOU852395 JYQ852393:JYQ852395 KIM852393:KIM852395 KSI852393:KSI852395 LCE852393:LCE852395 LMA852393:LMA852395 LVW852393:LVW852395 MFS852393:MFS852395 MPO852393:MPO852395 MZK852393:MZK852395 NJG852393:NJG852395 NTC852393:NTC852395 OCY852393:OCY852395 OMU852393:OMU852395 OWQ852393:OWQ852395 PGM852393:PGM852395 PQI852393:PQI852395 QAE852393:QAE852395 QKA852393:QKA852395 QTW852393:QTW852395 RDS852393:RDS852395 RNO852393:RNO852395 RXK852393:RXK852395 SHG852393:SHG852395 SRC852393:SRC852395 TAY852393:TAY852395 TKU852393:TKU852395 TUQ852393:TUQ852395 UEM852393:UEM852395 UOI852393:UOI852395 UYE852393:UYE852395 VIA852393:VIA852395 VRW852393:VRW852395 WBS852393:WBS852395 WLO852393:WLO852395 WVK852393:WVK852395 C917929:C917931 IY917929:IY917931 SU917929:SU917931 ACQ917929:ACQ917931 AMM917929:AMM917931 AWI917929:AWI917931 BGE917929:BGE917931 BQA917929:BQA917931 BZW917929:BZW917931 CJS917929:CJS917931 CTO917929:CTO917931 DDK917929:DDK917931 DNG917929:DNG917931 DXC917929:DXC917931 EGY917929:EGY917931 EQU917929:EQU917931 FAQ917929:FAQ917931 FKM917929:FKM917931 FUI917929:FUI917931 GEE917929:GEE917931 GOA917929:GOA917931 GXW917929:GXW917931 HHS917929:HHS917931 HRO917929:HRO917931 IBK917929:IBK917931 ILG917929:ILG917931 IVC917929:IVC917931 JEY917929:JEY917931 JOU917929:JOU917931 JYQ917929:JYQ917931 KIM917929:KIM917931 KSI917929:KSI917931 LCE917929:LCE917931 LMA917929:LMA917931 LVW917929:LVW917931 MFS917929:MFS917931 MPO917929:MPO917931 MZK917929:MZK917931 NJG917929:NJG917931 NTC917929:NTC917931 OCY917929:OCY917931 OMU917929:OMU917931 OWQ917929:OWQ917931 PGM917929:PGM917931 PQI917929:PQI917931 QAE917929:QAE917931 QKA917929:QKA917931 QTW917929:QTW917931 RDS917929:RDS917931 RNO917929:RNO917931 RXK917929:RXK917931 SHG917929:SHG917931 SRC917929:SRC917931 TAY917929:TAY917931 TKU917929:TKU917931 TUQ917929:TUQ917931 UEM917929:UEM917931 UOI917929:UOI917931 UYE917929:UYE917931 VIA917929:VIA917931 VRW917929:VRW917931 WBS917929:WBS917931 WLO917929:WLO917931 WVK917929:WVK917931 C983465:C983467 IY983465:IY983467 SU983465:SU983467 ACQ983465:ACQ983467 AMM983465:AMM983467 AWI983465:AWI983467 BGE983465:BGE983467 BQA983465:BQA983467 BZW983465:BZW983467 CJS983465:CJS983467 CTO983465:CTO983467 DDK983465:DDK983467 DNG983465:DNG983467 DXC983465:DXC983467 EGY983465:EGY983467 EQU983465:EQU983467 FAQ983465:FAQ983467 FKM983465:FKM983467 FUI983465:FUI983467 GEE983465:GEE983467 GOA983465:GOA983467 GXW983465:GXW983467 HHS983465:HHS983467 HRO983465:HRO983467 IBK983465:IBK983467 ILG983465:ILG983467 IVC983465:IVC983467 JEY983465:JEY983467 JOU983465:JOU983467 JYQ983465:JYQ983467 KIM983465:KIM983467 KSI983465:KSI983467 LCE983465:LCE983467 LMA983465:LMA983467 LVW983465:LVW983467 MFS983465:MFS983467 MPO983465:MPO983467 MZK983465:MZK983467 NJG983465:NJG983467 NTC983465:NTC983467 OCY983465:OCY983467 OMU983465:OMU983467 OWQ983465:OWQ983467 PGM983465:PGM983467 PQI983465:PQI983467 QAE983465:QAE983467 QKA983465:QKA983467 QTW983465:QTW983467 RDS983465:RDS983467 RNO983465:RNO983467 RXK983465:RXK983467 SHG983465:SHG983467 SRC983465:SRC983467 TAY983465:TAY983467 TKU983465:TKU983467 TUQ983465:TUQ983467 UEM983465:UEM983467 UOI983465:UOI983467 UYE983465:UYE983467 VIA983465:VIA983467 VRW983465:VRW983467 WBS983465:WBS983467 WLO983465:WLO983467 WVK983465:WVK983467 C314:C317 IY314:IY317 SU314:SU317 ACQ314:ACQ317 AMM314:AMM317 AWI314:AWI317 BGE314:BGE317 BQA314:BQA317 BZW314:BZW317 CJS314:CJS317 CTO314:CTO317 DDK314:DDK317 DNG314:DNG317 DXC314:DXC317 EGY314:EGY317 EQU314:EQU317 FAQ314:FAQ317 FKM314:FKM317 FUI314:FUI317 GEE314:GEE317 GOA314:GOA317 GXW314:GXW317 HHS314:HHS317 HRO314:HRO317 IBK314:IBK317 ILG314:ILG317 IVC314:IVC317 JEY314:JEY317 JOU314:JOU317 JYQ314:JYQ317 KIM314:KIM317 KSI314:KSI317 LCE314:LCE317 LMA314:LMA317 LVW314:LVW317 MFS314:MFS317 MPO314:MPO317 MZK314:MZK317 NJG314:NJG317 NTC314:NTC317 OCY314:OCY317 OMU314:OMU317 OWQ314:OWQ317 PGM314:PGM317 PQI314:PQI317 QAE314:QAE317 QKA314:QKA317 QTW314:QTW317 RDS314:RDS317 RNO314:RNO317 RXK314:RXK317 SHG314:SHG317 SRC314:SRC317 TAY314:TAY317 TKU314:TKU317 TUQ314:TUQ317 UEM314:UEM317 UOI314:UOI317 UYE314:UYE317 VIA314:VIA317 VRW314:VRW317 WBS314:WBS317 WLO314:WLO317 WVK314:WVK317 C65850:C65853 IY65850:IY65853 SU65850:SU65853 ACQ65850:ACQ65853 AMM65850:AMM65853 AWI65850:AWI65853 BGE65850:BGE65853 BQA65850:BQA65853 BZW65850:BZW65853 CJS65850:CJS65853 CTO65850:CTO65853 DDK65850:DDK65853 DNG65850:DNG65853 DXC65850:DXC65853 EGY65850:EGY65853 EQU65850:EQU65853 FAQ65850:FAQ65853 FKM65850:FKM65853 FUI65850:FUI65853 GEE65850:GEE65853 GOA65850:GOA65853 GXW65850:GXW65853 HHS65850:HHS65853 HRO65850:HRO65853 IBK65850:IBK65853 ILG65850:ILG65853 IVC65850:IVC65853 JEY65850:JEY65853 JOU65850:JOU65853 JYQ65850:JYQ65853 KIM65850:KIM65853 KSI65850:KSI65853 LCE65850:LCE65853 LMA65850:LMA65853 LVW65850:LVW65853 MFS65850:MFS65853 MPO65850:MPO65853 MZK65850:MZK65853 NJG65850:NJG65853 NTC65850:NTC65853 OCY65850:OCY65853 OMU65850:OMU65853 OWQ65850:OWQ65853 PGM65850:PGM65853 PQI65850:PQI65853 QAE65850:QAE65853 QKA65850:QKA65853 QTW65850:QTW65853 RDS65850:RDS65853 RNO65850:RNO65853 RXK65850:RXK65853 SHG65850:SHG65853 SRC65850:SRC65853 TAY65850:TAY65853 TKU65850:TKU65853 TUQ65850:TUQ65853 UEM65850:UEM65853 UOI65850:UOI65853 UYE65850:UYE65853 VIA65850:VIA65853 VRW65850:VRW65853 WBS65850:WBS65853 WLO65850:WLO65853 WVK65850:WVK65853 C131386:C131389 IY131386:IY131389 SU131386:SU131389 ACQ131386:ACQ131389 AMM131386:AMM131389 AWI131386:AWI131389 BGE131386:BGE131389 BQA131386:BQA131389 BZW131386:BZW131389 CJS131386:CJS131389 CTO131386:CTO131389 DDK131386:DDK131389 DNG131386:DNG131389 DXC131386:DXC131389 EGY131386:EGY131389 EQU131386:EQU131389 FAQ131386:FAQ131389 FKM131386:FKM131389 FUI131386:FUI131389 GEE131386:GEE131389 GOA131386:GOA131389 GXW131386:GXW131389 HHS131386:HHS131389 HRO131386:HRO131389 IBK131386:IBK131389 ILG131386:ILG131389 IVC131386:IVC131389 JEY131386:JEY131389 JOU131386:JOU131389 JYQ131386:JYQ131389 KIM131386:KIM131389 KSI131386:KSI131389 LCE131386:LCE131389 LMA131386:LMA131389 LVW131386:LVW131389 MFS131386:MFS131389 MPO131386:MPO131389 MZK131386:MZK131389 NJG131386:NJG131389 NTC131386:NTC131389 OCY131386:OCY131389 OMU131386:OMU131389 OWQ131386:OWQ131389 PGM131386:PGM131389 PQI131386:PQI131389 QAE131386:QAE131389 QKA131386:QKA131389 QTW131386:QTW131389 RDS131386:RDS131389 RNO131386:RNO131389 RXK131386:RXK131389 SHG131386:SHG131389 SRC131386:SRC131389 TAY131386:TAY131389 TKU131386:TKU131389 TUQ131386:TUQ131389 UEM131386:UEM131389 UOI131386:UOI131389 UYE131386:UYE131389 VIA131386:VIA131389 VRW131386:VRW131389 WBS131386:WBS131389 WLO131386:WLO131389 WVK131386:WVK131389 C196922:C196925 IY196922:IY196925 SU196922:SU196925 ACQ196922:ACQ196925 AMM196922:AMM196925 AWI196922:AWI196925 BGE196922:BGE196925 BQA196922:BQA196925 BZW196922:BZW196925 CJS196922:CJS196925 CTO196922:CTO196925 DDK196922:DDK196925 DNG196922:DNG196925 DXC196922:DXC196925 EGY196922:EGY196925 EQU196922:EQU196925 FAQ196922:FAQ196925 FKM196922:FKM196925 FUI196922:FUI196925 GEE196922:GEE196925 GOA196922:GOA196925 GXW196922:GXW196925 HHS196922:HHS196925 HRO196922:HRO196925 IBK196922:IBK196925 ILG196922:ILG196925 IVC196922:IVC196925 JEY196922:JEY196925 JOU196922:JOU196925 JYQ196922:JYQ196925 KIM196922:KIM196925 KSI196922:KSI196925 LCE196922:LCE196925 LMA196922:LMA196925 LVW196922:LVW196925 MFS196922:MFS196925 MPO196922:MPO196925 MZK196922:MZK196925 NJG196922:NJG196925 NTC196922:NTC196925 OCY196922:OCY196925 OMU196922:OMU196925 OWQ196922:OWQ196925 PGM196922:PGM196925 PQI196922:PQI196925 QAE196922:QAE196925 QKA196922:QKA196925 QTW196922:QTW196925 RDS196922:RDS196925 RNO196922:RNO196925 RXK196922:RXK196925 SHG196922:SHG196925 SRC196922:SRC196925 TAY196922:TAY196925 TKU196922:TKU196925 TUQ196922:TUQ196925 UEM196922:UEM196925 UOI196922:UOI196925 UYE196922:UYE196925 VIA196922:VIA196925 VRW196922:VRW196925 WBS196922:WBS196925 WLO196922:WLO196925 WVK196922:WVK196925 C262458:C262461 IY262458:IY262461 SU262458:SU262461 ACQ262458:ACQ262461 AMM262458:AMM262461 AWI262458:AWI262461 BGE262458:BGE262461 BQA262458:BQA262461 BZW262458:BZW262461 CJS262458:CJS262461 CTO262458:CTO262461 DDK262458:DDK262461 DNG262458:DNG262461 DXC262458:DXC262461 EGY262458:EGY262461 EQU262458:EQU262461 FAQ262458:FAQ262461 FKM262458:FKM262461 FUI262458:FUI262461 GEE262458:GEE262461 GOA262458:GOA262461 GXW262458:GXW262461 HHS262458:HHS262461 HRO262458:HRO262461 IBK262458:IBK262461 ILG262458:ILG262461 IVC262458:IVC262461 JEY262458:JEY262461 JOU262458:JOU262461 JYQ262458:JYQ262461 KIM262458:KIM262461 KSI262458:KSI262461 LCE262458:LCE262461 LMA262458:LMA262461 LVW262458:LVW262461 MFS262458:MFS262461 MPO262458:MPO262461 MZK262458:MZK262461 NJG262458:NJG262461 NTC262458:NTC262461 OCY262458:OCY262461 OMU262458:OMU262461 OWQ262458:OWQ262461 PGM262458:PGM262461 PQI262458:PQI262461 QAE262458:QAE262461 QKA262458:QKA262461 QTW262458:QTW262461 RDS262458:RDS262461 RNO262458:RNO262461 RXK262458:RXK262461 SHG262458:SHG262461 SRC262458:SRC262461 TAY262458:TAY262461 TKU262458:TKU262461 TUQ262458:TUQ262461 UEM262458:UEM262461 UOI262458:UOI262461 UYE262458:UYE262461 VIA262458:VIA262461 VRW262458:VRW262461 WBS262458:WBS262461 WLO262458:WLO262461 WVK262458:WVK262461 C327994:C327997 IY327994:IY327997 SU327994:SU327997 ACQ327994:ACQ327997 AMM327994:AMM327997 AWI327994:AWI327997 BGE327994:BGE327997 BQA327994:BQA327997 BZW327994:BZW327997 CJS327994:CJS327997 CTO327994:CTO327997 DDK327994:DDK327997 DNG327994:DNG327997 DXC327994:DXC327997 EGY327994:EGY327997 EQU327994:EQU327997 FAQ327994:FAQ327997 FKM327994:FKM327997 FUI327994:FUI327997 GEE327994:GEE327997 GOA327994:GOA327997 GXW327994:GXW327997 HHS327994:HHS327997 HRO327994:HRO327997 IBK327994:IBK327997 ILG327994:ILG327997 IVC327994:IVC327997 JEY327994:JEY327997 JOU327994:JOU327997 JYQ327994:JYQ327997 KIM327994:KIM327997 KSI327994:KSI327997 LCE327994:LCE327997 LMA327994:LMA327997 LVW327994:LVW327997 MFS327994:MFS327997 MPO327994:MPO327997 MZK327994:MZK327997 NJG327994:NJG327997 NTC327994:NTC327997 OCY327994:OCY327997 OMU327994:OMU327997 OWQ327994:OWQ327997 PGM327994:PGM327997 PQI327994:PQI327997 QAE327994:QAE327997 QKA327994:QKA327997 QTW327994:QTW327997 RDS327994:RDS327997 RNO327994:RNO327997 RXK327994:RXK327997 SHG327994:SHG327997 SRC327994:SRC327997 TAY327994:TAY327997 TKU327994:TKU327997 TUQ327994:TUQ327997 UEM327994:UEM327997 UOI327994:UOI327997 UYE327994:UYE327997 VIA327994:VIA327997 VRW327994:VRW327997 WBS327994:WBS327997 WLO327994:WLO327997 WVK327994:WVK327997 C393530:C393533 IY393530:IY393533 SU393530:SU393533 ACQ393530:ACQ393533 AMM393530:AMM393533 AWI393530:AWI393533 BGE393530:BGE393533 BQA393530:BQA393533 BZW393530:BZW393533 CJS393530:CJS393533 CTO393530:CTO393533 DDK393530:DDK393533 DNG393530:DNG393533 DXC393530:DXC393533 EGY393530:EGY393533 EQU393530:EQU393533 FAQ393530:FAQ393533 FKM393530:FKM393533 FUI393530:FUI393533 GEE393530:GEE393533 GOA393530:GOA393533 GXW393530:GXW393533 HHS393530:HHS393533 HRO393530:HRO393533 IBK393530:IBK393533 ILG393530:ILG393533 IVC393530:IVC393533 JEY393530:JEY393533 JOU393530:JOU393533 JYQ393530:JYQ393533 KIM393530:KIM393533 KSI393530:KSI393533 LCE393530:LCE393533 LMA393530:LMA393533 LVW393530:LVW393533 MFS393530:MFS393533 MPO393530:MPO393533 MZK393530:MZK393533 NJG393530:NJG393533 NTC393530:NTC393533 OCY393530:OCY393533 OMU393530:OMU393533 OWQ393530:OWQ393533 PGM393530:PGM393533 PQI393530:PQI393533 QAE393530:QAE393533 QKA393530:QKA393533 QTW393530:QTW393533 RDS393530:RDS393533 RNO393530:RNO393533 RXK393530:RXK393533 SHG393530:SHG393533 SRC393530:SRC393533 TAY393530:TAY393533 TKU393530:TKU393533 TUQ393530:TUQ393533 UEM393530:UEM393533 UOI393530:UOI393533 UYE393530:UYE393533 VIA393530:VIA393533 VRW393530:VRW393533 WBS393530:WBS393533 WLO393530:WLO393533 WVK393530:WVK393533 C459066:C459069 IY459066:IY459069 SU459066:SU459069 ACQ459066:ACQ459069 AMM459066:AMM459069 AWI459066:AWI459069 BGE459066:BGE459069 BQA459066:BQA459069 BZW459066:BZW459069 CJS459066:CJS459069 CTO459066:CTO459069 DDK459066:DDK459069 DNG459066:DNG459069 DXC459066:DXC459069 EGY459066:EGY459069 EQU459066:EQU459069 FAQ459066:FAQ459069 FKM459066:FKM459069 FUI459066:FUI459069 GEE459066:GEE459069 GOA459066:GOA459069 GXW459066:GXW459069 HHS459066:HHS459069 HRO459066:HRO459069 IBK459066:IBK459069 ILG459066:ILG459069 IVC459066:IVC459069 JEY459066:JEY459069 JOU459066:JOU459069 JYQ459066:JYQ459069 KIM459066:KIM459069 KSI459066:KSI459069 LCE459066:LCE459069 LMA459066:LMA459069 LVW459066:LVW459069 MFS459066:MFS459069 MPO459066:MPO459069 MZK459066:MZK459069 NJG459066:NJG459069 NTC459066:NTC459069 OCY459066:OCY459069 OMU459066:OMU459069 OWQ459066:OWQ459069 PGM459066:PGM459069 PQI459066:PQI459069 QAE459066:QAE459069 QKA459066:QKA459069 QTW459066:QTW459069 RDS459066:RDS459069 RNO459066:RNO459069 RXK459066:RXK459069 SHG459066:SHG459069 SRC459066:SRC459069 TAY459066:TAY459069 TKU459066:TKU459069 TUQ459066:TUQ459069 UEM459066:UEM459069 UOI459066:UOI459069 UYE459066:UYE459069 VIA459066:VIA459069 VRW459066:VRW459069 WBS459066:WBS459069 WLO459066:WLO459069 WVK459066:WVK459069 C524602:C524605 IY524602:IY524605 SU524602:SU524605 ACQ524602:ACQ524605 AMM524602:AMM524605 AWI524602:AWI524605 BGE524602:BGE524605 BQA524602:BQA524605 BZW524602:BZW524605 CJS524602:CJS524605 CTO524602:CTO524605 DDK524602:DDK524605 DNG524602:DNG524605 DXC524602:DXC524605 EGY524602:EGY524605 EQU524602:EQU524605 FAQ524602:FAQ524605 FKM524602:FKM524605 FUI524602:FUI524605 GEE524602:GEE524605 GOA524602:GOA524605 GXW524602:GXW524605 HHS524602:HHS524605 HRO524602:HRO524605 IBK524602:IBK524605 ILG524602:ILG524605 IVC524602:IVC524605 JEY524602:JEY524605 JOU524602:JOU524605 JYQ524602:JYQ524605 KIM524602:KIM524605 KSI524602:KSI524605 LCE524602:LCE524605 LMA524602:LMA524605 LVW524602:LVW524605 MFS524602:MFS524605 MPO524602:MPO524605 MZK524602:MZK524605 NJG524602:NJG524605 NTC524602:NTC524605 OCY524602:OCY524605 OMU524602:OMU524605 OWQ524602:OWQ524605 PGM524602:PGM524605 PQI524602:PQI524605 QAE524602:QAE524605 QKA524602:QKA524605 QTW524602:QTW524605 RDS524602:RDS524605 RNO524602:RNO524605 RXK524602:RXK524605 SHG524602:SHG524605 SRC524602:SRC524605 TAY524602:TAY524605 TKU524602:TKU524605 TUQ524602:TUQ524605 UEM524602:UEM524605 UOI524602:UOI524605 UYE524602:UYE524605 VIA524602:VIA524605 VRW524602:VRW524605 WBS524602:WBS524605 WLO524602:WLO524605 WVK524602:WVK524605 C590138:C590141 IY590138:IY590141 SU590138:SU590141 ACQ590138:ACQ590141 AMM590138:AMM590141 AWI590138:AWI590141 BGE590138:BGE590141 BQA590138:BQA590141 BZW590138:BZW590141 CJS590138:CJS590141 CTO590138:CTO590141 DDK590138:DDK590141 DNG590138:DNG590141 DXC590138:DXC590141 EGY590138:EGY590141 EQU590138:EQU590141 FAQ590138:FAQ590141 FKM590138:FKM590141 FUI590138:FUI590141 GEE590138:GEE590141 GOA590138:GOA590141 GXW590138:GXW590141 HHS590138:HHS590141 HRO590138:HRO590141 IBK590138:IBK590141 ILG590138:ILG590141 IVC590138:IVC590141 JEY590138:JEY590141 JOU590138:JOU590141 JYQ590138:JYQ590141 KIM590138:KIM590141 KSI590138:KSI590141 LCE590138:LCE590141 LMA590138:LMA590141 LVW590138:LVW590141 MFS590138:MFS590141 MPO590138:MPO590141 MZK590138:MZK590141 NJG590138:NJG590141 NTC590138:NTC590141 OCY590138:OCY590141 OMU590138:OMU590141 OWQ590138:OWQ590141 PGM590138:PGM590141 PQI590138:PQI590141 QAE590138:QAE590141 QKA590138:QKA590141 QTW590138:QTW590141 RDS590138:RDS590141 RNO590138:RNO590141 RXK590138:RXK590141 SHG590138:SHG590141 SRC590138:SRC590141 TAY590138:TAY590141 TKU590138:TKU590141 TUQ590138:TUQ590141 UEM590138:UEM590141 UOI590138:UOI590141 UYE590138:UYE590141 VIA590138:VIA590141 VRW590138:VRW590141 WBS590138:WBS590141 WLO590138:WLO590141 WVK590138:WVK590141 C655674:C655677 IY655674:IY655677 SU655674:SU655677 ACQ655674:ACQ655677 AMM655674:AMM655677 AWI655674:AWI655677 BGE655674:BGE655677 BQA655674:BQA655677 BZW655674:BZW655677 CJS655674:CJS655677 CTO655674:CTO655677 DDK655674:DDK655677 DNG655674:DNG655677 DXC655674:DXC655677 EGY655674:EGY655677 EQU655674:EQU655677 FAQ655674:FAQ655677 FKM655674:FKM655677 FUI655674:FUI655677 GEE655674:GEE655677 GOA655674:GOA655677 GXW655674:GXW655677 HHS655674:HHS655677 HRO655674:HRO655677 IBK655674:IBK655677 ILG655674:ILG655677 IVC655674:IVC655677 JEY655674:JEY655677 JOU655674:JOU655677 JYQ655674:JYQ655677 KIM655674:KIM655677 KSI655674:KSI655677 LCE655674:LCE655677 LMA655674:LMA655677 LVW655674:LVW655677 MFS655674:MFS655677 MPO655674:MPO655677 MZK655674:MZK655677 NJG655674:NJG655677 NTC655674:NTC655677 OCY655674:OCY655677 OMU655674:OMU655677 OWQ655674:OWQ655677 PGM655674:PGM655677 PQI655674:PQI655677 QAE655674:QAE655677 QKA655674:QKA655677 QTW655674:QTW655677 RDS655674:RDS655677 RNO655674:RNO655677 RXK655674:RXK655677 SHG655674:SHG655677 SRC655674:SRC655677 TAY655674:TAY655677 TKU655674:TKU655677 TUQ655674:TUQ655677 UEM655674:UEM655677 UOI655674:UOI655677 UYE655674:UYE655677 VIA655674:VIA655677 VRW655674:VRW655677 WBS655674:WBS655677 WLO655674:WLO655677 WVK655674:WVK655677 C721210:C721213 IY721210:IY721213 SU721210:SU721213 ACQ721210:ACQ721213 AMM721210:AMM721213 AWI721210:AWI721213 BGE721210:BGE721213 BQA721210:BQA721213 BZW721210:BZW721213 CJS721210:CJS721213 CTO721210:CTO721213 DDK721210:DDK721213 DNG721210:DNG721213 DXC721210:DXC721213 EGY721210:EGY721213 EQU721210:EQU721213 FAQ721210:FAQ721213 FKM721210:FKM721213 FUI721210:FUI721213 GEE721210:GEE721213 GOA721210:GOA721213 GXW721210:GXW721213 HHS721210:HHS721213 HRO721210:HRO721213 IBK721210:IBK721213 ILG721210:ILG721213 IVC721210:IVC721213 JEY721210:JEY721213 JOU721210:JOU721213 JYQ721210:JYQ721213 KIM721210:KIM721213 KSI721210:KSI721213 LCE721210:LCE721213 LMA721210:LMA721213 LVW721210:LVW721213 MFS721210:MFS721213 MPO721210:MPO721213 MZK721210:MZK721213 NJG721210:NJG721213 NTC721210:NTC721213 OCY721210:OCY721213 OMU721210:OMU721213 OWQ721210:OWQ721213 PGM721210:PGM721213 PQI721210:PQI721213 QAE721210:QAE721213 QKA721210:QKA721213 QTW721210:QTW721213 RDS721210:RDS721213 RNO721210:RNO721213 RXK721210:RXK721213 SHG721210:SHG721213 SRC721210:SRC721213 TAY721210:TAY721213 TKU721210:TKU721213 TUQ721210:TUQ721213 UEM721210:UEM721213 UOI721210:UOI721213 UYE721210:UYE721213 VIA721210:VIA721213 VRW721210:VRW721213 WBS721210:WBS721213 WLO721210:WLO721213 WVK721210:WVK721213 C786746:C786749 IY786746:IY786749 SU786746:SU786749 ACQ786746:ACQ786749 AMM786746:AMM786749 AWI786746:AWI786749 BGE786746:BGE786749 BQA786746:BQA786749 BZW786746:BZW786749 CJS786746:CJS786749 CTO786746:CTO786749 DDK786746:DDK786749 DNG786746:DNG786749 DXC786746:DXC786749 EGY786746:EGY786749 EQU786746:EQU786749 FAQ786746:FAQ786749 FKM786746:FKM786749 FUI786746:FUI786749 GEE786746:GEE786749 GOA786746:GOA786749 GXW786746:GXW786749 HHS786746:HHS786749 HRO786746:HRO786749 IBK786746:IBK786749 ILG786746:ILG786749 IVC786746:IVC786749 JEY786746:JEY786749 JOU786746:JOU786749 JYQ786746:JYQ786749 KIM786746:KIM786749 KSI786746:KSI786749 LCE786746:LCE786749 LMA786746:LMA786749 LVW786746:LVW786749 MFS786746:MFS786749 MPO786746:MPO786749 MZK786746:MZK786749 NJG786746:NJG786749 NTC786746:NTC786749 OCY786746:OCY786749 OMU786746:OMU786749 OWQ786746:OWQ786749 PGM786746:PGM786749 PQI786746:PQI786749 QAE786746:QAE786749 QKA786746:QKA786749 QTW786746:QTW786749 RDS786746:RDS786749 RNO786746:RNO786749 RXK786746:RXK786749 SHG786746:SHG786749 SRC786746:SRC786749 TAY786746:TAY786749 TKU786746:TKU786749 TUQ786746:TUQ786749 UEM786746:UEM786749 UOI786746:UOI786749 UYE786746:UYE786749 VIA786746:VIA786749 VRW786746:VRW786749 WBS786746:WBS786749 WLO786746:WLO786749 WVK786746:WVK786749 C852282:C852285 IY852282:IY852285 SU852282:SU852285 ACQ852282:ACQ852285 AMM852282:AMM852285 AWI852282:AWI852285 BGE852282:BGE852285 BQA852282:BQA852285 BZW852282:BZW852285 CJS852282:CJS852285 CTO852282:CTO852285 DDK852282:DDK852285 DNG852282:DNG852285 DXC852282:DXC852285 EGY852282:EGY852285 EQU852282:EQU852285 FAQ852282:FAQ852285 FKM852282:FKM852285 FUI852282:FUI852285 GEE852282:GEE852285 GOA852282:GOA852285 GXW852282:GXW852285 HHS852282:HHS852285 HRO852282:HRO852285 IBK852282:IBK852285 ILG852282:ILG852285 IVC852282:IVC852285 JEY852282:JEY852285 JOU852282:JOU852285 JYQ852282:JYQ852285 KIM852282:KIM852285 KSI852282:KSI852285 LCE852282:LCE852285 LMA852282:LMA852285 LVW852282:LVW852285 MFS852282:MFS852285 MPO852282:MPO852285 MZK852282:MZK852285 NJG852282:NJG852285 NTC852282:NTC852285 OCY852282:OCY852285 OMU852282:OMU852285 OWQ852282:OWQ852285 PGM852282:PGM852285 PQI852282:PQI852285 QAE852282:QAE852285 QKA852282:QKA852285 QTW852282:QTW852285 RDS852282:RDS852285 RNO852282:RNO852285 RXK852282:RXK852285 SHG852282:SHG852285 SRC852282:SRC852285 TAY852282:TAY852285 TKU852282:TKU852285 TUQ852282:TUQ852285 UEM852282:UEM852285 UOI852282:UOI852285 UYE852282:UYE852285 VIA852282:VIA852285 VRW852282:VRW852285 WBS852282:WBS852285 WLO852282:WLO852285 WVK852282:WVK852285 C917818:C917821 IY917818:IY917821 SU917818:SU917821 ACQ917818:ACQ917821 AMM917818:AMM917821 AWI917818:AWI917821 BGE917818:BGE917821 BQA917818:BQA917821 BZW917818:BZW917821 CJS917818:CJS917821 CTO917818:CTO917821 DDK917818:DDK917821 DNG917818:DNG917821 DXC917818:DXC917821 EGY917818:EGY917821 EQU917818:EQU917821 FAQ917818:FAQ917821 FKM917818:FKM917821 FUI917818:FUI917821 GEE917818:GEE917821 GOA917818:GOA917821 GXW917818:GXW917821 HHS917818:HHS917821 HRO917818:HRO917821 IBK917818:IBK917821 ILG917818:ILG917821 IVC917818:IVC917821 JEY917818:JEY917821 JOU917818:JOU917821 JYQ917818:JYQ917821 KIM917818:KIM917821 KSI917818:KSI917821 LCE917818:LCE917821 LMA917818:LMA917821 LVW917818:LVW917821 MFS917818:MFS917821 MPO917818:MPO917821 MZK917818:MZK917821 NJG917818:NJG917821 NTC917818:NTC917821 OCY917818:OCY917821 OMU917818:OMU917821 OWQ917818:OWQ917821 PGM917818:PGM917821 PQI917818:PQI917821 QAE917818:QAE917821 QKA917818:QKA917821 QTW917818:QTW917821 RDS917818:RDS917821 RNO917818:RNO917821 RXK917818:RXK917821 SHG917818:SHG917821 SRC917818:SRC917821 TAY917818:TAY917821 TKU917818:TKU917821 TUQ917818:TUQ917821 UEM917818:UEM917821 UOI917818:UOI917821 UYE917818:UYE917821 VIA917818:VIA917821 VRW917818:VRW917821 WBS917818:WBS917821 WLO917818:WLO917821 WVK917818:WVK917821 C983354:C983357 IY983354:IY983357 SU983354:SU983357 ACQ983354:ACQ983357 AMM983354:AMM983357 AWI983354:AWI983357 BGE983354:BGE983357 BQA983354:BQA983357 BZW983354:BZW983357 CJS983354:CJS983357 CTO983354:CTO983357 DDK983354:DDK983357 DNG983354:DNG983357 DXC983354:DXC983357 EGY983354:EGY983357 EQU983354:EQU983357 FAQ983354:FAQ983357 FKM983354:FKM983357 FUI983354:FUI983357 GEE983354:GEE983357 GOA983354:GOA983357 GXW983354:GXW983357 HHS983354:HHS983357 HRO983354:HRO983357 IBK983354:IBK983357 ILG983354:ILG983357 IVC983354:IVC983357 JEY983354:JEY983357 JOU983354:JOU983357 JYQ983354:JYQ983357 KIM983354:KIM983357 KSI983354:KSI983357 LCE983354:LCE983357 LMA983354:LMA983357 LVW983354:LVW983357 MFS983354:MFS983357 MPO983354:MPO983357 MZK983354:MZK983357 NJG983354:NJG983357 NTC983354:NTC983357 OCY983354:OCY983357 OMU983354:OMU983357 OWQ983354:OWQ983357 PGM983354:PGM983357 PQI983354:PQI983357 QAE983354:QAE983357 QKA983354:QKA983357 QTW983354:QTW983357 RDS983354:RDS983357 RNO983354:RNO983357 RXK983354:RXK983357 SHG983354:SHG983357 SRC983354:SRC983357 TAY983354:TAY983357 TKU983354:TKU983357 TUQ983354:TUQ983357 UEM983354:UEM983357 UOI983354:UOI983357 UYE983354:UYE983357 VIA983354:VIA983357 VRW983354:VRW983357 WBS983354:WBS983357 WLO983354:WLO983357 WVK983354:WVK983357 C388:C408 IY388:IY408 SU388:SU408 ACQ388:ACQ408 AMM388:AMM408 AWI388:AWI408 BGE388:BGE408 BQA388:BQA408 BZW388:BZW408 CJS388:CJS408 CTO388:CTO408 DDK388:DDK408 DNG388:DNG408 DXC388:DXC408 EGY388:EGY408 EQU388:EQU408 FAQ388:FAQ408 FKM388:FKM408 FUI388:FUI408 GEE388:GEE408 GOA388:GOA408 GXW388:GXW408 HHS388:HHS408 HRO388:HRO408 IBK388:IBK408 ILG388:ILG408 IVC388:IVC408 JEY388:JEY408 JOU388:JOU408 JYQ388:JYQ408 KIM388:KIM408 KSI388:KSI408 LCE388:LCE408 LMA388:LMA408 LVW388:LVW408 MFS388:MFS408 MPO388:MPO408 MZK388:MZK408 NJG388:NJG408 NTC388:NTC408 OCY388:OCY408 OMU388:OMU408 OWQ388:OWQ408 PGM388:PGM408 PQI388:PQI408 QAE388:QAE408 QKA388:QKA408 QTW388:QTW408 RDS388:RDS408 RNO388:RNO408 RXK388:RXK408 SHG388:SHG408 SRC388:SRC408 TAY388:TAY408 TKU388:TKU408 TUQ388:TUQ408 UEM388:UEM408 UOI388:UOI408 UYE388:UYE408 VIA388:VIA408 VRW388:VRW408 WBS388:WBS408 WLO388:WLO408 WVK388:WVK408 C65924:C65944 IY65924:IY65944 SU65924:SU65944 ACQ65924:ACQ65944 AMM65924:AMM65944 AWI65924:AWI65944 BGE65924:BGE65944 BQA65924:BQA65944 BZW65924:BZW65944 CJS65924:CJS65944 CTO65924:CTO65944 DDK65924:DDK65944 DNG65924:DNG65944 DXC65924:DXC65944 EGY65924:EGY65944 EQU65924:EQU65944 FAQ65924:FAQ65944 FKM65924:FKM65944 FUI65924:FUI65944 GEE65924:GEE65944 GOA65924:GOA65944 GXW65924:GXW65944 HHS65924:HHS65944 HRO65924:HRO65944 IBK65924:IBK65944 ILG65924:ILG65944 IVC65924:IVC65944 JEY65924:JEY65944 JOU65924:JOU65944 JYQ65924:JYQ65944 KIM65924:KIM65944 KSI65924:KSI65944 LCE65924:LCE65944 LMA65924:LMA65944 LVW65924:LVW65944 MFS65924:MFS65944 MPO65924:MPO65944 MZK65924:MZK65944 NJG65924:NJG65944 NTC65924:NTC65944 OCY65924:OCY65944 OMU65924:OMU65944 OWQ65924:OWQ65944 PGM65924:PGM65944 PQI65924:PQI65944 QAE65924:QAE65944 QKA65924:QKA65944 QTW65924:QTW65944 RDS65924:RDS65944 RNO65924:RNO65944 RXK65924:RXK65944 SHG65924:SHG65944 SRC65924:SRC65944 TAY65924:TAY65944 TKU65924:TKU65944 TUQ65924:TUQ65944 UEM65924:UEM65944 UOI65924:UOI65944 UYE65924:UYE65944 VIA65924:VIA65944 VRW65924:VRW65944 WBS65924:WBS65944 WLO65924:WLO65944 WVK65924:WVK65944 C131460:C131480 IY131460:IY131480 SU131460:SU131480 ACQ131460:ACQ131480 AMM131460:AMM131480 AWI131460:AWI131480 BGE131460:BGE131480 BQA131460:BQA131480 BZW131460:BZW131480 CJS131460:CJS131480 CTO131460:CTO131480 DDK131460:DDK131480 DNG131460:DNG131480 DXC131460:DXC131480 EGY131460:EGY131480 EQU131460:EQU131480 FAQ131460:FAQ131480 FKM131460:FKM131480 FUI131460:FUI131480 GEE131460:GEE131480 GOA131460:GOA131480 GXW131460:GXW131480 HHS131460:HHS131480 HRO131460:HRO131480 IBK131460:IBK131480 ILG131460:ILG131480 IVC131460:IVC131480 JEY131460:JEY131480 JOU131460:JOU131480 JYQ131460:JYQ131480 KIM131460:KIM131480 KSI131460:KSI131480 LCE131460:LCE131480 LMA131460:LMA131480 LVW131460:LVW131480 MFS131460:MFS131480 MPO131460:MPO131480 MZK131460:MZK131480 NJG131460:NJG131480 NTC131460:NTC131480 OCY131460:OCY131480 OMU131460:OMU131480 OWQ131460:OWQ131480 PGM131460:PGM131480 PQI131460:PQI131480 QAE131460:QAE131480 QKA131460:QKA131480 QTW131460:QTW131480 RDS131460:RDS131480 RNO131460:RNO131480 RXK131460:RXK131480 SHG131460:SHG131480 SRC131460:SRC131480 TAY131460:TAY131480 TKU131460:TKU131480 TUQ131460:TUQ131480 UEM131460:UEM131480 UOI131460:UOI131480 UYE131460:UYE131480 VIA131460:VIA131480 VRW131460:VRW131480 WBS131460:WBS131480 WLO131460:WLO131480 WVK131460:WVK131480 C196996:C197016 IY196996:IY197016 SU196996:SU197016 ACQ196996:ACQ197016 AMM196996:AMM197016 AWI196996:AWI197016 BGE196996:BGE197016 BQA196996:BQA197016 BZW196996:BZW197016 CJS196996:CJS197016 CTO196996:CTO197016 DDK196996:DDK197016 DNG196996:DNG197016 DXC196996:DXC197016 EGY196996:EGY197016 EQU196996:EQU197016 FAQ196996:FAQ197016 FKM196996:FKM197016 FUI196996:FUI197016 GEE196996:GEE197016 GOA196996:GOA197016 GXW196996:GXW197016 HHS196996:HHS197016 HRO196996:HRO197016 IBK196996:IBK197016 ILG196996:ILG197016 IVC196996:IVC197016 JEY196996:JEY197016 JOU196996:JOU197016 JYQ196996:JYQ197016 KIM196996:KIM197016 KSI196996:KSI197016 LCE196996:LCE197016 LMA196996:LMA197016 LVW196996:LVW197016 MFS196996:MFS197016 MPO196996:MPO197016 MZK196996:MZK197016 NJG196996:NJG197016 NTC196996:NTC197016 OCY196996:OCY197016 OMU196996:OMU197016 OWQ196996:OWQ197016 PGM196996:PGM197016 PQI196996:PQI197016 QAE196996:QAE197016 QKA196996:QKA197016 QTW196996:QTW197016 RDS196996:RDS197016 RNO196996:RNO197016 RXK196996:RXK197016 SHG196996:SHG197016 SRC196996:SRC197016 TAY196996:TAY197016 TKU196996:TKU197016 TUQ196996:TUQ197016 UEM196996:UEM197016 UOI196996:UOI197016 UYE196996:UYE197016 VIA196996:VIA197016 VRW196996:VRW197016 WBS196996:WBS197016 WLO196996:WLO197016 WVK196996:WVK197016 C262532:C262552 IY262532:IY262552 SU262532:SU262552 ACQ262532:ACQ262552 AMM262532:AMM262552 AWI262532:AWI262552 BGE262532:BGE262552 BQA262532:BQA262552 BZW262532:BZW262552 CJS262532:CJS262552 CTO262532:CTO262552 DDK262532:DDK262552 DNG262532:DNG262552 DXC262532:DXC262552 EGY262532:EGY262552 EQU262532:EQU262552 FAQ262532:FAQ262552 FKM262532:FKM262552 FUI262532:FUI262552 GEE262532:GEE262552 GOA262532:GOA262552 GXW262532:GXW262552 HHS262532:HHS262552 HRO262532:HRO262552 IBK262532:IBK262552 ILG262532:ILG262552 IVC262532:IVC262552 JEY262532:JEY262552 JOU262532:JOU262552 JYQ262532:JYQ262552 KIM262532:KIM262552 KSI262532:KSI262552 LCE262532:LCE262552 LMA262532:LMA262552 LVW262532:LVW262552 MFS262532:MFS262552 MPO262532:MPO262552 MZK262532:MZK262552 NJG262532:NJG262552 NTC262532:NTC262552 OCY262532:OCY262552 OMU262532:OMU262552 OWQ262532:OWQ262552 PGM262532:PGM262552 PQI262532:PQI262552 QAE262532:QAE262552 QKA262532:QKA262552 QTW262532:QTW262552 RDS262532:RDS262552 RNO262532:RNO262552 RXK262532:RXK262552 SHG262532:SHG262552 SRC262532:SRC262552 TAY262532:TAY262552 TKU262532:TKU262552 TUQ262532:TUQ262552 UEM262532:UEM262552 UOI262532:UOI262552 UYE262532:UYE262552 VIA262532:VIA262552 VRW262532:VRW262552 WBS262532:WBS262552 WLO262532:WLO262552 WVK262532:WVK262552 C328068:C328088 IY328068:IY328088 SU328068:SU328088 ACQ328068:ACQ328088 AMM328068:AMM328088 AWI328068:AWI328088 BGE328068:BGE328088 BQA328068:BQA328088 BZW328068:BZW328088 CJS328068:CJS328088 CTO328068:CTO328088 DDK328068:DDK328088 DNG328068:DNG328088 DXC328068:DXC328088 EGY328068:EGY328088 EQU328068:EQU328088 FAQ328068:FAQ328088 FKM328068:FKM328088 FUI328068:FUI328088 GEE328068:GEE328088 GOA328068:GOA328088 GXW328068:GXW328088 HHS328068:HHS328088 HRO328068:HRO328088 IBK328068:IBK328088 ILG328068:ILG328088 IVC328068:IVC328088 JEY328068:JEY328088 JOU328068:JOU328088 JYQ328068:JYQ328088 KIM328068:KIM328088 KSI328068:KSI328088 LCE328068:LCE328088 LMA328068:LMA328088 LVW328068:LVW328088 MFS328068:MFS328088 MPO328068:MPO328088 MZK328068:MZK328088 NJG328068:NJG328088 NTC328068:NTC328088 OCY328068:OCY328088 OMU328068:OMU328088 OWQ328068:OWQ328088 PGM328068:PGM328088 PQI328068:PQI328088 QAE328068:QAE328088 QKA328068:QKA328088 QTW328068:QTW328088 RDS328068:RDS328088 RNO328068:RNO328088 RXK328068:RXK328088 SHG328068:SHG328088 SRC328068:SRC328088 TAY328068:TAY328088 TKU328068:TKU328088 TUQ328068:TUQ328088 UEM328068:UEM328088 UOI328068:UOI328088 UYE328068:UYE328088 VIA328068:VIA328088 VRW328068:VRW328088 WBS328068:WBS328088 WLO328068:WLO328088 WVK328068:WVK328088 C393604:C393624 IY393604:IY393624 SU393604:SU393624 ACQ393604:ACQ393624 AMM393604:AMM393624 AWI393604:AWI393624 BGE393604:BGE393624 BQA393604:BQA393624 BZW393604:BZW393624 CJS393604:CJS393624 CTO393604:CTO393624 DDK393604:DDK393624 DNG393604:DNG393624 DXC393604:DXC393624 EGY393604:EGY393624 EQU393604:EQU393624 FAQ393604:FAQ393624 FKM393604:FKM393624 FUI393604:FUI393624 GEE393604:GEE393624 GOA393604:GOA393624 GXW393604:GXW393624 HHS393604:HHS393624 HRO393604:HRO393624 IBK393604:IBK393624 ILG393604:ILG393624 IVC393604:IVC393624 JEY393604:JEY393624 JOU393604:JOU393624 JYQ393604:JYQ393624 KIM393604:KIM393624 KSI393604:KSI393624 LCE393604:LCE393624 LMA393604:LMA393624 LVW393604:LVW393624 MFS393604:MFS393624 MPO393604:MPO393624 MZK393604:MZK393624 NJG393604:NJG393624 NTC393604:NTC393624 OCY393604:OCY393624 OMU393604:OMU393624 OWQ393604:OWQ393624 PGM393604:PGM393624 PQI393604:PQI393624 QAE393604:QAE393624 QKA393604:QKA393624 QTW393604:QTW393624 RDS393604:RDS393624 RNO393604:RNO393624 RXK393604:RXK393624 SHG393604:SHG393624 SRC393604:SRC393624 TAY393604:TAY393624 TKU393604:TKU393624 TUQ393604:TUQ393624 UEM393604:UEM393624 UOI393604:UOI393624 UYE393604:UYE393624 VIA393604:VIA393624 VRW393604:VRW393624 WBS393604:WBS393624 WLO393604:WLO393624 WVK393604:WVK393624 C459140:C459160 IY459140:IY459160 SU459140:SU459160 ACQ459140:ACQ459160 AMM459140:AMM459160 AWI459140:AWI459160 BGE459140:BGE459160 BQA459140:BQA459160 BZW459140:BZW459160 CJS459140:CJS459160 CTO459140:CTO459160 DDK459140:DDK459160 DNG459140:DNG459160 DXC459140:DXC459160 EGY459140:EGY459160 EQU459140:EQU459160 FAQ459140:FAQ459160 FKM459140:FKM459160 FUI459140:FUI459160 GEE459140:GEE459160 GOA459140:GOA459160 GXW459140:GXW459160 HHS459140:HHS459160 HRO459140:HRO459160 IBK459140:IBK459160 ILG459140:ILG459160 IVC459140:IVC459160 JEY459140:JEY459160 JOU459140:JOU459160 JYQ459140:JYQ459160 KIM459140:KIM459160 KSI459140:KSI459160 LCE459140:LCE459160 LMA459140:LMA459160 LVW459140:LVW459160 MFS459140:MFS459160 MPO459140:MPO459160 MZK459140:MZK459160 NJG459140:NJG459160 NTC459140:NTC459160 OCY459140:OCY459160 OMU459140:OMU459160 OWQ459140:OWQ459160 PGM459140:PGM459160 PQI459140:PQI459160 QAE459140:QAE459160 QKA459140:QKA459160 QTW459140:QTW459160 RDS459140:RDS459160 RNO459140:RNO459160 RXK459140:RXK459160 SHG459140:SHG459160 SRC459140:SRC459160 TAY459140:TAY459160 TKU459140:TKU459160 TUQ459140:TUQ459160 UEM459140:UEM459160 UOI459140:UOI459160 UYE459140:UYE459160 VIA459140:VIA459160 VRW459140:VRW459160 WBS459140:WBS459160 WLO459140:WLO459160 WVK459140:WVK459160 C524676:C524696 IY524676:IY524696 SU524676:SU524696 ACQ524676:ACQ524696 AMM524676:AMM524696 AWI524676:AWI524696 BGE524676:BGE524696 BQA524676:BQA524696 BZW524676:BZW524696 CJS524676:CJS524696 CTO524676:CTO524696 DDK524676:DDK524696 DNG524676:DNG524696 DXC524676:DXC524696 EGY524676:EGY524696 EQU524676:EQU524696 FAQ524676:FAQ524696 FKM524676:FKM524696 FUI524676:FUI524696 GEE524676:GEE524696 GOA524676:GOA524696 GXW524676:GXW524696 HHS524676:HHS524696 HRO524676:HRO524696 IBK524676:IBK524696 ILG524676:ILG524696 IVC524676:IVC524696 JEY524676:JEY524696 JOU524676:JOU524696 JYQ524676:JYQ524696 KIM524676:KIM524696 KSI524676:KSI524696 LCE524676:LCE524696 LMA524676:LMA524696 LVW524676:LVW524696 MFS524676:MFS524696 MPO524676:MPO524696 MZK524676:MZK524696 NJG524676:NJG524696 NTC524676:NTC524696 OCY524676:OCY524696 OMU524676:OMU524696 OWQ524676:OWQ524696 PGM524676:PGM524696 PQI524676:PQI524696 QAE524676:QAE524696 QKA524676:QKA524696 QTW524676:QTW524696 RDS524676:RDS524696 RNO524676:RNO524696 RXK524676:RXK524696 SHG524676:SHG524696 SRC524676:SRC524696 TAY524676:TAY524696 TKU524676:TKU524696 TUQ524676:TUQ524696 UEM524676:UEM524696 UOI524676:UOI524696 UYE524676:UYE524696 VIA524676:VIA524696 VRW524676:VRW524696 WBS524676:WBS524696 WLO524676:WLO524696 WVK524676:WVK524696 C590212:C590232 IY590212:IY590232 SU590212:SU590232 ACQ590212:ACQ590232 AMM590212:AMM590232 AWI590212:AWI590232 BGE590212:BGE590232 BQA590212:BQA590232 BZW590212:BZW590232 CJS590212:CJS590232 CTO590212:CTO590232 DDK590212:DDK590232 DNG590212:DNG590232 DXC590212:DXC590232 EGY590212:EGY590232 EQU590212:EQU590232 FAQ590212:FAQ590232 FKM590212:FKM590232 FUI590212:FUI590232 GEE590212:GEE590232 GOA590212:GOA590232 GXW590212:GXW590232 HHS590212:HHS590232 HRO590212:HRO590232 IBK590212:IBK590232 ILG590212:ILG590232 IVC590212:IVC590232 JEY590212:JEY590232 JOU590212:JOU590232 JYQ590212:JYQ590232 KIM590212:KIM590232 KSI590212:KSI590232 LCE590212:LCE590232 LMA590212:LMA590232 LVW590212:LVW590232 MFS590212:MFS590232 MPO590212:MPO590232 MZK590212:MZK590232 NJG590212:NJG590232 NTC590212:NTC590232 OCY590212:OCY590232 OMU590212:OMU590232 OWQ590212:OWQ590232 PGM590212:PGM590232 PQI590212:PQI590232 QAE590212:QAE590232 QKA590212:QKA590232 QTW590212:QTW590232 RDS590212:RDS590232 RNO590212:RNO590232 RXK590212:RXK590232 SHG590212:SHG590232 SRC590212:SRC590232 TAY590212:TAY590232 TKU590212:TKU590232 TUQ590212:TUQ590232 UEM590212:UEM590232 UOI590212:UOI590232 UYE590212:UYE590232 VIA590212:VIA590232 VRW590212:VRW590232 WBS590212:WBS590232 WLO590212:WLO590232 WVK590212:WVK590232 C655748:C655768 IY655748:IY655768 SU655748:SU655768 ACQ655748:ACQ655768 AMM655748:AMM655768 AWI655748:AWI655768 BGE655748:BGE655768 BQA655748:BQA655768 BZW655748:BZW655768 CJS655748:CJS655768 CTO655748:CTO655768 DDK655748:DDK655768 DNG655748:DNG655768 DXC655748:DXC655768 EGY655748:EGY655768 EQU655748:EQU655768 FAQ655748:FAQ655768 FKM655748:FKM655768 FUI655748:FUI655768 GEE655748:GEE655768 GOA655748:GOA655768 GXW655748:GXW655768 HHS655748:HHS655768 HRO655748:HRO655768 IBK655748:IBK655768 ILG655748:ILG655768 IVC655748:IVC655768 JEY655748:JEY655768 JOU655748:JOU655768 JYQ655748:JYQ655768 KIM655748:KIM655768 KSI655748:KSI655768 LCE655748:LCE655768 LMA655748:LMA655768 LVW655748:LVW655768 MFS655748:MFS655768 MPO655748:MPO655768 MZK655748:MZK655768 NJG655748:NJG655768 NTC655748:NTC655768 OCY655748:OCY655768 OMU655748:OMU655768 OWQ655748:OWQ655768 PGM655748:PGM655768 PQI655748:PQI655768 QAE655748:QAE655768 QKA655748:QKA655768 QTW655748:QTW655768 RDS655748:RDS655768 RNO655748:RNO655768 RXK655748:RXK655768 SHG655748:SHG655768 SRC655748:SRC655768 TAY655748:TAY655768 TKU655748:TKU655768 TUQ655748:TUQ655768 UEM655748:UEM655768 UOI655748:UOI655768 UYE655748:UYE655768 VIA655748:VIA655768 VRW655748:VRW655768 WBS655748:WBS655768 WLO655748:WLO655768 WVK655748:WVK655768 C721284:C721304 IY721284:IY721304 SU721284:SU721304 ACQ721284:ACQ721304 AMM721284:AMM721304 AWI721284:AWI721304 BGE721284:BGE721304 BQA721284:BQA721304 BZW721284:BZW721304 CJS721284:CJS721304 CTO721284:CTO721304 DDK721284:DDK721304 DNG721284:DNG721304 DXC721284:DXC721304 EGY721284:EGY721304 EQU721284:EQU721304 FAQ721284:FAQ721304 FKM721284:FKM721304 FUI721284:FUI721304 GEE721284:GEE721304 GOA721284:GOA721304 GXW721284:GXW721304 HHS721284:HHS721304 HRO721284:HRO721304 IBK721284:IBK721304 ILG721284:ILG721304 IVC721284:IVC721304 JEY721284:JEY721304 JOU721284:JOU721304 JYQ721284:JYQ721304 KIM721284:KIM721304 KSI721284:KSI721304 LCE721284:LCE721304 LMA721284:LMA721304 LVW721284:LVW721304 MFS721284:MFS721304 MPO721284:MPO721304 MZK721284:MZK721304 NJG721284:NJG721304 NTC721284:NTC721304 OCY721284:OCY721304 OMU721284:OMU721304 OWQ721284:OWQ721304 PGM721284:PGM721304 PQI721284:PQI721304 QAE721284:QAE721304 QKA721284:QKA721304 QTW721284:QTW721304 RDS721284:RDS721304 RNO721284:RNO721304 RXK721284:RXK721304 SHG721284:SHG721304 SRC721284:SRC721304 TAY721284:TAY721304 TKU721284:TKU721304 TUQ721284:TUQ721304 UEM721284:UEM721304 UOI721284:UOI721304 UYE721284:UYE721304 VIA721284:VIA721304 VRW721284:VRW721304 WBS721284:WBS721304 WLO721284:WLO721304 WVK721284:WVK721304 C786820:C786840 IY786820:IY786840 SU786820:SU786840 ACQ786820:ACQ786840 AMM786820:AMM786840 AWI786820:AWI786840 BGE786820:BGE786840 BQA786820:BQA786840 BZW786820:BZW786840 CJS786820:CJS786840 CTO786820:CTO786840 DDK786820:DDK786840 DNG786820:DNG786840 DXC786820:DXC786840 EGY786820:EGY786840 EQU786820:EQU786840 FAQ786820:FAQ786840 FKM786820:FKM786840 FUI786820:FUI786840 GEE786820:GEE786840 GOA786820:GOA786840 GXW786820:GXW786840 HHS786820:HHS786840 HRO786820:HRO786840 IBK786820:IBK786840 ILG786820:ILG786840 IVC786820:IVC786840 JEY786820:JEY786840 JOU786820:JOU786840 JYQ786820:JYQ786840 KIM786820:KIM786840 KSI786820:KSI786840 LCE786820:LCE786840 LMA786820:LMA786840 LVW786820:LVW786840 MFS786820:MFS786840 MPO786820:MPO786840 MZK786820:MZK786840 NJG786820:NJG786840 NTC786820:NTC786840 OCY786820:OCY786840 OMU786820:OMU786840 OWQ786820:OWQ786840 PGM786820:PGM786840 PQI786820:PQI786840 QAE786820:QAE786840 QKA786820:QKA786840 QTW786820:QTW786840 RDS786820:RDS786840 RNO786820:RNO786840 RXK786820:RXK786840 SHG786820:SHG786840 SRC786820:SRC786840 TAY786820:TAY786840 TKU786820:TKU786840 TUQ786820:TUQ786840 UEM786820:UEM786840 UOI786820:UOI786840 UYE786820:UYE786840 VIA786820:VIA786840 VRW786820:VRW786840 WBS786820:WBS786840 WLO786820:WLO786840 WVK786820:WVK786840 C852356:C852376 IY852356:IY852376 SU852356:SU852376 ACQ852356:ACQ852376 AMM852356:AMM852376 AWI852356:AWI852376 BGE852356:BGE852376 BQA852356:BQA852376 BZW852356:BZW852376 CJS852356:CJS852376 CTO852356:CTO852376 DDK852356:DDK852376 DNG852356:DNG852376 DXC852356:DXC852376 EGY852356:EGY852376 EQU852356:EQU852376 FAQ852356:FAQ852376 FKM852356:FKM852376 FUI852356:FUI852376 GEE852356:GEE852376 GOA852356:GOA852376 GXW852356:GXW852376 HHS852356:HHS852376 HRO852356:HRO852376 IBK852356:IBK852376 ILG852356:ILG852376 IVC852356:IVC852376 JEY852356:JEY852376 JOU852356:JOU852376 JYQ852356:JYQ852376 KIM852356:KIM852376 KSI852356:KSI852376 LCE852356:LCE852376 LMA852356:LMA852376 LVW852356:LVW852376 MFS852356:MFS852376 MPO852356:MPO852376 MZK852356:MZK852376 NJG852356:NJG852376 NTC852356:NTC852376 OCY852356:OCY852376 OMU852356:OMU852376 OWQ852356:OWQ852376 PGM852356:PGM852376 PQI852356:PQI852376 QAE852356:QAE852376 QKA852356:QKA852376 QTW852356:QTW852376 RDS852356:RDS852376 RNO852356:RNO852376 RXK852356:RXK852376 SHG852356:SHG852376 SRC852356:SRC852376 TAY852356:TAY852376 TKU852356:TKU852376 TUQ852356:TUQ852376 UEM852356:UEM852376 UOI852356:UOI852376 UYE852356:UYE852376 VIA852356:VIA852376 VRW852356:VRW852376 WBS852356:WBS852376 WLO852356:WLO852376 WVK852356:WVK852376 C917892:C917912 IY917892:IY917912 SU917892:SU917912 ACQ917892:ACQ917912 AMM917892:AMM917912 AWI917892:AWI917912 BGE917892:BGE917912 BQA917892:BQA917912 BZW917892:BZW917912 CJS917892:CJS917912 CTO917892:CTO917912 DDK917892:DDK917912 DNG917892:DNG917912 DXC917892:DXC917912 EGY917892:EGY917912 EQU917892:EQU917912 FAQ917892:FAQ917912 FKM917892:FKM917912 FUI917892:FUI917912 GEE917892:GEE917912 GOA917892:GOA917912 GXW917892:GXW917912 HHS917892:HHS917912 HRO917892:HRO917912 IBK917892:IBK917912 ILG917892:ILG917912 IVC917892:IVC917912 JEY917892:JEY917912 JOU917892:JOU917912 JYQ917892:JYQ917912 KIM917892:KIM917912 KSI917892:KSI917912 LCE917892:LCE917912 LMA917892:LMA917912 LVW917892:LVW917912 MFS917892:MFS917912 MPO917892:MPO917912 MZK917892:MZK917912 NJG917892:NJG917912 NTC917892:NTC917912 OCY917892:OCY917912 OMU917892:OMU917912 OWQ917892:OWQ917912 PGM917892:PGM917912 PQI917892:PQI917912 QAE917892:QAE917912 QKA917892:QKA917912 QTW917892:QTW917912 RDS917892:RDS917912 RNO917892:RNO917912 RXK917892:RXK917912 SHG917892:SHG917912 SRC917892:SRC917912 TAY917892:TAY917912 TKU917892:TKU917912 TUQ917892:TUQ917912 UEM917892:UEM917912 UOI917892:UOI917912 UYE917892:UYE917912 VIA917892:VIA917912 VRW917892:VRW917912 WBS917892:WBS917912 WLO917892:WLO917912 WVK917892:WVK917912 C983428:C983448 IY983428:IY983448 SU983428:SU983448 ACQ983428:ACQ983448 AMM983428:AMM983448 AWI983428:AWI983448 BGE983428:BGE983448 BQA983428:BQA983448 BZW983428:BZW983448 CJS983428:CJS983448 CTO983428:CTO983448 DDK983428:DDK983448 DNG983428:DNG983448 DXC983428:DXC983448 EGY983428:EGY983448 EQU983428:EQU983448 FAQ983428:FAQ983448 FKM983428:FKM983448 FUI983428:FUI983448 GEE983428:GEE983448 GOA983428:GOA983448 GXW983428:GXW983448 HHS983428:HHS983448 HRO983428:HRO983448 IBK983428:IBK983448 ILG983428:ILG983448 IVC983428:IVC983448 JEY983428:JEY983448 JOU983428:JOU983448 JYQ983428:JYQ983448 KIM983428:KIM983448 KSI983428:KSI983448 LCE983428:LCE983448 LMA983428:LMA983448 LVW983428:LVW983448 MFS983428:MFS983448 MPO983428:MPO983448 MZK983428:MZK983448 NJG983428:NJG983448 NTC983428:NTC983448 OCY983428:OCY983448 OMU983428:OMU983448 OWQ983428:OWQ983448 PGM983428:PGM983448 PQI983428:PQI983448 QAE983428:QAE983448 QKA983428:QKA983448 QTW983428:QTW983448 RDS983428:RDS983448 RNO983428:RNO983448 RXK983428:RXK983448 SHG983428:SHG983448 SRC983428:SRC983448 TAY983428:TAY983448 TKU983428:TKU983448 TUQ983428:TUQ983448 UEM983428:UEM983448 UOI983428:UOI983448 UYE983428:UYE983448 VIA983428:VIA983448 VRW983428:VRW983448 WBS983428:WBS983448 WLO983428:WLO983448 WVK983428:WVK983448 C185 IY185 SU185 ACQ185 AMM185 AWI185 BGE185 BQA185 BZW185 CJS185 CTO185 DDK185 DNG185 DXC185 EGY185 EQU185 FAQ185 FKM185 FUI185 GEE185 GOA185 GXW185 HHS185 HRO185 IBK185 ILG185 IVC185 JEY185 JOU185 JYQ185 KIM185 KSI185 LCE185 LMA185 LVW185 MFS185 MPO185 MZK185 NJG185 NTC185 OCY185 OMU185 OWQ185 PGM185 PQI185 QAE185 QKA185 QTW185 RDS185 RNO185 RXK185 SHG185 SRC185 TAY185 TKU185 TUQ185 UEM185 UOI185 UYE185 VIA185 VRW185 WBS185 WLO185 WVK185 C65721 IY65721 SU65721 ACQ65721 AMM65721 AWI65721 BGE65721 BQA65721 BZW65721 CJS65721 CTO65721 DDK65721 DNG65721 DXC65721 EGY65721 EQU65721 FAQ65721 FKM65721 FUI65721 GEE65721 GOA65721 GXW65721 HHS65721 HRO65721 IBK65721 ILG65721 IVC65721 JEY65721 JOU65721 JYQ65721 KIM65721 KSI65721 LCE65721 LMA65721 LVW65721 MFS65721 MPO65721 MZK65721 NJG65721 NTC65721 OCY65721 OMU65721 OWQ65721 PGM65721 PQI65721 QAE65721 QKA65721 QTW65721 RDS65721 RNO65721 RXK65721 SHG65721 SRC65721 TAY65721 TKU65721 TUQ65721 UEM65721 UOI65721 UYE65721 VIA65721 VRW65721 WBS65721 WLO65721 WVK65721 C131257 IY131257 SU131257 ACQ131257 AMM131257 AWI131257 BGE131257 BQA131257 BZW131257 CJS131257 CTO131257 DDK131257 DNG131257 DXC131257 EGY131257 EQU131257 FAQ131257 FKM131257 FUI131257 GEE131257 GOA131257 GXW131257 HHS131257 HRO131257 IBK131257 ILG131257 IVC131257 JEY131257 JOU131257 JYQ131257 KIM131257 KSI131257 LCE131257 LMA131257 LVW131257 MFS131257 MPO131257 MZK131257 NJG131257 NTC131257 OCY131257 OMU131257 OWQ131257 PGM131257 PQI131257 QAE131257 QKA131257 QTW131257 RDS131257 RNO131257 RXK131257 SHG131257 SRC131257 TAY131257 TKU131257 TUQ131257 UEM131257 UOI131257 UYE131257 VIA131257 VRW131257 WBS131257 WLO131257 WVK131257 C196793 IY196793 SU196793 ACQ196793 AMM196793 AWI196793 BGE196793 BQA196793 BZW196793 CJS196793 CTO196793 DDK196793 DNG196793 DXC196793 EGY196793 EQU196793 FAQ196793 FKM196793 FUI196793 GEE196793 GOA196793 GXW196793 HHS196793 HRO196793 IBK196793 ILG196793 IVC196793 JEY196793 JOU196793 JYQ196793 KIM196793 KSI196793 LCE196793 LMA196793 LVW196793 MFS196793 MPO196793 MZK196793 NJG196793 NTC196793 OCY196793 OMU196793 OWQ196793 PGM196793 PQI196793 QAE196793 QKA196793 QTW196793 RDS196793 RNO196793 RXK196793 SHG196793 SRC196793 TAY196793 TKU196793 TUQ196793 UEM196793 UOI196793 UYE196793 VIA196793 VRW196793 WBS196793 WLO196793 WVK196793 C262329 IY262329 SU262329 ACQ262329 AMM262329 AWI262329 BGE262329 BQA262329 BZW262329 CJS262329 CTO262329 DDK262329 DNG262329 DXC262329 EGY262329 EQU262329 FAQ262329 FKM262329 FUI262329 GEE262329 GOA262329 GXW262329 HHS262329 HRO262329 IBK262329 ILG262329 IVC262329 JEY262329 JOU262329 JYQ262329 KIM262329 KSI262329 LCE262329 LMA262329 LVW262329 MFS262329 MPO262329 MZK262329 NJG262329 NTC262329 OCY262329 OMU262329 OWQ262329 PGM262329 PQI262329 QAE262329 QKA262329 QTW262329 RDS262329 RNO262329 RXK262329 SHG262329 SRC262329 TAY262329 TKU262329 TUQ262329 UEM262329 UOI262329 UYE262329 VIA262329 VRW262329 WBS262329 WLO262329 WVK262329 C327865 IY327865 SU327865 ACQ327865 AMM327865 AWI327865 BGE327865 BQA327865 BZW327865 CJS327865 CTO327865 DDK327865 DNG327865 DXC327865 EGY327865 EQU327865 FAQ327865 FKM327865 FUI327865 GEE327865 GOA327865 GXW327865 HHS327865 HRO327865 IBK327865 ILG327865 IVC327865 JEY327865 JOU327865 JYQ327865 KIM327865 KSI327865 LCE327865 LMA327865 LVW327865 MFS327865 MPO327865 MZK327865 NJG327865 NTC327865 OCY327865 OMU327865 OWQ327865 PGM327865 PQI327865 QAE327865 QKA327865 QTW327865 RDS327865 RNO327865 RXK327865 SHG327865 SRC327865 TAY327865 TKU327865 TUQ327865 UEM327865 UOI327865 UYE327865 VIA327865 VRW327865 WBS327865 WLO327865 WVK327865 C393401 IY393401 SU393401 ACQ393401 AMM393401 AWI393401 BGE393401 BQA393401 BZW393401 CJS393401 CTO393401 DDK393401 DNG393401 DXC393401 EGY393401 EQU393401 FAQ393401 FKM393401 FUI393401 GEE393401 GOA393401 GXW393401 HHS393401 HRO393401 IBK393401 ILG393401 IVC393401 JEY393401 JOU393401 JYQ393401 KIM393401 KSI393401 LCE393401 LMA393401 LVW393401 MFS393401 MPO393401 MZK393401 NJG393401 NTC393401 OCY393401 OMU393401 OWQ393401 PGM393401 PQI393401 QAE393401 QKA393401 QTW393401 RDS393401 RNO393401 RXK393401 SHG393401 SRC393401 TAY393401 TKU393401 TUQ393401 UEM393401 UOI393401 UYE393401 VIA393401 VRW393401 WBS393401 WLO393401 WVK393401 C458937 IY458937 SU458937 ACQ458937 AMM458937 AWI458937 BGE458937 BQA458937 BZW458937 CJS458937 CTO458937 DDK458937 DNG458937 DXC458937 EGY458937 EQU458937 FAQ458937 FKM458937 FUI458937 GEE458937 GOA458937 GXW458937 HHS458937 HRO458937 IBK458937 ILG458937 IVC458937 JEY458937 JOU458937 JYQ458937 KIM458937 KSI458937 LCE458937 LMA458937 LVW458937 MFS458937 MPO458937 MZK458937 NJG458937 NTC458937 OCY458937 OMU458937 OWQ458937 PGM458937 PQI458937 QAE458937 QKA458937 QTW458937 RDS458937 RNO458937 RXK458937 SHG458937 SRC458937 TAY458937 TKU458937 TUQ458937 UEM458937 UOI458937 UYE458937 VIA458937 VRW458937 WBS458937 WLO458937 WVK458937 C524473 IY524473 SU524473 ACQ524473 AMM524473 AWI524473 BGE524473 BQA524473 BZW524473 CJS524473 CTO524473 DDK524473 DNG524473 DXC524473 EGY524473 EQU524473 FAQ524473 FKM524473 FUI524473 GEE524473 GOA524473 GXW524473 HHS524473 HRO524473 IBK524473 ILG524473 IVC524473 JEY524473 JOU524473 JYQ524473 KIM524473 KSI524473 LCE524473 LMA524473 LVW524473 MFS524473 MPO524473 MZK524473 NJG524473 NTC524473 OCY524473 OMU524473 OWQ524473 PGM524473 PQI524473 QAE524473 QKA524473 QTW524473 RDS524473 RNO524473 RXK524473 SHG524473 SRC524473 TAY524473 TKU524473 TUQ524473 UEM524473 UOI524473 UYE524473 VIA524473 VRW524473 WBS524473 WLO524473 WVK524473 C590009 IY590009 SU590009 ACQ590009 AMM590009 AWI590009 BGE590009 BQA590009 BZW590009 CJS590009 CTO590009 DDK590009 DNG590009 DXC590009 EGY590009 EQU590009 FAQ590009 FKM590009 FUI590009 GEE590009 GOA590009 GXW590009 HHS590009 HRO590009 IBK590009 ILG590009 IVC590009 JEY590009 JOU590009 JYQ590009 KIM590009 KSI590009 LCE590009 LMA590009 LVW590009 MFS590009 MPO590009 MZK590009 NJG590009 NTC590009 OCY590009 OMU590009 OWQ590009 PGM590009 PQI590009 QAE590009 QKA590009 QTW590009 RDS590009 RNO590009 RXK590009 SHG590009 SRC590009 TAY590009 TKU590009 TUQ590009 UEM590009 UOI590009 UYE590009 VIA590009 VRW590009 WBS590009 WLO590009 WVK590009 C655545 IY655545 SU655545 ACQ655545 AMM655545 AWI655545 BGE655545 BQA655545 BZW655545 CJS655545 CTO655545 DDK655545 DNG655545 DXC655545 EGY655545 EQU655545 FAQ655545 FKM655545 FUI655545 GEE655545 GOA655545 GXW655545 HHS655545 HRO655545 IBK655545 ILG655545 IVC655545 JEY655545 JOU655545 JYQ655545 KIM655545 KSI655545 LCE655545 LMA655545 LVW655545 MFS655545 MPO655545 MZK655545 NJG655545 NTC655545 OCY655545 OMU655545 OWQ655545 PGM655545 PQI655545 QAE655545 QKA655545 QTW655545 RDS655545 RNO655545 RXK655545 SHG655545 SRC655545 TAY655545 TKU655545 TUQ655545 UEM655545 UOI655545 UYE655545 VIA655545 VRW655545 WBS655545 WLO655545 WVK655545 C721081 IY721081 SU721081 ACQ721081 AMM721081 AWI721081 BGE721081 BQA721081 BZW721081 CJS721081 CTO721081 DDK721081 DNG721081 DXC721081 EGY721081 EQU721081 FAQ721081 FKM721081 FUI721081 GEE721081 GOA721081 GXW721081 HHS721081 HRO721081 IBK721081 ILG721081 IVC721081 JEY721081 JOU721081 JYQ721081 KIM721081 KSI721081 LCE721081 LMA721081 LVW721081 MFS721081 MPO721081 MZK721081 NJG721081 NTC721081 OCY721081 OMU721081 OWQ721081 PGM721081 PQI721081 QAE721081 QKA721081 QTW721081 RDS721081 RNO721081 RXK721081 SHG721081 SRC721081 TAY721081 TKU721081 TUQ721081 UEM721081 UOI721081 UYE721081 VIA721081 VRW721081 WBS721081 WLO721081 WVK721081 C786617 IY786617 SU786617 ACQ786617 AMM786617 AWI786617 BGE786617 BQA786617 BZW786617 CJS786617 CTO786617 DDK786617 DNG786617 DXC786617 EGY786617 EQU786617 FAQ786617 FKM786617 FUI786617 GEE786617 GOA786617 GXW786617 HHS786617 HRO786617 IBK786617 ILG786617 IVC786617 JEY786617 JOU786617 JYQ786617 KIM786617 KSI786617 LCE786617 LMA786617 LVW786617 MFS786617 MPO786617 MZK786617 NJG786617 NTC786617 OCY786617 OMU786617 OWQ786617 PGM786617 PQI786617 QAE786617 QKA786617 QTW786617 RDS786617 RNO786617 RXK786617 SHG786617 SRC786617 TAY786617 TKU786617 TUQ786617 UEM786617 UOI786617 UYE786617 VIA786617 VRW786617 WBS786617 WLO786617 WVK786617 C852153 IY852153 SU852153 ACQ852153 AMM852153 AWI852153 BGE852153 BQA852153 BZW852153 CJS852153 CTO852153 DDK852153 DNG852153 DXC852153 EGY852153 EQU852153 FAQ852153 FKM852153 FUI852153 GEE852153 GOA852153 GXW852153 HHS852153 HRO852153 IBK852153 ILG852153 IVC852153 JEY852153 JOU852153 JYQ852153 KIM852153 KSI852153 LCE852153 LMA852153 LVW852153 MFS852153 MPO852153 MZK852153 NJG852153 NTC852153 OCY852153 OMU852153 OWQ852153 PGM852153 PQI852153 QAE852153 QKA852153 QTW852153 RDS852153 RNO852153 RXK852153 SHG852153 SRC852153 TAY852153 TKU852153 TUQ852153 UEM852153 UOI852153 UYE852153 VIA852153 VRW852153 WBS852153 WLO852153 WVK852153 C917689 IY917689 SU917689 ACQ917689 AMM917689 AWI917689 BGE917689 BQA917689 BZW917689 CJS917689 CTO917689 DDK917689 DNG917689 DXC917689 EGY917689 EQU917689 FAQ917689 FKM917689 FUI917689 GEE917689 GOA917689 GXW917689 HHS917689 HRO917689 IBK917689 ILG917689 IVC917689 JEY917689 JOU917689 JYQ917689 KIM917689 KSI917689 LCE917689 LMA917689 LVW917689 MFS917689 MPO917689 MZK917689 NJG917689 NTC917689 OCY917689 OMU917689 OWQ917689 PGM917689 PQI917689 QAE917689 QKA917689 QTW917689 RDS917689 RNO917689 RXK917689 SHG917689 SRC917689 TAY917689 TKU917689 TUQ917689 UEM917689 UOI917689 UYE917689 VIA917689 VRW917689 WBS917689 WLO917689 WVK917689 C983225 IY983225 SU983225 ACQ983225 AMM983225 AWI983225 BGE983225 BQA983225 BZW983225 CJS983225 CTO983225 DDK983225 DNG983225 DXC983225 EGY983225 EQU983225 FAQ983225 FKM983225 FUI983225 GEE983225 GOA983225 GXW983225 HHS983225 HRO983225 IBK983225 ILG983225 IVC983225 JEY983225 JOU983225 JYQ983225 KIM983225 KSI983225 LCE983225 LMA983225 LVW983225 MFS983225 MPO983225 MZK983225 NJG983225 NTC983225 OCY983225 OMU983225 OWQ983225 PGM983225 PQI983225 QAE983225 QKA983225 QTW983225 RDS983225 RNO983225 RXK983225 SHG983225 SRC983225 TAY983225 TKU983225 TUQ983225 UEM983225 UOI983225 UYE983225 VIA983225 VRW983225 WBS983225 WLO983225 WVK983225 C142:C145 IY142:IY145 SU142:SU145 ACQ142:ACQ145 AMM142:AMM145 AWI142:AWI145 BGE142:BGE145 BQA142:BQA145 BZW142:BZW145 CJS142:CJS145 CTO142:CTO145 DDK142:DDK145 DNG142:DNG145 DXC142:DXC145 EGY142:EGY145 EQU142:EQU145 FAQ142:FAQ145 FKM142:FKM145 FUI142:FUI145 GEE142:GEE145 GOA142:GOA145 GXW142:GXW145 HHS142:HHS145 HRO142:HRO145 IBK142:IBK145 ILG142:ILG145 IVC142:IVC145 JEY142:JEY145 JOU142:JOU145 JYQ142:JYQ145 KIM142:KIM145 KSI142:KSI145 LCE142:LCE145 LMA142:LMA145 LVW142:LVW145 MFS142:MFS145 MPO142:MPO145 MZK142:MZK145 NJG142:NJG145 NTC142:NTC145 OCY142:OCY145 OMU142:OMU145 OWQ142:OWQ145 PGM142:PGM145 PQI142:PQI145 QAE142:QAE145 QKA142:QKA145 QTW142:QTW145 RDS142:RDS145 RNO142:RNO145 RXK142:RXK145 SHG142:SHG145 SRC142:SRC145 TAY142:TAY145 TKU142:TKU145 TUQ142:TUQ145 UEM142:UEM145 UOI142:UOI145 UYE142:UYE145 VIA142:VIA145 VRW142:VRW145 WBS142:WBS145 WLO142:WLO145 WVK142:WVK145 C65678:C65681 IY65678:IY65681 SU65678:SU65681 ACQ65678:ACQ65681 AMM65678:AMM65681 AWI65678:AWI65681 BGE65678:BGE65681 BQA65678:BQA65681 BZW65678:BZW65681 CJS65678:CJS65681 CTO65678:CTO65681 DDK65678:DDK65681 DNG65678:DNG65681 DXC65678:DXC65681 EGY65678:EGY65681 EQU65678:EQU65681 FAQ65678:FAQ65681 FKM65678:FKM65681 FUI65678:FUI65681 GEE65678:GEE65681 GOA65678:GOA65681 GXW65678:GXW65681 HHS65678:HHS65681 HRO65678:HRO65681 IBK65678:IBK65681 ILG65678:ILG65681 IVC65678:IVC65681 JEY65678:JEY65681 JOU65678:JOU65681 JYQ65678:JYQ65681 KIM65678:KIM65681 KSI65678:KSI65681 LCE65678:LCE65681 LMA65678:LMA65681 LVW65678:LVW65681 MFS65678:MFS65681 MPO65678:MPO65681 MZK65678:MZK65681 NJG65678:NJG65681 NTC65678:NTC65681 OCY65678:OCY65681 OMU65678:OMU65681 OWQ65678:OWQ65681 PGM65678:PGM65681 PQI65678:PQI65681 QAE65678:QAE65681 QKA65678:QKA65681 QTW65678:QTW65681 RDS65678:RDS65681 RNO65678:RNO65681 RXK65678:RXK65681 SHG65678:SHG65681 SRC65678:SRC65681 TAY65678:TAY65681 TKU65678:TKU65681 TUQ65678:TUQ65681 UEM65678:UEM65681 UOI65678:UOI65681 UYE65678:UYE65681 VIA65678:VIA65681 VRW65678:VRW65681 WBS65678:WBS65681 WLO65678:WLO65681 WVK65678:WVK65681 C131214:C131217 IY131214:IY131217 SU131214:SU131217 ACQ131214:ACQ131217 AMM131214:AMM131217 AWI131214:AWI131217 BGE131214:BGE131217 BQA131214:BQA131217 BZW131214:BZW131217 CJS131214:CJS131217 CTO131214:CTO131217 DDK131214:DDK131217 DNG131214:DNG131217 DXC131214:DXC131217 EGY131214:EGY131217 EQU131214:EQU131217 FAQ131214:FAQ131217 FKM131214:FKM131217 FUI131214:FUI131217 GEE131214:GEE131217 GOA131214:GOA131217 GXW131214:GXW131217 HHS131214:HHS131217 HRO131214:HRO131217 IBK131214:IBK131217 ILG131214:ILG131217 IVC131214:IVC131217 JEY131214:JEY131217 JOU131214:JOU131217 JYQ131214:JYQ131217 KIM131214:KIM131217 KSI131214:KSI131217 LCE131214:LCE131217 LMA131214:LMA131217 LVW131214:LVW131217 MFS131214:MFS131217 MPO131214:MPO131217 MZK131214:MZK131217 NJG131214:NJG131217 NTC131214:NTC131217 OCY131214:OCY131217 OMU131214:OMU131217 OWQ131214:OWQ131217 PGM131214:PGM131217 PQI131214:PQI131217 QAE131214:QAE131217 QKA131214:QKA131217 QTW131214:QTW131217 RDS131214:RDS131217 RNO131214:RNO131217 RXK131214:RXK131217 SHG131214:SHG131217 SRC131214:SRC131217 TAY131214:TAY131217 TKU131214:TKU131217 TUQ131214:TUQ131217 UEM131214:UEM131217 UOI131214:UOI131217 UYE131214:UYE131217 VIA131214:VIA131217 VRW131214:VRW131217 WBS131214:WBS131217 WLO131214:WLO131217 WVK131214:WVK131217 C196750:C196753 IY196750:IY196753 SU196750:SU196753 ACQ196750:ACQ196753 AMM196750:AMM196753 AWI196750:AWI196753 BGE196750:BGE196753 BQA196750:BQA196753 BZW196750:BZW196753 CJS196750:CJS196753 CTO196750:CTO196753 DDK196750:DDK196753 DNG196750:DNG196753 DXC196750:DXC196753 EGY196750:EGY196753 EQU196750:EQU196753 FAQ196750:FAQ196753 FKM196750:FKM196753 FUI196750:FUI196753 GEE196750:GEE196753 GOA196750:GOA196753 GXW196750:GXW196753 HHS196750:HHS196753 HRO196750:HRO196753 IBK196750:IBK196753 ILG196750:ILG196753 IVC196750:IVC196753 JEY196750:JEY196753 JOU196750:JOU196753 JYQ196750:JYQ196753 KIM196750:KIM196753 KSI196750:KSI196753 LCE196750:LCE196753 LMA196750:LMA196753 LVW196750:LVW196753 MFS196750:MFS196753 MPO196750:MPO196753 MZK196750:MZK196753 NJG196750:NJG196753 NTC196750:NTC196753 OCY196750:OCY196753 OMU196750:OMU196753 OWQ196750:OWQ196753 PGM196750:PGM196753 PQI196750:PQI196753 QAE196750:QAE196753 QKA196750:QKA196753 QTW196750:QTW196753 RDS196750:RDS196753 RNO196750:RNO196753 RXK196750:RXK196753 SHG196750:SHG196753 SRC196750:SRC196753 TAY196750:TAY196753 TKU196750:TKU196753 TUQ196750:TUQ196753 UEM196750:UEM196753 UOI196750:UOI196753 UYE196750:UYE196753 VIA196750:VIA196753 VRW196750:VRW196753 WBS196750:WBS196753 WLO196750:WLO196753 WVK196750:WVK196753 C262286:C262289 IY262286:IY262289 SU262286:SU262289 ACQ262286:ACQ262289 AMM262286:AMM262289 AWI262286:AWI262289 BGE262286:BGE262289 BQA262286:BQA262289 BZW262286:BZW262289 CJS262286:CJS262289 CTO262286:CTO262289 DDK262286:DDK262289 DNG262286:DNG262289 DXC262286:DXC262289 EGY262286:EGY262289 EQU262286:EQU262289 FAQ262286:FAQ262289 FKM262286:FKM262289 FUI262286:FUI262289 GEE262286:GEE262289 GOA262286:GOA262289 GXW262286:GXW262289 HHS262286:HHS262289 HRO262286:HRO262289 IBK262286:IBK262289 ILG262286:ILG262289 IVC262286:IVC262289 JEY262286:JEY262289 JOU262286:JOU262289 JYQ262286:JYQ262289 KIM262286:KIM262289 KSI262286:KSI262289 LCE262286:LCE262289 LMA262286:LMA262289 LVW262286:LVW262289 MFS262286:MFS262289 MPO262286:MPO262289 MZK262286:MZK262289 NJG262286:NJG262289 NTC262286:NTC262289 OCY262286:OCY262289 OMU262286:OMU262289 OWQ262286:OWQ262289 PGM262286:PGM262289 PQI262286:PQI262289 QAE262286:QAE262289 QKA262286:QKA262289 QTW262286:QTW262289 RDS262286:RDS262289 RNO262286:RNO262289 RXK262286:RXK262289 SHG262286:SHG262289 SRC262286:SRC262289 TAY262286:TAY262289 TKU262286:TKU262289 TUQ262286:TUQ262289 UEM262286:UEM262289 UOI262286:UOI262289 UYE262286:UYE262289 VIA262286:VIA262289 VRW262286:VRW262289 WBS262286:WBS262289 WLO262286:WLO262289 WVK262286:WVK262289 C327822:C327825 IY327822:IY327825 SU327822:SU327825 ACQ327822:ACQ327825 AMM327822:AMM327825 AWI327822:AWI327825 BGE327822:BGE327825 BQA327822:BQA327825 BZW327822:BZW327825 CJS327822:CJS327825 CTO327822:CTO327825 DDK327822:DDK327825 DNG327822:DNG327825 DXC327822:DXC327825 EGY327822:EGY327825 EQU327822:EQU327825 FAQ327822:FAQ327825 FKM327822:FKM327825 FUI327822:FUI327825 GEE327822:GEE327825 GOA327822:GOA327825 GXW327822:GXW327825 HHS327822:HHS327825 HRO327822:HRO327825 IBK327822:IBK327825 ILG327822:ILG327825 IVC327822:IVC327825 JEY327822:JEY327825 JOU327822:JOU327825 JYQ327822:JYQ327825 KIM327822:KIM327825 KSI327822:KSI327825 LCE327822:LCE327825 LMA327822:LMA327825 LVW327822:LVW327825 MFS327822:MFS327825 MPO327822:MPO327825 MZK327822:MZK327825 NJG327822:NJG327825 NTC327822:NTC327825 OCY327822:OCY327825 OMU327822:OMU327825 OWQ327822:OWQ327825 PGM327822:PGM327825 PQI327822:PQI327825 QAE327822:QAE327825 QKA327822:QKA327825 QTW327822:QTW327825 RDS327822:RDS327825 RNO327822:RNO327825 RXK327822:RXK327825 SHG327822:SHG327825 SRC327822:SRC327825 TAY327822:TAY327825 TKU327822:TKU327825 TUQ327822:TUQ327825 UEM327822:UEM327825 UOI327822:UOI327825 UYE327822:UYE327825 VIA327822:VIA327825 VRW327822:VRW327825 WBS327822:WBS327825 WLO327822:WLO327825 WVK327822:WVK327825 C393358:C393361 IY393358:IY393361 SU393358:SU393361 ACQ393358:ACQ393361 AMM393358:AMM393361 AWI393358:AWI393361 BGE393358:BGE393361 BQA393358:BQA393361 BZW393358:BZW393361 CJS393358:CJS393361 CTO393358:CTO393361 DDK393358:DDK393361 DNG393358:DNG393361 DXC393358:DXC393361 EGY393358:EGY393361 EQU393358:EQU393361 FAQ393358:FAQ393361 FKM393358:FKM393361 FUI393358:FUI393361 GEE393358:GEE393361 GOA393358:GOA393361 GXW393358:GXW393361 HHS393358:HHS393361 HRO393358:HRO393361 IBK393358:IBK393361 ILG393358:ILG393361 IVC393358:IVC393361 JEY393358:JEY393361 JOU393358:JOU393361 JYQ393358:JYQ393361 KIM393358:KIM393361 KSI393358:KSI393361 LCE393358:LCE393361 LMA393358:LMA393361 LVW393358:LVW393361 MFS393358:MFS393361 MPO393358:MPO393361 MZK393358:MZK393361 NJG393358:NJG393361 NTC393358:NTC393361 OCY393358:OCY393361 OMU393358:OMU393361 OWQ393358:OWQ393361 PGM393358:PGM393361 PQI393358:PQI393361 QAE393358:QAE393361 QKA393358:QKA393361 QTW393358:QTW393361 RDS393358:RDS393361 RNO393358:RNO393361 RXK393358:RXK393361 SHG393358:SHG393361 SRC393358:SRC393361 TAY393358:TAY393361 TKU393358:TKU393361 TUQ393358:TUQ393361 UEM393358:UEM393361 UOI393358:UOI393361 UYE393358:UYE393361 VIA393358:VIA393361 VRW393358:VRW393361 WBS393358:WBS393361 WLO393358:WLO393361 WVK393358:WVK393361 C458894:C458897 IY458894:IY458897 SU458894:SU458897 ACQ458894:ACQ458897 AMM458894:AMM458897 AWI458894:AWI458897 BGE458894:BGE458897 BQA458894:BQA458897 BZW458894:BZW458897 CJS458894:CJS458897 CTO458894:CTO458897 DDK458894:DDK458897 DNG458894:DNG458897 DXC458894:DXC458897 EGY458894:EGY458897 EQU458894:EQU458897 FAQ458894:FAQ458897 FKM458894:FKM458897 FUI458894:FUI458897 GEE458894:GEE458897 GOA458894:GOA458897 GXW458894:GXW458897 HHS458894:HHS458897 HRO458894:HRO458897 IBK458894:IBK458897 ILG458894:ILG458897 IVC458894:IVC458897 JEY458894:JEY458897 JOU458894:JOU458897 JYQ458894:JYQ458897 KIM458894:KIM458897 KSI458894:KSI458897 LCE458894:LCE458897 LMA458894:LMA458897 LVW458894:LVW458897 MFS458894:MFS458897 MPO458894:MPO458897 MZK458894:MZK458897 NJG458894:NJG458897 NTC458894:NTC458897 OCY458894:OCY458897 OMU458894:OMU458897 OWQ458894:OWQ458897 PGM458894:PGM458897 PQI458894:PQI458897 QAE458894:QAE458897 QKA458894:QKA458897 QTW458894:QTW458897 RDS458894:RDS458897 RNO458894:RNO458897 RXK458894:RXK458897 SHG458894:SHG458897 SRC458894:SRC458897 TAY458894:TAY458897 TKU458894:TKU458897 TUQ458894:TUQ458897 UEM458894:UEM458897 UOI458894:UOI458897 UYE458894:UYE458897 VIA458894:VIA458897 VRW458894:VRW458897 WBS458894:WBS458897 WLO458894:WLO458897 WVK458894:WVK458897 C524430:C524433 IY524430:IY524433 SU524430:SU524433 ACQ524430:ACQ524433 AMM524430:AMM524433 AWI524430:AWI524433 BGE524430:BGE524433 BQA524430:BQA524433 BZW524430:BZW524433 CJS524430:CJS524433 CTO524430:CTO524433 DDK524430:DDK524433 DNG524430:DNG524433 DXC524430:DXC524433 EGY524430:EGY524433 EQU524430:EQU524433 FAQ524430:FAQ524433 FKM524430:FKM524433 FUI524430:FUI524433 GEE524430:GEE524433 GOA524430:GOA524433 GXW524430:GXW524433 HHS524430:HHS524433 HRO524430:HRO524433 IBK524430:IBK524433 ILG524430:ILG524433 IVC524430:IVC524433 JEY524430:JEY524433 JOU524430:JOU524433 JYQ524430:JYQ524433 KIM524430:KIM524433 KSI524430:KSI524433 LCE524430:LCE524433 LMA524430:LMA524433 LVW524430:LVW524433 MFS524430:MFS524433 MPO524430:MPO524433 MZK524430:MZK524433 NJG524430:NJG524433 NTC524430:NTC524433 OCY524430:OCY524433 OMU524430:OMU524433 OWQ524430:OWQ524433 PGM524430:PGM524433 PQI524430:PQI524433 QAE524430:QAE524433 QKA524430:QKA524433 QTW524430:QTW524433 RDS524430:RDS524433 RNO524430:RNO524433 RXK524430:RXK524433 SHG524430:SHG524433 SRC524430:SRC524433 TAY524430:TAY524433 TKU524430:TKU524433 TUQ524430:TUQ524433 UEM524430:UEM524433 UOI524430:UOI524433 UYE524430:UYE524433 VIA524430:VIA524433 VRW524430:VRW524433 WBS524430:WBS524433 WLO524430:WLO524433 WVK524430:WVK524433 C589966:C589969 IY589966:IY589969 SU589966:SU589969 ACQ589966:ACQ589969 AMM589966:AMM589969 AWI589966:AWI589969 BGE589966:BGE589969 BQA589966:BQA589969 BZW589966:BZW589969 CJS589966:CJS589969 CTO589966:CTO589969 DDK589966:DDK589969 DNG589966:DNG589969 DXC589966:DXC589969 EGY589966:EGY589969 EQU589966:EQU589969 FAQ589966:FAQ589969 FKM589966:FKM589969 FUI589966:FUI589969 GEE589966:GEE589969 GOA589966:GOA589969 GXW589966:GXW589969 HHS589966:HHS589969 HRO589966:HRO589969 IBK589966:IBK589969 ILG589966:ILG589969 IVC589966:IVC589969 JEY589966:JEY589969 JOU589966:JOU589969 JYQ589966:JYQ589969 KIM589966:KIM589969 KSI589966:KSI589969 LCE589966:LCE589969 LMA589966:LMA589969 LVW589966:LVW589969 MFS589966:MFS589969 MPO589966:MPO589969 MZK589966:MZK589969 NJG589966:NJG589969 NTC589966:NTC589969 OCY589966:OCY589969 OMU589966:OMU589969 OWQ589966:OWQ589969 PGM589966:PGM589969 PQI589966:PQI589969 QAE589966:QAE589969 QKA589966:QKA589969 QTW589966:QTW589969 RDS589966:RDS589969 RNO589966:RNO589969 RXK589966:RXK589969 SHG589966:SHG589969 SRC589966:SRC589969 TAY589966:TAY589969 TKU589966:TKU589969 TUQ589966:TUQ589969 UEM589966:UEM589969 UOI589966:UOI589969 UYE589966:UYE589969 VIA589966:VIA589969 VRW589966:VRW589969 WBS589966:WBS589969 WLO589966:WLO589969 WVK589966:WVK589969 C655502:C655505 IY655502:IY655505 SU655502:SU655505 ACQ655502:ACQ655505 AMM655502:AMM655505 AWI655502:AWI655505 BGE655502:BGE655505 BQA655502:BQA655505 BZW655502:BZW655505 CJS655502:CJS655505 CTO655502:CTO655505 DDK655502:DDK655505 DNG655502:DNG655505 DXC655502:DXC655505 EGY655502:EGY655505 EQU655502:EQU655505 FAQ655502:FAQ655505 FKM655502:FKM655505 FUI655502:FUI655505 GEE655502:GEE655505 GOA655502:GOA655505 GXW655502:GXW655505 HHS655502:HHS655505 HRO655502:HRO655505 IBK655502:IBK655505 ILG655502:ILG655505 IVC655502:IVC655505 JEY655502:JEY655505 JOU655502:JOU655505 JYQ655502:JYQ655505 KIM655502:KIM655505 KSI655502:KSI655505 LCE655502:LCE655505 LMA655502:LMA655505 LVW655502:LVW655505 MFS655502:MFS655505 MPO655502:MPO655505 MZK655502:MZK655505 NJG655502:NJG655505 NTC655502:NTC655505 OCY655502:OCY655505 OMU655502:OMU655505 OWQ655502:OWQ655505 PGM655502:PGM655505 PQI655502:PQI655505 QAE655502:QAE655505 QKA655502:QKA655505 QTW655502:QTW655505 RDS655502:RDS655505 RNO655502:RNO655505 RXK655502:RXK655505 SHG655502:SHG655505 SRC655502:SRC655505 TAY655502:TAY655505 TKU655502:TKU655505 TUQ655502:TUQ655505 UEM655502:UEM655505 UOI655502:UOI655505 UYE655502:UYE655505 VIA655502:VIA655505 VRW655502:VRW655505 WBS655502:WBS655505 WLO655502:WLO655505 WVK655502:WVK655505 C721038:C721041 IY721038:IY721041 SU721038:SU721041 ACQ721038:ACQ721041 AMM721038:AMM721041 AWI721038:AWI721041 BGE721038:BGE721041 BQA721038:BQA721041 BZW721038:BZW721041 CJS721038:CJS721041 CTO721038:CTO721041 DDK721038:DDK721041 DNG721038:DNG721041 DXC721038:DXC721041 EGY721038:EGY721041 EQU721038:EQU721041 FAQ721038:FAQ721041 FKM721038:FKM721041 FUI721038:FUI721041 GEE721038:GEE721041 GOA721038:GOA721041 GXW721038:GXW721041 HHS721038:HHS721041 HRO721038:HRO721041 IBK721038:IBK721041 ILG721038:ILG721041 IVC721038:IVC721041 JEY721038:JEY721041 JOU721038:JOU721041 JYQ721038:JYQ721041 KIM721038:KIM721041 KSI721038:KSI721041 LCE721038:LCE721041 LMA721038:LMA721041 LVW721038:LVW721041 MFS721038:MFS721041 MPO721038:MPO721041 MZK721038:MZK721041 NJG721038:NJG721041 NTC721038:NTC721041 OCY721038:OCY721041 OMU721038:OMU721041 OWQ721038:OWQ721041 PGM721038:PGM721041 PQI721038:PQI721041 QAE721038:QAE721041 QKA721038:QKA721041 QTW721038:QTW721041 RDS721038:RDS721041 RNO721038:RNO721041 RXK721038:RXK721041 SHG721038:SHG721041 SRC721038:SRC721041 TAY721038:TAY721041 TKU721038:TKU721041 TUQ721038:TUQ721041 UEM721038:UEM721041 UOI721038:UOI721041 UYE721038:UYE721041 VIA721038:VIA721041 VRW721038:VRW721041 WBS721038:WBS721041 WLO721038:WLO721041 WVK721038:WVK721041 C786574:C786577 IY786574:IY786577 SU786574:SU786577 ACQ786574:ACQ786577 AMM786574:AMM786577 AWI786574:AWI786577 BGE786574:BGE786577 BQA786574:BQA786577 BZW786574:BZW786577 CJS786574:CJS786577 CTO786574:CTO786577 DDK786574:DDK786577 DNG786574:DNG786577 DXC786574:DXC786577 EGY786574:EGY786577 EQU786574:EQU786577 FAQ786574:FAQ786577 FKM786574:FKM786577 FUI786574:FUI786577 GEE786574:GEE786577 GOA786574:GOA786577 GXW786574:GXW786577 HHS786574:HHS786577 HRO786574:HRO786577 IBK786574:IBK786577 ILG786574:ILG786577 IVC786574:IVC786577 JEY786574:JEY786577 JOU786574:JOU786577 JYQ786574:JYQ786577 KIM786574:KIM786577 KSI786574:KSI786577 LCE786574:LCE786577 LMA786574:LMA786577 LVW786574:LVW786577 MFS786574:MFS786577 MPO786574:MPO786577 MZK786574:MZK786577 NJG786574:NJG786577 NTC786574:NTC786577 OCY786574:OCY786577 OMU786574:OMU786577 OWQ786574:OWQ786577 PGM786574:PGM786577 PQI786574:PQI786577 QAE786574:QAE786577 QKA786574:QKA786577 QTW786574:QTW786577 RDS786574:RDS786577 RNO786574:RNO786577 RXK786574:RXK786577 SHG786574:SHG786577 SRC786574:SRC786577 TAY786574:TAY786577 TKU786574:TKU786577 TUQ786574:TUQ786577 UEM786574:UEM786577 UOI786574:UOI786577 UYE786574:UYE786577 VIA786574:VIA786577 VRW786574:VRW786577 WBS786574:WBS786577 WLO786574:WLO786577 WVK786574:WVK786577 C852110:C852113 IY852110:IY852113 SU852110:SU852113 ACQ852110:ACQ852113 AMM852110:AMM852113 AWI852110:AWI852113 BGE852110:BGE852113 BQA852110:BQA852113 BZW852110:BZW852113 CJS852110:CJS852113 CTO852110:CTO852113 DDK852110:DDK852113 DNG852110:DNG852113 DXC852110:DXC852113 EGY852110:EGY852113 EQU852110:EQU852113 FAQ852110:FAQ852113 FKM852110:FKM852113 FUI852110:FUI852113 GEE852110:GEE852113 GOA852110:GOA852113 GXW852110:GXW852113 HHS852110:HHS852113 HRO852110:HRO852113 IBK852110:IBK852113 ILG852110:ILG852113 IVC852110:IVC852113 JEY852110:JEY852113 JOU852110:JOU852113 JYQ852110:JYQ852113 KIM852110:KIM852113 KSI852110:KSI852113 LCE852110:LCE852113 LMA852110:LMA852113 LVW852110:LVW852113 MFS852110:MFS852113 MPO852110:MPO852113 MZK852110:MZK852113 NJG852110:NJG852113 NTC852110:NTC852113 OCY852110:OCY852113 OMU852110:OMU852113 OWQ852110:OWQ852113 PGM852110:PGM852113 PQI852110:PQI852113 QAE852110:QAE852113 QKA852110:QKA852113 QTW852110:QTW852113 RDS852110:RDS852113 RNO852110:RNO852113 RXK852110:RXK852113 SHG852110:SHG852113 SRC852110:SRC852113 TAY852110:TAY852113 TKU852110:TKU852113 TUQ852110:TUQ852113 UEM852110:UEM852113 UOI852110:UOI852113 UYE852110:UYE852113 VIA852110:VIA852113 VRW852110:VRW852113 WBS852110:WBS852113 WLO852110:WLO852113 WVK852110:WVK852113 C917646:C917649 IY917646:IY917649 SU917646:SU917649 ACQ917646:ACQ917649 AMM917646:AMM917649 AWI917646:AWI917649 BGE917646:BGE917649 BQA917646:BQA917649 BZW917646:BZW917649 CJS917646:CJS917649 CTO917646:CTO917649 DDK917646:DDK917649 DNG917646:DNG917649 DXC917646:DXC917649 EGY917646:EGY917649 EQU917646:EQU917649 FAQ917646:FAQ917649 FKM917646:FKM917649 FUI917646:FUI917649 GEE917646:GEE917649 GOA917646:GOA917649 GXW917646:GXW917649 HHS917646:HHS917649 HRO917646:HRO917649 IBK917646:IBK917649 ILG917646:ILG917649 IVC917646:IVC917649 JEY917646:JEY917649 JOU917646:JOU917649 JYQ917646:JYQ917649 KIM917646:KIM917649 KSI917646:KSI917649 LCE917646:LCE917649 LMA917646:LMA917649 LVW917646:LVW917649 MFS917646:MFS917649 MPO917646:MPO917649 MZK917646:MZK917649 NJG917646:NJG917649 NTC917646:NTC917649 OCY917646:OCY917649 OMU917646:OMU917649 OWQ917646:OWQ917649 PGM917646:PGM917649 PQI917646:PQI917649 QAE917646:QAE917649 QKA917646:QKA917649 QTW917646:QTW917649 RDS917646:RDS917649 RNO917646:RNO917649 RXK917646:RXK917649 SHG917646:SHG917649 SRC917646:SRC917649 TAY917646:TAY917649 TKU917646:TKU917649 TUQ917646:TUQ917649 UEM917646:UEM917649 UOI917646:UOI917649 UYE917646:UYE917649 VIA917646:VIA917649 VRW917646:VRW917649 WBS917646:WBS917649 WLO917646:WLO917649 WVK917646:WVK917649 C983182:C983185 IY983182:IY983185 SU983182:SU983185 ACQ983182:ACQ983185 AMM983182:AMM983185 AWI983182:AWI983185 BGE983182:BGE983185 BQA983182:BQA983185 BZW983182:BZW983185 CJS983182:CJS983185 CTO983182:CTO983185 DDK983182:DDK983185 DNG983182:DNG983185 DXC983182:DXC983185 EGY983182:EGY983185 EQU983182:EQU983185 FAQ983182:FAQ983185 FKM983182:FKM983185 FUI983182:FUI983185 GEE983182:GEE983185 GOA983182:GOA983185 GXW983182:GXW983185 HHS983182:HHS983185 HRO983182:HRO983185 IBK983182:IBK983185 ILG983182:ILG983185 IVC983182:IVC983185 JEY983182:JEY983185 JOU983182:JOU983185 JYQ983182:JYQ983185 KIM983182:KIM983185 KSI983182:KSI983185 LCE983182:LCE983185 LMA983182:LMA983185 LVW983182:LVW983185 MFS983182:MFS983185 MPO983182:MPO983185 MZK983182:MZK983185 NJG983182:NJG983185 NTC983182:NTC983185 OCY983182:OCY983185 OMU983182:OMU983185 OWQ983182:OWQ983185 PGM983182:PGM983185 PQI983182:PQI983185 QAE983182:QAE983185 QKA983182:QKA983185 QTW983182:QTW983185 RDS983182:RDS983185 RNO983182:RNO983185 RXK983182:RXK983185 SHG983182:SHG983185 SRC983182:SRC983185 TAY983182:TAY983185 TKU983182:TKU983185 TUQ983182:TUQ983185 UEM983182:UEM983185 UOI983182:UOI983185 UYE983182:UYE983185 VIA983182:VIA983185 VRW983182:VRW983185 WBS983182:WBS983185 WLO983182:WLO983185 WVK983182:WVK983185 C32:C40 IY32:IY40 SU32:SU40 ACQ32:ACQ40 AMM32:AMM40 AWI32:AWI40 BGE32:BGE40 BQA32:BQA40 BZW32:BZW40 CJS32:CJS40 CTO32:CTO40 DDK32:DDK40 DNG32:DNG40 DXC32:DXC40 EGY32:EGY40 EQU32:EQU40 FAQ32:FAQ40 FKM32:FKM40 FUI32:FUI40 GEE32:GEE40 GOA32:GOA40 GXW32:GXW40 HHS32:HHS40 HRO32:HRO40 IBK32:IBK40 ILG32:ILG40 IVC32:IVC40 JEY32:JEY40 JOU32:JOU40 JYQ32:JYQ40 KIM32:KIM40 KSI32:KSI40 LCE32:LCE40 LMA32:LMA40 LVW32:LVW40 MFS32:MFS40 MPO32:MPO40 MZK32:MZK40 NJG32:NJG40 NTC32:NTC40 OCY32:OCY40 OMU32:OMU40 OWQ32:OWQ40 PGM32:PGM40 PQI32:PQI40 QAE32:QAE40 QKA32:QKA40 QTW32:QTW40 RDS32:RDS40 RNO32:RNO40 RXK32:RXK40 SHG32:SHG40 SRC32:SRC40 TAY32:TAY40 TKU32:TKU40 TUQ32:TUQ40 UEM32:UEM40 UOI32:UOI40 UYE32:UYE40 VIA32:VIA40 VRW32:VRW40 WBS32:WBS40 WLO32:WLO40 WVK32:WVK40 C65568:C65576 IY65568:IY65576 SU65568:SU65576 ACQ65568:ACQ65576 AMM65568:AMM65576 AWI65568:AWI65576 BGE65568:BGE65576 BQA65568:BQA65576 BZW65568:BZW65576 CJS65568:CJS65576 CTO65568:CTO65576 DDK65568:DDK65576 DNG65568:DNG65576 DXC65568:DXC65576 EGY65568:EGY65576 EQU65568:EQU65576 FAQ65568:FAQ65576 FKM65568:FKM65576 FUI65568:FUI65576 GEE65568:GEE65576 GOA65568:GOA65576 GXW65568:GXW65576 HHS65568:HHS65576 HRO65568:HRO65576 IBK65568:IBK65576 ILG65568:ILG65576 IVC65568:IVC65576 JEY65568:JEY65576 JOU65568:JOU65576 JYQ65568:JYQ65576 KIM65568:KIM65576 KSI65568:KSI65576 LCE65568:LCE65576 LMA65568:LMA65576 LVW65568:LVW65576 MFS65568:MFS65576 MPO65568:MPO65576 MZK65568:MZK65576 NJG65568:NJG65576 NTC65568:NTC65576 OCY65568:OCY65576 OMU65568:OMU65576 OWQ65568:OWQ65576 PGM65568:PGM65576 PQI65568:PQI65576 QAE65568:QAE65576 QKA65568:QKA65576 QTW65568:QTW65576 RDS65568:RDS65576 RNO65568:RNO65576 RXK65568:RXK65576 SHG65568:SHG65576 SRC65568:SRC65576 TAY65568:TAY65576 TKU65568:TKU65576 TUQ65568:TUQ65576 UEM65568:UEM65576 UOI65568:UOI65576 UYE65568:UYE65576 VIA65568:VIA65576 VRW65568:VRW65576 WBS65568:WBS65576 WLO65568:WLO65576 WVK65568:WVK65576 C131104:C131112 IY131104:IY131112 SU131104:SU131112 ACQ131104:ACQ131112 AMM131104:AMM131112 AWI131104:AWI131112 BGE131104:BGE131112 BQA131104:BQA131112 BZW131104:BZW131112 CJS131104:CJS131112 CTO131104:CTO131112 DDK131104:DDK131112 DNG131104:DNG131112 DXC131104:DXC131112 EGY131104:EGY131112 EQU131104:EQU131112 FAQ131104:FAQ131112 FKM131104:FKM131112 FUI131104:FUI131112 GEE131104:GEE131112 GOA131104:GOA131112 GXW131104:GXW131112 HHS131104:HHS131112 HRO131104:HRO131112 IBK131104:IBK131112 ILG131104:ILG131112 IVC131104:IVC131112 JEY131104:JEY131112 JOU131104:JOU131112 JYQ131104:JYQ131112 KIM131104:KIM131112 KSI131104:KSI131112 LCE131104:LCE131112 LMA131104:LMA131112 LVW131104:LVW131112 MFS131104:MFS131112 MPO131104:MPO131112 MZK131104:MZK131112 NJG131104:NJG131112 NTC131104:NTC131112 OCY131104:OCY131112 OMU131104:OMU131112 OWQ131104:OWQ131112 PGM131104:PGM131112 PQI131104:PQI131112 QAE131104:QAE131112 QKA131104:QKA131112 QTW131104:QTW131112 RDS131104:RDS131112 RNO131104:RNO131112 RXK131104:RXK131112 SHG131104:SHG131112 SRC131104:SRC131112 TAY131104:TAY131112 TKU131104:TKU131112 TUQ131104:TUQ131112 UEM131104:UEM131112 UOI131104:UOI131112 UYE131104:UYE131112 VIA131104:VIA131112 VRW131104:VRW131112 WBS131104:WBS131112 WLO131104:WLO131112 WVK131104:WVK131112 C196640:C196648 IY196640:IY196648 SU196640:SU196648 ACQ196640:ACQ196648 AMM196640:AMM196648 AWI196640:AWI196648 BGE196640:BGE196648 BQA196640:BQA196648 BZW196640:BZW196648 CJS196640:CJS196648 CTO196640:CTO196648 DDK196640:DDK196648 DNG196640:DNG196648 DXC196640:DXC196648 EGY196640:EGY196648 EQU196640:EQU196648 FAQ196640:FAQ196648 FKM196640:FKM196648 FUI196640:FUI196648 GEE196640:GEE196648 GOA196640:GOA196648 GXW196640:GXW196648 HHS196640:HHS196648 HRO196640:HRO196648 IBK196640:IBK196648 ILG196640:ILG196648 IVC196640:IVC196648 JEY196640:JEY196648 JOU196640:JOU196648 JYQ196640:JYQ196648 KIM196640:KIM196648 KSI196640:KSI196648 LCE196640:LCE196648 LMA196640:LMA196648 LVW196640:LVW196648 MFS196640:MFS196648 MPO196640:MPO196648 MZK196640:MZK196648 NJG196640:NJG196648 NTC196640:NTC196648 OCY196640:OCY196648 OMU196640:OMU196648 OWQ196640:OWQ196648 PGM196640:PGM196648 PQI196640:PQI196648 QAE196640:QAE196648 QKA196640:QKA196648 QTW196640:QTW196648 RDS196640:RDS196648 RNO196640:RNO196648 RXK196640:RXK196648 SHG196640:SHG196648 SRC196640:SRC196648 TAY196640:TAY196648 TKU196640:TKU196648 TUQ196640:TUQ196648 UEM196640:UEM196648 UOI196640:UOI196648 UYE196640:UYE196648 VIA196640:VIA196648 VRW196640:VRW196648 WBS196640:WBS196648 WLO196640:WLO196648 WVK196640:WVK196648 C262176:C262184 IY262176:IY262184 SU262176:SU262184 ACQ262176:ACQ262184 AMM262176:AMM262184 AWI262176:AWI262184 BGE262176:BGE262184 BQA262176:BQA262184 BZW262176:BZW262184 CJS262176:CJS262184 CTO262176:CTO262184 DDK262176:DDK262184 DNG262176:DNG262184 DXC262176:DXC262184 EGY262176:EGY262184 EQU262176:EQU262184 FAQ262176:FAQ262184 FKM262176:FKM262184 FUI262176:FUI262184 GEE262176:GEE262184 GOA262176:GOA262184 GXW262176:GXW262184 HHS262176:HHS262184 HRO262176:HRO262184 IBK262176:IBK262184 ILG262176:ILG262184 IVC262176:IVC262184 JEY262176:JEY262184 JOU262176:JOU262184 JYQ262176:JYQ262184 KIM262176:KIM262184 KSI262176:KSI262184 LCE262176:LCE262184 LMA262176:LMA262184 LVW262176:LVW262184 MFS262176:MFS262184 MPO262176:MPO262184 MZK262176:MZK262184 NJG262176:NJG262184 NTC262176:NTC262184 OCY262176:OCY262184 OMU262176:OMU262184 OWQ262176:OWQ262184 PGM262176:PGM262184 PQI262176:PQI262184 QAE262176:QAE262184 QKA262176:QKA262184 QTW262176:QTW262184 RDS262176:RDS262184 RNO262176:RNO262184 RXK262176:RXK262184 SHG262176:SHG262184 SRC262176:SRC262184 TAY262176:TAY262184 TKU262176:TKU262184 TUQ262176:TUQ262184 UEM262176:UEM262184 UOI262176:UOI262184 UYE262176:UYE262184 VIA262176:VIA262184 VRW262176:VRW262184 WBS262176:WBS262184 WLO262176:WLO262184 WVK262176:WVK262184 C327712:C327720 IY327712:IY327720 SU327712:SU327720 ACQ327712:ACQ327720 AMM327712:AMM327720 AWI327712:AWI327720 BGE327712:BGE327720 BQA327712:BQA327720 BZW327712:BZW327720 CJS327712:CJS327720 CTO327712:CTO327720 DDK327712:DDK327720 DNG327712:DNG327720 DXC327712:DXC327720 EGY327712:EGY327720 EQU327712:EQU327720 FAQ327712:FAQ327720 FKM327712:FKM327720 FUI327712:FUI327720 GEE327712:GEE327720 GOA327712:GOA327720 GXW327712:GXW327720 HHS327712:HHS327720 HRO327712:HRO327720 IBK327712:IBK327720 ILG327712:ILG327720 IVC327712:IVC327720 JEY327712:JEY327720 JOU327712:JOU327720 JYQ327712:JYQ327720 KIM327712:KIM327720 KSI327712:KSI327720 LCE327712:LCE327720 LMA327712:LMA327720 LVW327712:LVW327720 MFS327712:MFS327720 MPO327712:MPO327720 MZK327712:MZK327720 NJG327712:NJG327720 NTC327712:NTC327720 OCY327712:OCY327720 OMU327712:OMU327720 OWQ327712:OWQ327720 PGM327712:PGM327720 PQI327712:PQI327720 QAE327712:QAE327720 QKA327712:QKA327720 QTW327712:QTW327720 RDS327712:RDS327720 RNO327712:RNO327720 RXK327712:RXK327720 SHG327712:SHG327720 SRC327712:SRC327720 TAY327712:TAY327720 TKU327712:TKU327720 TUQ327712:TUQ327720 UEM327712:UEM327720 UOI327712:UOI327720 UYE327712:UYE327720 VIA327712:VIA327720 VRW327712:VRW327720 WBS327712:WBS327720 WLO327712:WLO327720 WVK327712:WVK327720 C393248:C393256 IY393248:IY393256 SU393248:SU393256 ACQ393248:ACQ393256 AMM393248:AMM393256 AWI393248:AWI393256 BGE393248:BGE393256 BQA393248:BQA393256 BZW393248:BZW393256 CJS393248:CJS393256 CTO393248:CTO393256 DDK393248:DDK393256 DNG393248:DNG393256 DXC393248:DXC393256 EGY393248:EGY393256 EQU393248:EQU393256 FAQ393248:FAQ393256 FKM393248:FKM393256 FUI393248:FUI393256 GEE393248:GEE393256 GOA393248:GOA393256 GXW393248:GXW393256 HHS393248:HHS393256 HRO393248:HRO393256 IBK393248:IBK393256 ILG393248:ILG393256 IVC393248:IVC393256 JEY393248:JEY393256 JOU393248:JOU393256 JYQ393248:JYQ393256 KIM393248:KIM393256 KSI393248:KSI393256 LCE393248:LCE393256 LMA393248:LMA393256 LVW393248:LVW393256 MFS393248:MFS393256 MPO393248:MPO393256 MZK393248:MZK393256 NJG393248:NJG393256 NTC393248:NTC393256 OCY393248:OCY393256 OMU393248:OMU393256 OWQ393248:OWQ393256 PGM393248:PGM393256 PQI393248:PQI393256 QAE393248:QAE393256 QKA393248:QKA393256 QTW393248:QTW393256 RDS393248:RDS393256 RNO393248:RNO393256 RXK393248:RXK393256 SHG393248:SHG393256 SRC393248:SRC393256 TAY393248:TAY393256 TKU393248:TKU393256 TUQ393248:TUQ393256 UEM393248:UEM393256 UOI393248:UOI393256 UYE393248:UYE393256 VIA393248:VIA393256 VRW393248:VRW393256 WBS393248:WBS393256 WLO393248:WLO393256 WVK393248:WVK393256 C458784:C458792 IY458784:IY458792 SU458784:SU458792 ACQ458784:ACQ458792 AMM458784:AMM458792 AWI458784:AWI458792 BGE458784:BGE458792 BQA458784:BQA458792 BZW458784:BZW458792 CJS458784:CJS458792 CTO458784:CTO458792 DDK458784:DDK458792 DNG458784:DNG458792 DXC458784:DXC458792 EGY458784:EGY458792 EQU458784:EQU458792 FAQ458784:FAQ458792 FKM458784:FKM458792 FUI458784:FUI458792 GEE458784:GEE458792 GOA458784:GOA458792 GXW458784:GXW458792 HHS458784:HHS458792 HRO458784:HRO458792 IBK458784:IBK458792 ILG458784:ILG458792 IVC458784:IVC458792 JEY458784:JEY458792 JOU458784:JOU458792 JYQ458784:JYQ458792 KIM458784:KIM458792 KSI458784:KSI458792 LCE458784:LCE458792 LMA458784:LMA458792 LVW458784:LVW458792 MFS458784:MFS458792 MPO458784:MPO458792 MZK458784:MZK458792 NJG458784:NJG458792 NTC458784:NTC458792 OCY458784:OCY458792 OMU458784:OMU458792 OWQ458784:OWQ458792 PGM458784:PGM458792 PQI458784:PQI458792 QAE458784:QAE458792 QKA458784:QKA458792 QTW458784:QTW458792 RDS458784:RDS458792 RNO458784:RNO458792 RXK458784:RXK458792 SHG458784:SHG458792 SRC458784:SRC458792 TAY458784:TAY458792 TKU458784:TKU458792 TUQ458784:TUQ458792 UEM458784:UEM458792 UOI458784:UOI458792 UYE458784:UYE458792 VIA458784:VIA458792 VRW458784:VRW458792 WBS458784:WBS458792 WLO458784:WLO458792 WVK458784:WVK458792 C524320:C524328 IY524320:IY524328 SU524320:SU524328 ACQ524320:ACQ524328 AMM524320:AMM524328 AWI524320:AWI524328 BGE524320:BGE524328 BQA524320:BQA524328 BZW524320:BZW524328 CJS524320:CJS524328 CTO524320:CTO524328 DDK524320:DDK524328 DNG524320:DNG524328 DXC524320:DXC524328 EGY524320:EGY524328 EQU524320:EQU524328 FAQ524320:FAQ524328 FKM524320:FKM524328 FUI524320:FUI524328 GEE524320:GEE524328 GOA524320:GOA524328 GXW524320:GXW524328 HHS524320:HHS524328 HRO524320:HRO524328 IBK524320:IBK524328 ILG524320:ILG524328 IVC524320:IVC524328 JEY524320:JEY524328 JOU524320:JOU524328 JYQ524320:JYQ524328 KIM524320:KIM524328 KSI524320:KSI524328 LCE524320:LCE524328 LMA524320:LMA524328 LVW524320:LVW524328 MFS524320:MFS524328 MPO524320:MPO524328 MZK524320:MZK524328 NJG524320:NJG524328 NTC524320:NTC524328 OCY524320:OCY524328 OMU524320:OMU524328 OWQ524320:OWQ524328 PGM524320:PGM524328 PQI524320:PQI524328 QAE524320:QAE524328 QKA524320:QKA524328 QTW524320:QTW524328 RDS524320:RDS524328 RNO524320:RNO524328 RXK524320:RXK524328 SHG524320:SHG524328 SRC524320:SRC524328 TAY524320:TAY524328 TKU524320:TKU524328 TUQ524320:TUQ524328 UEM524320:UEM524328 UOI524320:UOI524328 UYE524320:UYE524328 VIA524320:VIA524328 VRW524320:VRW524328 WBS524320:WBS524328 WLO524320:WLO524328 WVK524320:WVK524328 C589856:C589864 IY589856:IY589864 SU589856:SU589864 ACQ589856:ACQ589864 AMM589856:AMM589864 AWI589856:AWI589864 BGE589856:BGE589864 BQA589856:BQA589864 BZW589856:BZW589864 CJS589856:CJS589864 CTO589856:CTO589864 DDK589856:DDK589864 DNG589856:DNG589864 DXC589856:DXC589864 EGY589856:EGY589864 EQU589856:EQU589864 FAQ589856:FAQ589864 FKM589856:FKM589864 FUI589856:FUI589864 GEE589856:GEE589864 GOA589856:GOA589864 GXW589856:GXW589864 HHS589856:HHS589864 HRO589856:HRO589864 IBK589856:IBK589864 ILG589856:ILG589864 IVC589856:IVC589864 JEY589856:JEY589864 JOU589856:JOU589864 JYQ589856:JYQ589864 KIM589856:KIM589864 KSI589856:KSI589864 LCE589856:LCE589864 LMA589856:LMA589864 LVW589856:LVW589864 MFS589856:MFS589864 MPO589856:MPO589864 MZK589856:MZK589864 NJG589856:NJG589864 NTC589856:NTC589864 OCY589856:OCY589864 OMU589856:OMU589864 OWQ589856:OWQ589864 PGM589856:PGM589864 PQI589856:PQI589864 QAE589856:QAE589864 QKA589856:QKA589864 QTW589856:QTW589864 RDS589856:RDS589864 RNO589856:RNO589864 RXK589856:RXK589864 SHG589856:SHG589864 SRC589856:SRC589864 TAY589856:TAY589864 TKU589856:TKU589864 TUQ589856:TUQ589864 UEM589856:UEM589864 UOI589856:UOI589864 UYE589856:UYE589864 VIA589856:VIA589864 VRW589856:VRW589864 WBS589856:WBS589864 WLO589856:WLO589864 WVK589856:WVK589864 C655392:C655400 IY655392:IY655400 SU655392:SU655400 ACQ655392:ACQ655400 AMM655392:AMM655400 AWI655392:AWI655400 BGE655392:BGE655400 BQA655392:BQA655400 BZW655392:BZW655400 CJS655392:CJS655400 CTO655392:CTO655400 DDK655392:DDK655400 DNG655392:DNG655400 DXC655392:DXC655400 EGY655392:EGY655400 EQU655392:EQU655400 FAQ655392:FAQ655400 FKM655392:FKM655400 FUI655392:FUI655400 GEE655392:GEE655400 GOA655392:GOA655400 GXW655392:GXW655400 HHS655392:HHS655400 HRO655392:HRO655400 IBK655392:IBK655400 ILG655392:ILG655400 IVC655392:IVC655400 JEY655392:JEY655400 JOU655392:JOU655400 JYQ655392:JYQ655400 KIM655392:KIM655400 KSI655392:KSI655400 LCE655392:LCE655400 LMA655392:LMA655400 LVW655392:LVW655400 MFS655392:MFS655400 MPO655392:MPO655400 MZK655392:MZK655400 NJG655392:NJG655400 NTC655392:NTC655400 OCY655392:OCY655400 OMU655392:OMU655400 OWQ655392:OWQ655400 PGM655392:PGM655400 PQI655392:PQI655400 QAE655392:QAE655400 QKA655392:QKA655400 QTW655392:QTW655400 RDS655392:RDS655400 RNO655392:RNO655400 RXK655392:RXK655400 SHG655392:SHG655400 SRC655392:SRC655400 TAY655392:TAY655400 TKU655392:TKU655400 TUQ655392:TUQ655400 UEM655392:UEM655400 UOI655392:UOI655400 UYE655392:UYE655400 VIA655392:VIA655400 VRW655392:VRW655400 WBS655392:WBS655400 WLO655392:WLO655400 WVK655392:WVK655400 C720928:C720936 IY720928:IY720936 SU720928:SU720936 ACQ720928:ACQ720936 AMM720928:AMM720936 AWI720928:AWI720936 BGE720928:BGE720936 BQA720928:BQA720936 BZW720928:BZW720936 CJS720928:CJS720936 CTO720928:CTO720936 DDK720928:DDK720936 DNG720928:DNG720936 DXC720928:DXC720936 EGY720928:EGY720936 EQU720928:EQU720936 FAQ720928:FAQ720936 FKM720928:FKM720936 FUI720928:FUI720936 GEE720928:GEE720936 GOA720928:GOA720936 GXW720928:GXW720936 HHS720928:HHS720936 HRO720928:HRO720936 IBK720928:IBK720936 ILG720928:ILG720936 IVC720928:IVC720936 JEY720928:JEY720936 JOU720928:JOU720936 JYQ720928:JYQ720936 KIM720928:KIM720936 KSI720928:KSI720936 LCE720928:LCE720936 LMA720928:LMA720936 LVW720928:LVW720936 MFS720928:MFS720936 MPO720928:MPO720936 MZK720928:MZK720936 NJG720928:NJG720936 NTC720928:NTC720936 OCY720928:OCY720936 OMU720928:OMU720936 OWQ720928:OWQ720936 PGM720928:PGM720936 PQI720928:PQI720936 QAE720928:QAE720936 QKA720928:QKA720936 QTW720928:QTW720936 RDS720928:RDS720936 RNO720928:RNO720936 RXK720928:RXK720936 SHG720928:SHG720936 SRC720928:SRC720936 TAY720928:TAY720936 TKU720928:TKU720936 TUQ720928:TUQ720936 UEM720928:UEM720936 UOI720928:UOI720936 UYE720928:UYE720936 VIA720928:VIA720936 VRW720928:VRW720936 WBS720928:WBS720936 WLO720928:WLO720936 WVK720928:WVK720936 C786464:C786472 IY786464:IY786472 SU786464:SU786472 ACQ786464:ACQ786472 AMM786464:AMM786472 AWI786464:AWI786472 BGE786464:BGE786472 BQA786464:BQA786472 BZW786464:BZW786472 CJS786464:CJS786472 CTO786464:CTO786472 DDK786464:DDK786472 DNG786464:DNG786472 DXC786464:DXC786472 EGY786464:EGY786472 EQU786464:EQU786472 FAQ786464:FAQ786472 FKM786464:FKM786472 FUI786464:FUI786472 GEE786464:GEE786472 GOA786464:GOA786472 GXW786464:GXW786472 HHS786464:HHS786472 HRO786464:HRO786472 IBK786464:IBK786472 ILG786464:ILG786472 IVC786464:IVC786472 JEY786464:JEY786472 JOU786464:JOU786472 JYQ786464:JYQ786472 KIM786464:KIM786472 KSI786464:KSI786472 LCE786464:LCE786472 LMA786464:LMA786472 LVW786464:LVW786472 MFS786464:MFS786472 MPO786464:MPO786472 MZK786464:MZK786472 NJG786464:NJG786472 NTC786464:NTC786472 OCY786464:OCY786472 OMU786464:OMU786472 OWQ786464:OWQ786472 PGM786464:PGM786472 PQI786464:PQI786472 QAE786464:QAE786472 QKA786464:QKA786472 QTW786464:QTW786472 RDS786464:RDS786472 RNO786464:RNO786472 RXK786464:RXK786472 SHG786464:SHG786472 SRC786464:SRC786472 TAY786464:TAY786472 TKU786464:TKU786472 TUQ786464:TUQ786472 UEM786464:UEM786472 UOI786464:UOI786472 UYE786464:UYE786472 VIA786464:VIA786472 VRW786464:VRW786472 WBS786464:WBS786472 WLO786464:WLO786472 WVK786464:WVK786472 C852000:C852008 IY852000:IY852008 SU852000:SU852008 ACQ852000:ACQ852008 AMM852000:AMM852008 AWI852000:AWI852008 BGE852000:BGE852008 BQA852000:BQA852008 BZW852000:BZW852008 CJS852000:CJS852008 CTO852000:CTO852008 DDK852000:DDK852008 DNG852000:DNG852008 DXC852000:DXC852008 EGY852000:EGY852008 EQU852000:EQU852008 FAQ852000:FAQ852008 FKM852000:FKM852008 FUI852000:FUI852008 GEE852000:GEE852008 GOA852000:GOA852008 GXW852000:GXW852008 HHS852000:HHS852008 HRO852000:HRO852008 IBK852000:IBK852008 ILG852000:ILG852008 IVC852000:IVC852008 JEY852000:JEY852008 JOU852000:JOU852008 JYQ852000:JYQ852008 KIM852000:KIM852008 KSI852000:KSI852008 LCE852000:LCE852008 LMA852000:LMA852008 LVW852000:LVW852008 MFS852000:MFS852008 MPO852000:MPO852008 MZK852000:MZK852008 NJG852000:NJG852008 NTC852000:NTC852008 OCY852000:OCY852008 OMU852000:OMU852008 OWQ852000:OWQ852008 PGM852000:PGM852008 PQI852000:PQI852008 QAE852000:QAE852008 QKA852000:QKA852008 QTW852000:QTW852008 RDS852000:RDS852008 RNO852000:RNO852008 RXK852000:RXK852008 SHG852000:SHG852008 SRC852000:SRC852008 TAY852000:TAY852008 TKU852000:TKU852008 TUQ852000:TUQ852008 UEM852000:UEM852008 UOI852000:UOI852008 UYE852000:UYE852008 VIA852000:VIA852008 VRW852000:VRW852008 WBS852000:WBS852008 WLO852000:WLO852008 WVK852000:WVK852008 C917536:C917544 IY917536:IY917544 SU917536:SU917544 ACQ917536:ACQ917544 AMM917536:AMM917544 AWI917536:AWI917544 BGE917536:BGE917544 BQA917536:BQA917544 BZW917536:BZW917544 CJS917536:CJS917544 CTO917536:CTO917544 DDK917536:DDK917544 DNG917536:DNG917544 DXC917536:DXC917544 EGY917536:EGY917544 EQU917536:EQU917544 FAQ917536:FAQ917544 FKM917536:FKM917544 FUI917536:FUI917544 GEE917536:GEE917544 GOA917536:GOA917544 GXW917536:GXW917544 HHS917536:HHS917544 HRO917536:HRO917544 IBK917536:IBK917544 ILG917536:ILG917544 IVC917536:IVC917544 JEY917536:JEY917544 JOU917536:JOU917544 JYQ917536:JYQ917544 KIM917536:KIM917544 KSI917536:KSI917544 LCE917536:LCE917544 LMA917536:LMA917544 LVW917536:LVW917544 MFS917536:MFS917544 MPO917536:MPO917544 MZK917536:MZK917544 NJG917536:NJG917544 NTC917536:NTC917544 OCY917536:OCY917544 OMU917536:OMU917544 OWQ917536:OWQ917544 PGM917536:PGM917544 PQI917536:PQI917544 QAE917536:QAE917544 QKA917536:QKA917544 QTW917536:QTW917544 RDS917536:RDS917544 RNO917536:RNO917544 RXK917536:RXK917544 SHG917536:SHG917544 SRC917536:SRC917544 TAY917536:TAY917544 TKU917536:TKU917544 TUQ917536:TUQ917544 UEM917536:UEM917544 UOI917536:UOI917544 UYE917536:UYE917544 VIA917536:VIA917544 VRW917536:VRW917544 WBS917536:WBS917544 WLO917536:WLO917544 WVK917536:WVK917544 C983072:C983080 IY983072:IY983080 SU983072:SU983080 ACQ983072:ACQ983080 AMM983072:AMM983080 AWI983072:AWI983080 BGE983072:BGE983080 BQA983072:BQA983080 BZW983072:BZW983080 CJS983072:CJS983080 CTO983072:CTO983080 DDK983072:DDK983080 DNG983072:DNG983080 DXC983072:DXC983080 EGY983072:EGY983080 EQU983072:EQU983080 FAQ983072:FAQ983080 FKM983072:FKM983080 FUI983072:FUI983080 GEE983072:GEE983080 GOA983072:GOA983080 GXW983072:GXW983080 HHS983072:HHS983080 HRO983072:HRO983080 IBK983072:IBK983080 ILG983072:ILG983080 IVC983072:IVC983080 JEY983072:JEY983080 JOU983072:JOU983080 JYQ983072:JYQ983080 KIM983072:KIM983080 KSI983072:KSI983080 LCE983072:LCE983080 LMA983072:LMA983080 LVW983072:LVW983080 MFS983072:MFS983080 MPO983072:MPO983080 MZK983072:MZK983080 NJG983072:NJG983080 NTC983072:NTC983080 OCY983072:OCY983080 OMU983072:OMU983080 OWQ983072:OWQ983080 PGM983072:PGM983080 PQI983072:PQI983080 QAE983072:QAE983080 QKA983072:QKA983080 QTW983072:QTW983080 RDS983072:RDS983080 RNO983072:RNO983080 RXK983072:RXK983080 SHG983072:SHG983080 SRC983072:SRC983080 TAY983072:TAY983080 TKU983072:TKU983080 TUQ983072:TUQ983080 UEM983072:UEM983080 UOI983072:UOI983080 UYE983072:UYE983080 VIA983072:VIA983080 VRW983072:VRW983080 WBS983072:WBS983080 WLO983072:WLO983080 WVK983072:WVK983080 C66:C69 IY66:IY69 SU66:SU69 ACQ66:ACQ69 AMM66:AMM69 AWI66:AWI69 BGE66:BGE69 BQA66:BQA69 BZW66:BZW69 CJS66:CJS69 CTO66:CTO69 DDK66:DDK69 DNG66:DNG69 DXC66:DXC69 EGY66:EGY69 EQU66:EQU69 FAQ66:FAQ69 FKM66:FKM69 FUI66:FUI69 GEE66:GEE69 GOA66:GOA69 GXW66:GXW69 HHS66:HHS69 HRO66:HRO69 IBK66:IBK69 ILG66:ILG69 IVC66:IVC69 JEY66:JEY69 JOU66:JOU69 JYQ66:JYQ69 KIM66:KIM69 KSI66:KSI69 LCE66:LCE69 LMA66:LMA69 LVW66:LVW69 MFS66:MFS69 MPO66:MPO69 MZK66:MZK69 NJG66:NJG69 NTC66:NTC69 OCY66:OCY69 OMU66:OMU69 OWQ66:OWQ69 PGM66:PGM69 PQI66:PQI69 QAE66:QAE69 QKA66:QKA69 QTW66:QTW69 RDS66:RDS69 RNO66:RNO69 RXK66:RXK69 SHG66:SHG69 SRC66:SRC69 TAY66:TAY69 TKU66:TKU69 TUQ66:TUQ69 UEM66:UEM69 UOI66:UOI69 UYE66:UYE69 VIA66:VIA69 VRW66:VRW69 WBS66:WBS69 WLO66:WLO69 WVK66:WVK69 C65602:C65605 IY65602:IY65605 SU65602:SU65605 ACQ65602:ACQ65605 AMM65602:AMM65605 AWI65602:AWI65605 BGE65602:BGE65605 BQA65602:BQA65605 BZW65602:BZW65605 CJS65602:CJS65605 CTO65602:CTO65605 DDK65602:DDK65605 DNG65602:DNG65605 DXC65602:DXC65605 EGY65602:EGY65605 EQU65602:EQU65605 FAQ65602:FAQ65605 FKM65602:FKM65605 FUI65602:FUI65605 GEE65602:GEE65605 GOA65602:GOA65605 GXW65602:GXW65605 HHS65602:HHS65605 HRO65602:HRO65605 IBK65602:IBK65605 ILG65602:ILG65605 IVC65602:IVC65605 JEY65602:JEY65605 JOU65602:JOU65605 JYQ65602:JYQ65605 KIM65602:KIM65605 KSI65602:KSI65605 LCE65602:LCE65605 LMA65602:LMA65605 LVW65602:LVW65605 MFS65602:MFS65605 MPO65602:MPO65605 MZK65602:MZK65605 NJG65602:NJG65605 NTC65602:NTC65605 OCY65602:OCY65605 OMU65602:OMU65605 OWQ65602:OWQ65605 PGM65602:PGM65605 PQI65602:PQI65605 QAE65602:QAE65605 QKA65602:QKA65605 QTW65602:QTW65605 RDS65602:RDS65605 RNO65602:RNO65605 RXK65602:RXK65605 SHG65602:SHG65605 SRC65602:SRC65605 TAY65602:TAY65605 TKU65602:TKU65605 TUQ65602:TUQ65605 UEM65602:UEM65605 UOI65602:UOI65605 UYE65602:UYE65605 VIA65602:VIA65605 VRW65602:VRW65605 WBS65602:WBS65605 WLO65602:WLO65605 WVK65602:WVK65605 C131138:C131141 IY131138:IY131141 SU131138:SU131141 ACQ131138:ACQ131141 AMM131138:AMM131141 AWI131138:AWI131141 BGE131138:BGE131141 BQA131138:BQA131141 BZW131138:BZW131141 CJS131138:CJS131141 CTO131138:CTO131141 DDK131138:DDK131141 DNG131138:DNG131141 DXC131138:DXC131141 EGY131138:EGY131141 EQU131138:EQU131141 FAQ131138:FAQ131141 FKM131138:FKM131141 FUI131138:FUI131141 GEE131138:GEE131141 GOA131138:GOA131141 GXW131138:GXW131141 HHS131138:HHS131141 HRO131138:HRO131141 IBK131138:IBK131141 ILG131138:ILG131141 IVC131138:IVC131141 JEY131138:JEY131141 JOU131138:JOU131141 JYQ131138:JYQ131141 KIM131138:KIM131141 KSI131138:KSI131141 LCE131138:LCE131141 LMA131138:LMA131141 LVW131138:LVW131141 MFS131138:MFS131141 MPO131138:MPO131141 MZK131138:MZK131141 NJG131138:NJG131141 NTC131138:NTC131141 OCY131138:OCY131141 OMU131138:OMU131141 OWQ131138:OWQ131141 PGM131138:PGM131141 PQI131138:PQI131141 QAE131138:QAE131141 QKA131138:QKA131141 QTW131138:QTW131141 RDS131138:RDS131141 RNO131138:RNO131141 RXK131138:RXK131141 SHG131138:SHG131141 SRC131138:SRC131141 TAY131138:TAY131141 TKU131138:TKU131141 TUQ131138:TUQ131141 UEM131138:UEM131141 UOI131138:UOI131141 UYE131138:UYE131141 VIA131138:VIA131141 VRW131138:VRW131141 WBS131138:WBS131141 WLO131138:WLO131141 WVK131138:WVK131141 C196674:C196677 IY196674:IY196677 SU196674:SU196677 ACQ196674:ACQ196677 AMM196674:AMM196677 AWI196674:AWI196677 BGE196674:BGE196677 BQA196674:BQA196677 BZW196674:BZW196677 CJS196674:CJS196677 CTO196674:CTO196677 DDK196674:DDK196677 DNG196674:DNG196677 DXC196674:DXC196677 EGY196674:EGY196677 EQU196674:EQU196677 FAQ196674:FAQ196677 FKM196674:FKM196677 FUI196674:FUI196677 GEE196674:GEE196677 GOA196674:GOA196677 GXW196674:GXW196677 HHS196674:HHS196677 HRO196674:HRO196677 IBK196674:IBK196677 ILG196674:ILG196677 IVC196674:IVC196677 JEY196674:JEY196677 JOU196674:JOU196677 JYQ196674:JYQ196677 KIM196674:KIM196677 KSI196674:KSI196677 LCE196674:LCE196677 LMA196674:LMA196677 LVW196674:LVW196677 MFS196674:MFS196677 MPO196674:MPO196677 MZK196674:MZK196677 NJG196674:NJG196677 NTC196674:NTC196677 OCY196674:OCY196677 OMU196674:OMU196677 OWQ196674:OWQ196677 PGM196674:PGM196677 PQI196674:PQI196677 QAE196674:QAE196677 QKA196674:QKA196677 QTW196674:QTW196677 RDS196674:RDS196677 RNO196674:RNO196677 RXK196674:RXK196677 SHG196674:SHG196677 SRC196674:SRC196677 TAY196674:TAY196677 TKU196674:TKU196677 TUQ196674:TUQ196677 UEM196674:UEM196677 UOI196674:UOI196677 UYE196674:UYE196677 VIA196674:VIA196677 VRW196674:VRW196677 WBS196674:WBS196677 WLO196674:WLO196677 WVK196674:WVK196677 C262210:C262213 IY262210:IY262213 SU262210:SU262213 ACQ262210:ACQ262213 AMM262210:AMM262213 AWI262210:AWI262213 BGE262210:BGE262213 BQA262210:BQA262213 BZW262210:BZW262213 CJS262210:CJS262213 CTO262210:CTO262213 DDK262210:DDK262213 DNG262210:DNG262213 DXC262210:DXC262213 EGY262210:EGY262213 EQU262210:EQU262213 FAQ262210:FAQ262213 FKM262210:FKM262213 FUI262210:FUI262213 GEE262210:GEE262213 GOA262210:GOA262213 GXW262210:GXW262213 HHS262210:HHS262213 HRO262210:HRO262213 IBK262210:IBK262213 ILG262210:ILG262213 IVC262210:IVC262213 JEY262210:JEY262213 JOU262210:JOU262213 JYQ262210:JYQ262213 KIM262210:KIM262213 KSI262210:KSI262213 LCE262210:LCE262213 LMA262210:LMA262213 LVW262210:LVW262213 MFS262210:MFS262213 MPO262210:MPO262213 MZK262210:MZK262213 NJG262210:NJG262213 NTC262210:NTC262213 OCY262210:OCY262213 OMU262210:OMU262213 OWQ262210:OWQ262213 PGM262210:PGM262213 PQI262210:PQI262213 QAE262210:QAE262213 QKA262210:QKA262213 QTW262210:QTW262213 RDS262210:RDS262213 RNO262210:RNO262213 RXK262210:RXK262213 SHG262210:SHG262213 SRC262210:SRC262213 TAY262210:TAY262213 TKU262210:TKU262213 TUQ262210:TUQ262213 UEM262210:UEM262213 UOI262210:UOI262213 UYE262210:UYE262213 VIA262210:VIA262213 VRW262210:VRW262213 WBS262210:WBS262213 WLO262210:WLO262213 WVK262210:WVK262213 C327746:C327749 IY327746:IY327749 SU327746:SU327749 ACQ327746:ACQ327749 AMM327746:AMM327749 AWI327746:AWI327749 BGE327746:BGE327749 BQA327746:BQA327749 BZW327746:BZW327749 CJS327746:CJS327749 CTO327746:CTO327749 DDK327746:DDK327749 DNG327746:DNG327749 DXC327746:DXC327749 EGY327746:EGY327749 EQU327746:EQU327749 FAQ327746:FAQ327749 FKM327746:FKM327749 FUI327746:FUI327749 GEE327746:GEE327749 GOA327746:GOA327749 GXW327746:GXW327749 HHS327746:HHS327749 HRO327746:HRO327749 IBK327746:IBK327749 ILG327746:ILG327749 IVC327746:IVC327749 JEY327746:JEY327749 JOU327746:JOU327749 JYQ327746:JYQ327749 KIM327746:KIM327749 KSI327746:KSI327749 LCE327746:LCE327749 LMA327746:LMA327749 LVW327746:LVW327749 MFS327746:MFS327749 MPO327746:MPO327749 MZK327746:MZK327749 NJG327746:NJG327749 NTC327746:NTC327749 OCY327746:OCY327749 OMU327746:OMU327749 OWQ327746:OWQ327749 PGM327746:PGM327749 PQI327746:PQI327749 QAE327746:QAE327749 QKA327746:QKA327749 QTW327746:QTW327749 RDS327746:RDS327749 RNO327746:RNO327749 RXK327746:RXK327749 SHG327746:SHG327749 SRC327746:SRC327749 TAY327746:TAY327749 TKU327746:TKU327749 TUQ327746:TUQ327749 UEM327746:UEM327749 UOI327746:UOI327749 UYE327746:UYE327749 VIA327746:VIA327749 VRW327746:VRW327749 WBS327746:WBS327749 WLO327746:WLO327749 WVK327746:WVK327749 C393282:C393285 IY393282:IY393285 SU393282:SU393285 ACQ393282:ACQ393285 AMM393282:AMM393285 AWI393282:AWI393285 BGE393282:BGE393285 BQA393282:BQA393285 BZW393282:BZW393285 CJS393282:CJS393285 CTO393282:CTO393285 DDK393282:DDK393285 DNG393282:DNG393285 DXC393282:DXC393285 EGY393282:EGY393285 EQU393282:EQU393285 FAQ393282:FAQ393285 FKM393282:FKM393285 FUI393282:FUI393285 GEE393282:GEE393285 GOA393282:GOA393285 GXW393282:GXW393285 HHS393282:HHS393285 HRO393282:HRO393285 IBK393282:IBK393285 ILG393282:ILG393285 IVC393282:IVC393285 JEY393282:JEY393285 JOU393282:JOU393285 JYQ393282:JYQ393285 KIM393282:KIM393285 KSI393282:KSI393285 LCE393282:LCE393285 LMA393282:LMA393285 LVW393282:LVW393285 MFS393282:MFS393285 MPO393282:MPO393285 MZK393282:MZK393285 NJG393282:NJG393285 NTC393282:NTC393285 OCY393282:OCY393285 OMU393282:OMU393285 OWQ393282:OWQ393285 PGM393282:PGM393285 PQI393282:PQI393285 QAE393282:QAE393285 QKA393282:QKA393285 QTW393282:QTW393285 RDS393282:RDS393285 RNO393282:RNO393285 RXK393282:RXK393285 SHG393282:SHG393285 SRC393282:SRC393285 TAY393282:TAY393285 TKU393282:TKU393285 TUQ393282:TUQ393285 UEM393282:UEM393285 UOI393282:UOI393285 UYE393282:UYE393285 VIA393282:VIA393285 VRW393282:VRW393285 WBS393282:WBS393285 WLO393282:WLO393285 WVK393282:WVK393285 C458818:C458821 IY458818:IY458821 SU458818:SU458821 ACQ458818:ACQ458821 AMM458818:AMM458821 AWI458818:AWI458821 BGE458818:BGE458821 BQA458818:BQA458821 BZW458818:BZW458821 CJS458818:CJS458821 CTO458818:CTO458821 DDK458818:DDK458821 DNG458818:DNG458821 DXC458818:DXC458821 EGY458818:EGY458821 EQU458818:EQU458821 FAQ458818:FAQ458821 FKM458818:FKM458821 FUI458818:FUI458821 GEE458818:GEE458821 GOA458818:GOA458821 GXW458818:GXW458821 HHS458818:HHS458821 HRO458818:HRO458821 IBK458818:IBK458821 ILG458818:ILG458821 IVC458818:IVC458821 JEY458818:JEY458821 JOU458818:JOU458821 JYQ458818:JYQ458821 KIM458818:KIM458821 KSI458818:KSI458821 LCE458818:LCE458821 LMA458818:LMA458821 LVW458818:LVW458821 MFS458818:MFS458821 MPO458818:MPO458821 MZK458818:MZK458821 NJG458818:NJG458821 NTC458818:NTC458821 OCY458818:OCY458821 OMU458818:OMU458821 OWQ458818:OWQ458821 PGM458818:PGM458821 PQI458818:PQI458821 QAE458818:QAE458821 QKA458818:QKA458821 QTW458818:QTW458821 RDS458818:RDS458821 RNO458818:RNO458821 RXK458818:RXK458821 SHG458818:SHG458821 SRC458818:SRC458821 TAY458818:TAY458821 TKU458818:TKU458821 TUQ458818:TUQ458821 UEM458818:UEM458821 UOI458818:UOI458821 UYE458818:UYE458821 VIA458818:VIA458821 VRW458818:VRW458821 WBS458818:WBS458821 WLO458818:WLO458821 WVK458818:WVK458821 C524354:C524357 IY524354:IY524357 SU524354:SU524357 ACQ524354:ACQ524357 AMM524354:AMM524357 AWI524354:AWI524357 BGE524354:BGE524357 BQA524354:BQA524357 BZW524354:BZW524357 CJS524354:CJS524357 CTO524354:CTO524357 DDK524354:DDK524357 DNG524354:DNG524357 DXC524354:DXC524357 EGY524354:EGY524357 EQU524354:EQU524357 FAQ524354:FAQ524357 FKM524354:FKM524357 FUI524354:FUI524357 GEE524354:GEE524357 GOA524354:GOA524357 GXW524354:GXW524357 HHS524354:HHS524357 HRO524354:HRO524357 IBK524354:IBK524357 ILG524354:ILG524357 IVC524354:IVC524357 JEY524354:JEY524357 JOU524354:JOU524357 JYQ524354:JYQ524357 KIM524354:KIM524357 KSI524354:KSI524357 LCE524354:LCE524357 LMA524354:LMA524357 LVW524354:LVW524357 MFS524354:MFS524357 MPO524354:MPO524357 MZK524354:MZK524357 NJG524354:NJG524357 NTC524354:NTC524357 OCY524354:OCY524357 OMU524354:OMU524357 OWQ524354:OWQ524357 PGM524354:PGM524357 PQI524354:PQI524357 QAE524354:QAE524357 QKA524354:QKA524357 QTW524354:QTW524357 RDS524354:RDS524357 RNO524354:RNO524357 RXK524354:RXK524357 SHG524354:SHG524357 SRC524354:SRC524357 TAY524354:TAY524357 TKU524354:TKU524357 TUQ524354:TUQ524357 UEM524354:UEM524357 UOI524354:UOI524357 UYE524354:UYE524357 VIA524354:VIA524357 VRW524354:VRW524357 WBS524354:WBS524357 WLO524354:WLO524357 WVK524354:WVK524357 C589890:C589893 IY589890:IY589893 SU589890:SU589893 ACQ589890:ACQ589893 AMM589890:AMM589893 AWI589890:AWI589893 BGE589890:BGE589893 BQA589890:BQA589893 BZW589890:BZW589893 CJS589890:CJS589893 CTO589890:CTO589893 DDK589890:DDK589893 DNG589890:DNG589893 DXC589890:DXC589893 EGY589890:EGY589893 EQU589890:EQU589893 FAQ589890:FAQ589893 FKM589890:FKM589893 FUI589890:FUI589893 GEE589890:GEE589893 GOA589890:GOA589893 GXW589890:GXW589893 HHS589890:HHS589893 HRO589890:HRO589893 IBK589890:IBK589893 ILG589890:ILG589893 IVC589890:IVC589893 JEY589890:JEY589893 JOU589890:JOU589893 JYQ589890:JYQ589893 KIM589890:KIM589893 KSI589890:KSI589893 LCE589890:LCE589893 LMA589890:LMA589893 LVW589890:LVW589893 MFS589890:MFS589893 MPO589890:MPO589893 MZK589890:MZK589893 NJG589890:NJG589893 NTC589890:NTC589893 OCY589890:OCY589893 OMU589890:OMU589893 OWQ589890:OWQ589893 PGM589890:PGM589893 PQI589890:PQI589893 QAE589890:QAE589893 QKA589890:QKA589893 QTW589890:QTW589893 RDS589890:RDS589893 RNO589890:RNO589893 RXK589890:RXK589893 SHG589890:SHG589893 SRC589890:SRC589893 TAY589890:TAY589893 TKU589890:TKU589893 TUQ589890:TUQ589893 UEM589890:UEM589893 UOI589890:UOI589893 UYE589890:UYE589893 VIA589890:VIA589893 VRW589890:VRW589893 WBS589890:WBS589893 WLO589890:WLO589893 WVK589890:WVK589893 C655426:C655429 IY655426:IY655429 SU655426:SU655429 ACQ655426:ACQ655429 AMM655426:AMM655429 AWI655426:AWI655429 BGE655426:BGE655429 BQA655426:BQA655429 BZW655426:BZW655429 CJS655426:CJS655429 CTO655426:CTO655429 DDK655426:DDK655429 DNG655426:DNG655429 DXC655426:DXC655429 EGY655426:EGY655429 EQU655426:EQU655429 FAQ655426:FAQ655429 FKM655426:FKM655429 FUI655426:FUI655429 GEE655426:GEE655429 GOA655426:GOA655429 GXW655426:GXW655429 HHS655426:HHS655429 HRO655426:HRO655429 IBK655426:IBK655429 ILG655426:ILG655429 IVC655426:IVC655429 JEY655426:JEY655429 JOU655426:JOU655429 JYQ655426:JYQ655429 KIM655426:KIM655429 KSI655426:KSI655429 LCE655426:LCE655429 LMA655426:LMA655429 LVW655426:LVW655429 MFS655426:MFS655429 MPO655426:MPO655429 MZK655426:MZK655429 NJG655426:NJG655429 NTC655426:NTC655429 OCY655426:OCY655429 OMU655426:OMU655429 OWQ655426:OWQ655429 PGM655426:PGM655429 PQI655426:PQI655429 QAE655426:QAE655429 QKA655426:QKA655429 QTW655426:QTW655429 RDS655426:RDS655429 RNO655426:RNO655429 RXK655426:RXK655429 SHG655426:SHG655429 SRC655426:SRC655429 TAY655426:TAY655429 TKU655426:TKU655429 TUQ655426:TUQ655429 UEM655426:UEM655429 UOI655426:UOI655429 UYE655426:UYE655429 VIA655426:VIA655429 VRW655426:VRW655429 WBS655426:WBS655429 WLO655426:WLO655429 WVK655426:WVK655429 C720962:C720965 IY720962:IY720965 SU720962:SU720965 ACQ720962:ACQ720965 AMM720962:AMM720965 AWI720962:AWI720965 BGE720962:BGE720965 BQA720962:BQA720965 BZW720962:BZW720965 CJS720962:CJS720965 CTO720962:CTO720965 DDK720962:DDK720965 DNG720962:DNG720965 DXC720962:DXC720965 EGY720962:EGY720965 EQU720962:EQU720965 FAQ720962:FAQ720965 FKM720962:FKM720965 FUI720962:FUI720965 GEE720962:GEE720965 GOA720962:GOA720965 GXW720962:GXW720965 HHS720962:HHS720965 HRO720962:HRO720965 IBK720962:IBK720965 ILG720962:ILG720965 IVC720962:IVC720965 JEY720962:JEY720965 JOU720962:JOU720965 JYQ720962:JYQ720965 KIM720962:KIM720965 KSI720962:KSI720965 LCE720962:LCE720965 LMA720962:LMA720965 LVW720962:LVW720965 MFS720962:MFS720965 MPO720962:MPO720965 MZK720962:MZK720965 NJG720962:NJG720965 NTC720962:NTC720965 OCY720962:OCY720965 OMU720962:OMU720965 OWQ720962:OWQ720965 PGM720962:PGM720965 PQI720962:PQI720965 QAE720962:QAE720965 QKA720962:QKA720965 QTW720962:QTW720965 RDS720962:RDS720965 RNO720962:RNO720965 RXK720962:RXK720965 SHG720962:SHG720965 SRC720962:SRC720965 TAY720962:TAY720965 TKU720962:TKU720965 TUQ720962:TUQ720965 UEM720962:UEM720965 UOI720962:UOI720965 UYE720962:UYE720965 VIA720962:VIA720965 VRW720962:VRW720965 WBS720962:WBS720965 WLO720962:WLO720965 WVK720962:WVK720965 C786498:C786501 IY786498:IY786501 SU786498:SU786501 ACQ786498:ACQ786501 AMM786498:AMM786501 AWI786498:AWI786501 BGE786498:BGE786501 BQA786498:BQA786501 BZW786498:BZW786501 CJS786498:CJS786501 CTO786498:CTO786501 DDK786498:DDK786501 DNG786498:DNG786501 DXC786498:DXC786501 EGY786498:EGY786501 EQU786498:EQU786501 FAQ786498:FAQ786501 FKM786498:FKM786501 FUI786498:FUI786501 GEE786498:GEE786501 GOA786498:GOA786501 GXW786498:GXW786501 HHS786498:HHS786501 HRO786498:HRO786501 IBK786498:IBK786501 ILG786498:ILG786501 IVC786498:IVC786501 JEY786498:JEY786501 JOU786498:JOU786501 JYQ786498:JYQ786501 KIM786498:KIM786501 KSI786498:KSI786501 LCE786498:LCE786501 LMA786498:LMA786501 LVW786498:LVW786501 MFS786498:MFS786501 MPO786498:MPO786501 MZK786498:MZK786501 NJG786498:NJG786501 NTC786498:NTC786501 OCY786498:OCY786501 OMU786498:OMU786501 OWQ786498:OWQ786501 PGM786498:PGM786501 PQI786498:PQI786501 QAE786498:QAE786501 QKA786498:QKA786501 QTW786498:QTW786501 RDS786498:RDS786501 RNO786498:RNO786501 RXK786498:RXK786501 SHG786498:SHG786501 SRC786498:SRC786501 TAY786498:TAY786501 TKU786498:TKU786501 TUQ786498:TUQ786501 UEM786498:UEM786501 UOI786498:UOI786501 UYE786498:UYE786501 VIA786498:VIA786501 VRW786498:VRW786501 WBS786498:WBS786501 WLO786498:WLO786501 WVK786498:WVK786501 C852034:C852037 IY852034:IY852037 SU852034:SU852037 ACQ852034:ACQ852037 AMM852034:AMM852037 AWI852034:AWI852037 BGE852034:BGE852037 BQA852034:BQA852037 BZW852034:BZW852037 CJS852034:CJS852037 CTO852034:CTO852037 DDK852034:DDK852037 DNG852034:DNG852037 DXC852034:DXC852037 EGY852034:EGY852037 EQU852034:EQU852037 FAQ852034:FAQ852037 FKM852034:FKM852037 FUI852034:FUI852037 GEE852034:GEE852037 GOA852034:GOA852037 GXW852034:GXW852037 HHS852034:HHS852037 HRO852034:HRO852037 IBK852034:IBK852037 ILG852034:ILG852037 IVC852034:IVC852037 JEY852034:JEY852037 JOU852034:JOU852037 JYQ852034:JYQ852037 KIM852034:KIM852037 KSI852034:KSI852037 LCE852034:LCE852037 LMA852034:LMA852037 LVW852034:LVW852037 MFS852034:MFS852037 MPO852034:MPO852037 MZK852034:MZK852037 NJG852034:NJG852037 NTC852034:NTC852037 OCY852034:OCY852037 OMU852034:OMU852037 OWQ852034:OWQ852037 PGM852034:PGM852037 PQI852034:PQI852037 QAE852034:QAE852037 QKA852034:QKA852037 QTW852034:QTW852037 RDS852034:RDS852037 RNO852034:RNO852037 RXK852034:RXK852037 SHG852034:SHG852037 SRC852034:SRC852037 TAY852034:TAY852037 TKU852034:TKU852037 TUQ852034:TUQ852037 UEM852034:UEM852037 UOI852034:UOI852037 UYE852034:UYE852037 VIA852034:VIA852037 VRW852034:VRW852037 WBS852034:WBS852037 WLO852034:WLO852037 WVK852034:WVK852037 C917570:C917573 IY917570:IY917573 SU917570:SU917573 ACQ917570:ACQ917573 AMM917570:AMM917573 AWI917570:AWI917573 BGE917570:BGE917573 BQA917570:BQA917573 BZW917570:BZW917573 CJS917570:CJS917573 CTO917570:CTO917573 DDK917570:DDK917573 DNG917570:DNG917573 DXC917570:DXC917573 EGY917570:EGY917573 EQU917570:EQU917573 FAQ917570:FAQ917573 FKM917570:FKM917573 FUI917570:FUI917573 GEE917570:GEE917573 GOA917570:GOA917573 GXW917570:GXW917573 HHS917570:HHS917573 HRO917570:HRO917573 IBK917570:IBK917573 ILG917570:ILG917573 IVC917570:IVC917573 JEY917570:JEY917573 JOU917570:JOU917573 JYQ917570:JYQ917573 KIM917570:KIM917573 KSI917570:KSI917573 LCE917570:LCE917573 LMA917570:LMA917573 LVW917570:LVW917573 MFS917570:MFS917573 MPO917570:MPO917573 MZK917570:MZK917573 NJG917570:NJG917573 NTC917570:NTC917573 OCY917570:OCY917573 OMU917570:OMU917573 OWQ917570:OWQ917573 PGM917570:PGM917573 PQI917570:PQI917573 QAE917570:QAE917573 QKA917570:QKA917573 QTW917570:QTW917573 RDS917570:RDS917573 RNO917570:RNO917573 RXK917570:RXK917573 SHG917570:SHG917573 SRC917570:SRC917573 TAY917570:TAY917573 TKU917570:TKU917573 TUQ917570:TUQ917573 UEM917570:UEM917573 UOI917570:UOI917573 UYE917570:UYE917573 VIA917570:VIA917573 VRW917570:VRW917573 WBS917570:WBS917573 WLO917570:WLO917573 WVK917570:WVK917573 C983106:C983109 IY983106:IY983109 SU983106:SU983109 ACQ983106:ACQ983109 AMM983106:AMM983109 AWI983106:AWI983109 BGE983106:BGE983109 BQA983106:BQA983109 BZW983106:BZW983109 CJS983106:CJS983109 CTO983106:CTO983109 DDK983106:DDK983109 DNG983106:DNG983109 DXC983106:DXC983109 EGY983106:EGY983109 EQU983106:EQU983109 FAQ983106:FAQ983109 FKM983106:FKM983109 FUI983106:FUI983109 GEE983106:GEE983109 GOA983106:GOA983109 GXW983106:GXW983109 HHS983106:HHS983109 HRO983106:HRO983109 IBK983106:IBK983109 ILG983106:ILG983109 IVC983106:IVC983109 JEY983106:JEY983109 JOU983106:JOU983109 JYQ983106:JYQ983109 KIM983106:KIM983109 KSI983106:KSI983109 LCE983106:LCE983109 LMA983106:LMA983109 LVW983106:LVW983109 MFS983106:MFS983109 MPO983106:MPO983109 MZK983106:MZK983109 NJG983106:NJG983109 NTC983106:NTC983109 OCY983106:OCY983109 OMU983106:OMU983109 OWQ983106:OWQ983109 PGM983106:PGM983109 PQI983106:PQI983109 QAE983106:QAE983109 QKA983106:QKA983109 QTW983106:QTW983109 RDS983106:RDS983109 RNO983106:RNO983109 RXK983106:RXK983109 SHG983106:SHG983109 SRC983106:SRC983109 TAY983106:TAY983109 TKU983106:TKU983109 TUQ983106:TUQ983109 UEM983106:UEM983109 UOI983106:UOI983109 UYE983106:UYE983109 VIA983106:VIA983109 VRW983106:VRW983109 WBS983106:WBS983109 WLO983106:WLO983109 WVK983106:WVK983109 C129:C133 IY129:IY133 SU129:SU133 ACQ129:ACQ133 AMM129:AMM133 AWI129:AWI133 BGE129:BGE133 BQA129:BQA133 BZW129:BZW133 CJS129:CJS133 CTO129:CTO133 DDK129:DDK133 DNG129:DNG133 DXC129:DXC133 EGY129:EGY133 EQU129:EQU133 FAQ129:FAQ133 FKM129:FKM133 FUI129:FUI133 GEE129:GEE133 GOA129:GOA133 GXW129:GXW133 HHS129:HHS133 HRO129:HRO133 IBK129:IBK133 ILG129:ILG133 IVC129:IVC133 JEY129:JEY133 JOU129:JOU133 JYQ129:JYQ133 KIM129:KIM133 KSI129:KSI133 LCE129:LCE133 LMA129:LMA133 LVW129:LVW133 MFS129:MFS133 MPO129:MPO133 MZK129:MZK133 NJG129:NJG133 NTC129:NTC133 OCY129:OCY133 OMU129:OMU133 OWQ129:OWQ133 PGM129:PGM133 PQI129:PQI133 QAE129:QAE133 QKA129:QKA133 QTW129:QTW133 RDS129:RDS133 RNO129:RNO133 RXK129:RXK133 SHG129:SHG133 SRC129:SRC133 TAY129:TAY133 TKU129:TKU133 TUQ129:TUQ133 UEM129:UEM133 UOI129:UOI133 UYE129:UYE133 VIA129:VIA133 VRW129:VRW133 WBS129:WBS133 WLO129:WLO133 WVK129:WVK133 C65665:C65669 IY65665:IY65669 SU65665:SU65669 ACQ65665:ACQ65669 AMM65665:AMM65669 AWI65665:AWI65669 BGE65665:BGE65669 BQA65665:BQA65669 BZW65665:BZW65669 CJS65665:CJS65669 CTO65665:CTO65669 DDK65665:DDK65669 DNG65665:DNG65669 DXC65665:DXC65669 EGY65665:EGY65669 EQU65665:EQU65669 FAQ65665:FAQ65669 FKM65665:FKM65669 FUI65665:FUI65669 GEE65665:GEE65669 GOA65665:GOA65669 GXW65665:GXW65669 HHS65665:HHS65669 HRO65665:HRO65669 IBK65665:IBK65669 ILG65665:ILG65669 IVC65665:IVC65669 JEY65665:JEY65669 JOU65665:JOU65669 JYQ65665:JYQ65669 KIM65665:KIM65669 KSI65665:KSI65669 LCE65665:LCE65669 LMA65665:LMA65669 LVW65665:LVW65669 MFS65665:MFS65669 MPO65665:MPO65669 MZK65665:MZK65669 NJG65665:NJG65669 NTC65665:NTC65669 OCY65665:OCY65669 OMU65665:OMU65669 OWQ65665:OWQ65669 PGM65665:PGM65669 PQI65665:PQI65669 QAE65665:QAE65669 QKA65665:QKA65669 QTW65665:QTW65669 RDS65665:RDS65669 RNO65665:RNO65669 RXK65665:RXK65669 SHG65665:SHG65669 SRC65665:SRC65669 TAY65665:TAY65669 TKU65665:TKU65669 TUQ65665:TUQ65669 UEM65665:UEM65669 UOI65665:UOI65669 UYE65665:UYE65669 VIA65665:VIA65669 VRW65665:VRW65669 WBS65665:WBS65669 WLO65665:WLO65669 WVK65665:WVK65669 C131201:C131205 IY131201:IY131205 SU131201:SU131205 ACQ131201:ACQ131205 AMM131201:AMM131205 AWI131201:AWI131205 BGE131201:BGE131205 BQA131201:BQA131205 BZW131201:BZW131205 CJS131201:CJS131205 CTO131201:CTO131205 DDK131201:DDK131205 DNG131201:DNG131205 DXC131201:DXC131205 EGY131201:EGY131205 EQU131201:EQU131205 FAQ131201:FAQ131205 FKM131201:FKM131205 FUI131201:FUI131205 GEE131201:GEE131205 GOA131201:GOA131205 GXW131201:GXW131205 HHS131201:HHS131205 HRO131201:HRO131205 IBK131201:IBK131205 ILG131201:ILG131205 IVC131201:IVC131205 JEY131201:JEY131205 JOU131201:JOU131205 JYQ131201:JYQ131205 KIM131201:KIM131205 KSI131201:KSI131205 LCE131201:LCE131205 LMA131201:LMA131205 LVW131201:LVW131205 MFS131201:MFS131205 MPO131201:MPO131205 MZK131201:MZK131205 NJG131201:NJG131205 NTC131201:NTC131205 OCY131201:OCY131205 OMU131201:OMU131205 OWQ131201:OWQ131205 PGM131201:PGM131205 PQI131201:PQI131205 QAE131201:QAE131205 QKA131201:QKA131205 QTW131201:QTW131205 RDS131201:RDS131205 RNO131201:RNO131205 RXK131201:RXK131205 SHG131201:SHG131205 SRC131201:SRC131205 TAY131201:TAY131205 TKU131201:TKU131205 TUQ131201:TUQ131205 UEM131201:UEM131205 UOI131201:UOI131205 UYE131201:UYE131205 VIA131201:VIA131205 VRW131201:VRW131205 WBS131201:WBS131205 WLO131201:WLO131205 WVK131201:WVK131205 C196737:C196741 IY196737:IY196741 SU196737:SU196741 ACQ196737:ACQ196741 AMM196737:AMM196741 AWI196737:AWI196741 BGE196737:BGE196741 BQA196737:BQA196741 BZW196737:BZW196741 CJS196737:CJS196741 CTO196737:CTO196741 DDK196737:DDK196741 DNG196737:DNG196741 DXC196737:DXC196741 EGY196737:EGY196741 EQU196737:EQU196741 FAQ196737:FAQ196741 FKM196737:FKM196741 FUI196737:FUI196741 GEE196737:GEE196741 GOA196737:GOA196741 GXW196737:GXW196741 HHS196737:HHS196741 HRO196737:HRO196741 IBK196737:IBK196741 ILG196737:ILG196741 IVC196737:IVC196741 JEY196737:JEY196741 JOU196737:JOU196741 JYQ196737:JYQ196741 KIM196737:KIM196741 KSI196737:KSI196741 LCE196737:LCE196741 LMA196737:LMA196741 LVW196737:LVW196741 MFS196737:MFS196741 MPO196737:MPO196741 MZK196737:MZK196741 NJG196737:NJG196741 NTC196737:NTC196741 OCY196737:OCY196741 OMU196737:OMU196741 OWQ196737:OWQ196741 PGM196737:PGM196741 PQI196737:PQI196741 QAE196737:QAE196741 QKA196737:QKA196741 QTW196737:QTW196741 RDS196737:RDS196741 RNO196737:RNO196741 RXK196737:RXK196741 SHG196737:SHG196741 SRC196737:SRC196741 TAY196737:TAY196741 TKU196737:TKU196741 TUQ196737:TUQ196741 UEM196737:UEM196741 UOI196737:UOI196741 UYE196737:UYE196741 VIA196737:VIA196741 VRW196737:VRW196741 WBS196737:WBS196741 WLO196737:WLO196741 WVK196737:WVK196741 C262273:C262277 IY262273:IY262277 SU262273:SU262277 ACQ262273:ACQ262277 AMM262273:AMM262277 AWI262273:AWI262277 BGE262273:BGE262277 BQA262273:BQA262277 BZW262273:BZW262277 CJS262273:CJS262277 CTO262273:CTO262277 DDK262273:DDK262277 DNG262273:DNG262277 DXC262273:DXC262277 EGY262273:EGY262277 EQU262273:EQU262277 FAQ262273:FAQ262277 FKM262273:FKM262277 FUI262273:FUI262277 GEE262273:GEE262277 GOA262273:GOA262277 GXW262273:GXW262277 HHS262273:HHS262277 HRO262273:HRO262277 IBK262273:IBK262277 ILG262273:ILG262277 IVC262273:IVC262277 JEY262273:JEY262277 JOU262273:JOU262277 JYQ262273:JYQ262277 KIM262273:KIM262277 KSI262273:KSI262277 LCE262273:LCE262277 LMA262273:LMA262277 LVW262273:LVW262277 MFS262273:MFS262277 MPO262273:MPO262277 MZK262273:MZK262277 NJG262273:NJG262277 NTC262273:NTC262277 OCY262273:OCY262277 OMU262273:OMU262277 OWQ262273:OWQ262277 PGM262273:PGM262277 PQI262273:PQI262277 QAE262273:QAE262277 QKA262273:QKA262277 QTW262273:QTW262277 RDS262273:RDS262277 RNO262273:RNO262277 RXK262273:RXK262277 SHG262273:SHG262277 SRC262273:SRC262277 TAY262273:TAY262277 TKU262273:TKU262277 TUQ262273:TUQ262277 UEM262273:UEM262277 UOI262273:UOI262277 UYE262273:UYE262277 VIA262273:VIA262277 VRW262273:VRW262277 WBS262273:WBS262277 WLO262273:WLO262277 WVK262273:WVK262277 C327809:C327813 IY327809:IY327813 SU327809:SU327813 ACQ327809:ACQ327813 AMM327809:AMM327813 AWI327809:AWI327813 BGE327809:BGE327813 BQA327809:BQA327813 BZW327809:BZW327813 CJS327809:CJS327813 CTO327809:CTO327813 DDK327809:DDK327813 DNG327809:DNG327813 DXC327809:DXC327813 EGY327809:EGY327813 EQU327809:EQU327813 FAQ327809:FAQ327813 FKM327809:FKM327813 FUI327809:FUI327813 GEE327809:GEE327813 GOA327809:GOA327813 GXW327809:GXW327813 HHS327809:HHS327813 HRO327809:HRO327813 IBK327809:IBK327813 ILG327809:ILG327813 IVC327809:IVC327813 JEY327809:JEY327813 JOU327809:JOU327813 JYQ327809:JYQ327813 KIM327809:KIM327813 KSI327809:KSI327813 LCE327809:LCE327813 LMA327809:LMA327813 LVW327809:LVW327813 MFS327809:MFS327813 MPO327809:MPO327813 MZK327809:MZK327813 NJG327809:NJG327813 NTC327809:NTC327813 OCY327809:OCY327813 OMU327809:OMU327813 OWQ327809:OWQ327813 PGM327809:PGM327813 PQI327809:PQI327813 QAE327809:QAE327813 QKA327809:QKA327813 QTW327809:QTW327813 RDS327809:RDS327813 RNO327809:RNO327813 RXK327809:RXK327813 SHG327809:SHG327813 SRC327809:SRC327813 TAY327809:TAY327813 TKU327809:TKU327813 TUQ327809:TUQ327813 UEM327809:UEM327813 UOI327809:UOI327813 UYE327809:UYE327813 VIA327809:VIA327813 VRW327809:VRW327813 WBS327809:WBS327813 WLO327809:WLO327813 WVK327809:WVK327813 C393345:C393349 IY393345:IY393349 SU393345:SU393349 ACQ393345:ACQ393349 AMM393345:AMM393349 AWI393345:AWI393349 BGE393345:BGE393349 BQA393345:BQA393349 BZW393345:BZW393349 CJS393345:CJS393349 CTO393345:CTO393349 DDK393345:DDK393349 DNG393345:DNG393349 DXC393345:DXC393349 EGY393345:EGY393349 EQU393345:EQU393349 FAQ393345:FAQ393349 FKM393345:FKM393349 FUI393345:FUI393349 GEE393345:GEE393349 GOA393345:GOA393349 GXW393345:GXW393349 HHS393345:HHS393349 HRO393345:HRO393349 IBK393345:IBK393349 ILG393345:ILG393349 IVC393345:IVC393349 JEY393345:JEY393349 JOU393345:JOU393349 JYQ393345:JYQ393349 KIM393345:KIM393349 KSI393345:KSI393349 LCE393345:LCE393349 LMA393345:LMA393349 LVW393345:LVW393349 MFS393345:MFS393349 MPO393345:MPO393349 MZK393345:MZK393349 NJG393345:NJG393349 NTC393345:NTC393349 OCY393345:OCY393349 OMU393345:OMU393349 OWQ393345:OWQ393349 PGM393345:PGM393349 PQI393345:PQI393349 QAE393345:QAE393349 QKA393345:QKA393349 QTW393345:QTW393349 RDS393345:RDS393349 RNO393345:RNO393349 RXK393345:RXK393349 SHG393345:SHG393349 SRC393345:SRC393349 TAY393345:TAY393349 TKU393345:TKU393349 TUQ393345:TUQ393349 UEM393345:UEM393349 UOI393345:UOI393349 UYE393345:UYE393349 VIA393345:VIA393349 VRW393345:VRW393349 WBS393345:WBS393349 WLO393345:WLO393349 WVK393345:WVK393349 C458881:C458885 IY458881:IY458885 SU458881:SU458885 ACQ458881:ACQ458885 AMM458881:AMM458885 AWI458881:AWI458885 BGE458881:BGE458885 BQA458881:BQA458885 BZW458881:BZW458885 CJS458881:CJS458885 CTO458881:CTO458885 DDK458881:DDK458885 DNG458881:DNG458885 DXC458881:DXC458885 EGY458881:EGY458885 EQU458881:EQU458885 FAQ458881:FAQ458885 FKM458881:FKM458885 FUI458881:FUI458885 GEE458881:GEE458885 GOA458881:GOA458885 GXW458881:GXW458885 HHS458881:HHS458885 HRO458881:HRO458885 IBK458881:IBK458885 ILG458881:ILG458885 IVC458881:IVC458885 JEY458881:JEY458885 JOU458881:JOU458885 JYQ458881:JYQ458885 KIM458881:KIM458885 KSI458881:KSI458885 LCE458881:LCE458885 LMA458881:LMA458885 LVW458881:LVW458885 MFS458881:MFS458885 MPO458881:MPO458885 MZK458881:MZK458885 NJG458881:NJG458885 NTC458881:NTC458885 OCY458881:OCY458885 OMU458881:OMU458885 OWQ458881:OWQ458885 PGM458881:PGM458885 PQI458881:PQI458885 QAE458881:QAE458885 QKA458881:QKA458885 QTW458881:QTW458885 RDS458881:RDS458885 RNO458881:RNO458885 RXK458881:RXK458885 SHG458881:SHG458885 SRC458881:SRC458885 TAY458881:TAY458885 TKU458881:TKU458885 TUQ458881:TUQ458885 UEM458881:UEM458885 UOI458881:UOI458885 UYE458881:UYE458885 VIA458881:VIA458885 VRW458881:VRW458885 WBS458881:WBS458885 WLO458881:WLO458885 WVK458881:WVK458885 C524417:C524421 IY524417:IY524421 SU524417:SU524421 ACQ524417:ACQ524421 AMM524417:AMM524421 AWI524417:AWI524421 BGE524417:BGE524421 BQA524417:BQA524421 BZW524417:BZW524421 CJS524417:CJS524421 CTO524417:CTO524421 DDK524417:DDK524421 DNG524417:DNG524421 DXC524417:DXC524421 EGY524417:EGY524421 EQU524417:EQU524421 FAQ524417:FAQ524421 FKM524417:FKM524421 FUI524417:FUI524421 GEE524417:GEE524421 GOA524417:GOA524421 GXW524417:GXW524421 HHS524417:HHS524421 HRO524417:HRO524421 IBK524417:IBK524421 ILG524417:ILG524421 IVC524417:IVC524421 JEY524417:JEY524421 JOU524417:JOU524421 JYQ524417:JYQ524421 KIM524417:KIM524421 KSI524417:KSI524421 LCE524417:LCE524421 LMA524417:LMA524421 LVW524417:LVW524421 MFS524417:MFS524421 MPO524417:MPO524421 MZK524417:MZK524421 NJG524417:NJG524421 NTC524417:NTC524421 OCY524417:OCY524421 OMU524417:OMU524421 OWQ524417:OWQ524421 PGM524417:PGM524421 PQI524417:PQI524421 QAE524417:QAE524421 QKA524417:QKA524421 QTW524417:QTW524421 RDS524417:RDS524421 RNO524417:RNO524421 RXK524417:RXK524421 SHG524417:SHG524421 SRC524417:SRC524421 TAY524417:TAY524421 TKU524417:TKU524421 TUQ524417:TUQ524421 UEM524417:UEM524421 UOI524417:UOI524421 UYE524417:UYE524421 VIA524417:VIA524421 VRW524417:VRW524421 WBS524417:WBS524421 WLO524417:WLO524421 WVK524417:WVK524421 C589953:C589957 IY589953:IY589957 SU589953:SU589957 ACQ589953:ACQ589957 AMM589953:AMM589957 AWI589953:AWI589957 BGE589953:BGE589957 BQA589953:BQA589957 BZW589953:BZW589957 CJS589953:CJS589957 CTO589953:CTO589957 DDK589953:DDK589957 DNG589953:DNG589957 DXC589953:DXC589957 EGY589953:EGY589957 EQU589953:EQU589957 FAQ589953:FAQ589957 FKM589953:FKM589957 FUI589953:FUI589957 GEE589953:GEE589957 GOA589953:GOA589957 GXW589953:GXW589957 HHS589953:HHS589957 HRO589953:HRO589957 IBK589953:IBK589957 ILG589953:ILG589957 IVC589953:IVC589957 JEY589953:JEY589957 JOU589953:JOU589957 JYQ589953:JYQ589957 KIM589953:KIM589957 KSI589953:KSI589957 LCE589953:LCE589957 LMA589953:LMA589957 LVW589953:LVW589957 MFS589953:MFS589957 MPO589953:MPO589957 MZK589953:MZK589957 NJG589953:NJG589957 NTC589953:NTC589957 OCY589953:OCY589957 OMU589953:OMU589957 OWQ589953:OWQ589957 PGM589953:PGM589957 PQI589953:PQI589957 QAE589953:QAE589957 QKA589953:QKA589957 QTW589953:QTW589957 RDS589953:RDS589957 RNO589953:RNO589957 RXK589953:RXK589957 SHG589953:SHG589957 SRC589953:SRC589957 TAY589953:TAY589957 TKU589953:TKU589957 TUQ589953:TUQ589957 UEM589953:UEM589957 UOI589953:UOI589957 UYE589953:UYE589957 VIA589953:VIA589957 VRW589953:VRW589957 WBS589953:WBS589957 WLO589953:WLO589957 WVK589953:WVK589957 C655489:C655493 IY655489:IY655493 SU655489:SU655493 ACQ655489:ACQ655493 AMM655489:AMM655493 AWI655489:AWI655493 BGE655489:BGE655493 BQA655489:BQA655493 BZW655489:BZW655493 CJS655489:CJS655493 CTO655489:CTO655493 DDK655489:DDK655493 DNG655489:DNG655493 DXC655489:DXC655493 EGY655489:EGY655493 EQU655489:EQU655493 FAQ655489:FAQ655493 FKM655489:FKM655493 FUI655489:FUI655493 GEE655489:GEE655493 GOA655489:GOA655493 GXW655489:GXW655493 HHS655489:HHS655493 HRO655489:HRO655493 IBK655489:IBK655493 ILG655489:ILG655493 IVC655489:IVC655493 JEY655489:JEY655493 JOU655489:JOU655493 JYQ655489:JYQ655493 KIM655489:KIM655493 KSI655489:KSI655493 LCE655489:LCE655493 LMA655489:LMA655493 LVW655489:LVW655493 MFS655489:MFS655493 MPO655489:MPO655493 MZK655489:MZK655493 NJG655489:NJG655493 NTC655489:NTC655493 OCY655489:OCY655493 OMU655489:OMU655493 OWQ655489:OWQ655493 PGM655489:PGM655493 PQI655489:PQI655493 QAE655489:QAE655493 QKA655489:QKA655493 QTW655489:QTW655493 RDS655489:RDS655493 RNO655489:RNO655493 RXK655489:RXK655493 SHG655489:SHG655493 SRC655489:SRC655493 TAY655489:TAY655493 TKU655489:TKU655493 TUQ655489:TUQ655493 UEM655489:UEM655493 UOI655489:UOI655493 UYE655489:UYE655493 VIA655489:VIA655493 VRW655489:VRW655493 WBS655489:WBS655493 WLO655489:WLO655493 WVK655489:WVK655493 C721025:C721029 IY721025:IY721029 SU721025:SU721029 ACQ721025:ACQ721029 AMM721025:AMM721029 AWI721025:AWI721029 BGE721025:BGE721029 BQA721025:BQA721029 BZW721025:BZW721029 CJS721025:CJS721029 CTO721025:CTO721029 DDK721025:DDK721029 DNG721025:DNG721029 DXC721025:DXC721029 EGY721025:EGY721029 EQU721025:EQU721029 FAQ721025:FAQ721029 FKM721025:FKM721029 FUI721025:FUI721029 GEE721025:GEE721029 GOA721025:GOA721029 GXW721025:GXW721029 HHS721025:HHS721029 HRO721025:HRO721029 IBK721025:IBK721029 ILG721025:ILG721029 IVC721025:IVC721029 JEY721025:JEY721029 JOU721025:JOU721029 JYQ721025:JYQ721029 KIM721025:KIM721029 KSI721025:KSI721029 LCE721025:LCE721029 LMA721025:LMA721029 LVW721025:LVW721029 MFS721025:MFS721029 MPO721025:MPO721029 MZK721025:MZK721029 NJG721025:NJG721029 NTC721025:NTC721029 OCY721025:OCY721029 OMU721025:OMU721029 OWQ721025:OWQ721029 PGM721025:PGM721029 PQI721025:PQI721029 QAE721025:QAE721029 QKA721025:QKA721029 QTW721025:QTW721029 RDS721025:RDS721029 RNO721025:RNO721029 RXK721025:RXK721029 SHG721025:SHG721029 SRC721025:SRC721029 TAY721025:TAY721029 TKU721025:TKU721029 TUQ721025:TUQ721029 UEM721025:UEM721029 UOI721025:UOI721029 UYE721025:UYE721029 VIA721025:VIA721029 VRW721025:VRW721029 WBS721025:WBS721029 WLO721025:WLO721029 WVK721025:WVK721029 C786561:C786565 IY786561:IY786565 SU786561:SU786565 ACQ786561:ACQ786565 AMM786561:AMM786565 AWI786561:AWI786565 BGE786561:BGE786565 BQA786561:BQA786565 BZW786561:BZW786565 CJS786561:CJS786565 CTO786561:CTO786565 DDK786561:DDK786565 DNG786561:DNG786565 DXC786561:DXC786565 EGY786561:EGY786565 EQU786561:EQU786565 FAQ786561:FAQ786565 FKM786561:FKM786565 FUI786561:FUI786565 GEE786561:GEE786565 GOA786561:GOA786565 GXW786561:GXW786565 HHS786561:HHS786565 HRO786561:HRO786565 IBK786561:IBK786565 ILG786561:ILG786565 IVC786561:IVC786565 JEY786561:JEY786565 JOU786561:JOU786565 JYQ786561:JYQ786565 KIM786561:KIM786565 KSI786561:KSI786565 LCE786561:LCE786565 LMA786561:LMA786565 LVW786561:LVW786565 MFS786561:MFS786565 MPO786561:MPO786565 MZK786561:MZK786565 NJG786561:NJG786565 NTC786561:NTC786565 OCY786561:OCY786565 OMU786561:OMU786565 OWQ786561:OWQ786565 PGM786561:PGM786565 PQI786561:PQI786565 QAE786561:QAE786565 QKA786561:QKA786565 QTW786561:QTW786565 RDS786561:RDS786565 RNO786561:RNO786565 RXK786561:RXK786565 SHG786561:SHG786565 SRC786561:SRC786565 TAY786561:TAY786565 TKU786561:TKU786565 TUQ786561:TUQ786565 UEM786561:UEM786565 UOI786561:UOI786565 UYE786561:UYE786565 VIA786561:VIA786565 VRW786561:VRW786565 WBS786561:WBS786565 WLO786561:WLO786565 WVK786561:WVK786565 C852097:C852101 IY852097:IY852101 SU852097:SU852101 ACQ852097:ACQ852101 AMM852097:AMM852101 AWI852097:AWI852101 BGE852097:BGE852101 BQA852097:BQA852101 BZW852097:BZW852101 CJS852097:CJS852101 CTO852097:CTO852101 DDK852097:DDK852101 DNG852097:DNG852101 DXC852097:DXC852101 EGY852097:EGY852101 EQU852097:EQU852101 FAQ852097:FAQ852101 FKM852097:FKM852101 FUI852097:FUI852101 GEE852097:GEE852101 GOA852097:GOA852101 GXW852097:GXW852101 HHS852097:HHS852101 HRO852097:HRO852101 IBK852097:IBK852101 ILG852097:ILG852101 IVC852097:IVC852101 JEY852097:JEY852101 JOU852097:JOU852101 JYQ852097:JYQ852101 KIM852097:KIM852101 KSI852097:KSI852101 LCE852097:LCE852101 LMA852097:LMA852101 LVW852097:LVW852101 MFS852097:MFS852101 MPO852097:MPO852101 MZK852097:MZK852101 NJG852097:NJG852101 NTC852097:NTC852101 OCY852097:OCY852101 OMU852097:OMU852101 OWQ852097:OWQ852101 PGM852097:PGM852101 PQI852097:PQI852101 QAE852097:QAE852101 QKA852097:QKA852101 QTW852097:QTW852101 RDS852097:RDS852101 RNO852097:RNO852101 RXK852097:RXK852101 SHG852097:SHG852101 SRC852097:SRC852101 TAY852097:TAY852101 TKU852097:TKU852101 TUQ852097:TUQ852101 UEM852097:UEM852101 UOI852097:UOI852101 UYE852097:UYE852101 VIA852097:VIA852101 VRW852097:VRW852101 WBS852097:WBS852101 WLO852097:WLO852101 WVK852097:WVK852101 C917633:C917637 IY917633:IY917637 SU917633:SU917637 ACQ917633:ACQ917637 AMM917633:AMM917637 AWI917633:AWI917637 BGE917633:BGE917637 BQA917633:BQA917637 BZW917633:BZW917637 CJS917633:CJS917637 CTO917633:CTO917637 DDK917633:DDK917637 DNG917633:DNG917637 DXC917633:DXC917637 EGY917633:EGY917637 EQU917633:EQU917637 FAQ917633:FAQ917637 FKM917633:FKM917637 FUI917633:FUI917637 GEE917633:GEE917637 GOA917633:GOA917637 GXW917633:GXW917637 HHS917633:HHS917637 HRO917633:HRO917637 IBK917633:IBK917637 ILG917633:ILG917637 IVC917633:IVC917637 JEY917633:JEY917637 JOU917633:JOU917637 JYQ917633:JYQ917637 KIM917633:KIM917637 KSI917633:KSI917637 LCE917633:LCE917637 LMA917633:LMA917637 LVW917633:LVW917637 MFS917633:MFS917637 MPO917633:MPO917637 MZK917633:MZK917637 NJG917633:NJG917637 NTC917633:NTC917637 OCY917633:OCY917637 OMU917633:OMU917637 OWQ917633:OWQ917637 PGM917633:PGM917637 PQI917633:PQI917637 QAE917633:QAE917637 QKA917633:QKA917637 QTW917633:QTW917637 RDS917633:RDS917637 RNO917633:RNO917637 RXK917633:RXK917637 SHG917633:SHG917637 SRC917633:SRC917637 TAY917633:TAY917637 TKU917633:TKU917637 TUQ917633:TUQ917637 UEM917633:UEM917637 UOI917633:UOI917637 UYE917633:UYE917637 VIA917633:VIA917637 VRW917633:VRW917637 WBS917633:WBS917637 WLO917633:WLO917637 WVK917633:WVK917637 C983169:C983173 IY983169:IY983173 SU983169:SU983173 ACQ983169:ACQ983173 AMM983169:AMM983173 AWI983169:AWI983173 BGE983169:BGE983173 BQA983169:BQA983173 BZW983169:BZW983173 CJS983169:CJS983173 CTO983169:CTO983173 DDK983169:DDK983173 DNG983169:DNG983173 DXC983169:DXC983173 EGY983169:EGY983173 EQU983169:EQU983173 FAQ983169:FAQ983173 FKM983169:FKM983173 FUI983169:FUI983173 GEE983169:GEE983173 GOA983169:GOA983173 GXW983169:GXW983173 HHS983169:HHS983173 HRO983169:HRO983173 IBK983169:IBK983173 ILG983169:ILG983173 IVC983169:IVC983173 JEY983169:JEY983173 JOU983169:JOU983173 JYQ983169:JYQ983173 KIM983169:KIM983173 KSI983169:KSI983173 LCE983169:LCE983173 LMA983169:LMA983173 LVW983169:LVW983173 MFS983169:MFS983173 MPO983169:MPO983173 MZK983169:MZK983173 NJG983169:NJG983173 NTC983169:NTC983173 OCY983169:OCY983173 OMU983169:OMU983173 OWQ983169:OWQ983173 PGM983169:PGM983173 PQI983169:PQI983173 QAE983169:QAE983173 QKA983169:QKA983173 QTW983169:QTW983173 RDS983169:RDS983173 RNO983169:RNO983173 RXK983169:RXK983173 SHG983169:SHG983173 SRC983169:SRC983173 TAY983169:TAY983173 TKU983169:TKU983173 TUQ983169:TUQ983173 UEM983169:UEM983173 UOI983169:UOI983173 UYE983169:UYE983173 VIA983169:VIA983173 VRW983169:VRW983173 WBS983169:WBS983173 WLO983169:WLO983173 WVK983169:WVK983173 C11:C15 IY11:IY15 SU11:SU15 ACQ11:ACQ15 AMM11:AMM15 AWI11:AWI15 BGE11:BGE15 BQA11:BQA15 BZW11:BZW15 CJS11:CJS15 CTO11:CTO15 DDK11:DDK15 DNG11:DNG15 DXC11:DXC15 EGY11:EGY15 EQU11:EQU15 FAQ11:FAQ15 FKM11:FKM15 FUI11:FUI15 GEE11:GEE15 GOA11:GOA15 GXW11:GXW15 HHS11:HHS15 HRO11:HRO15 IBK11:IBK15 ILG11:ILG15 IVC11:IVC15 JEY11:JEY15 JOU11:JOU15 JYQ11:JYQ15 KIM11:KIM15 KSI11:KSI15 LCE11:LCE15 LMA11:LMA15 LVW11:LVW15 MFS11:MFS15 MPO11:MPO15 MZK11:MZK15 NJG11:NJG15 NTC11:NTC15 OCY11:OCY15 OMU11:OMU15 OWQ11:OWQ15 PGM11:PGM15 PQI11:PQI15 QAE11:QAE15 QKA11:QKA15 QTW11:QTW15 RDS11:RDS15 RNO11:RNO15 RXK11:RXK15 SHG11:SHG15 SRC11:SRC15 TAY11:TAY15 TKU11:TKU15 TUQ11:TUQ15 UEM11:UEM15 UOI11:UOI15 UYE11:UYE15 VIA11:VIA15 VRW11:VRW15 WBS11:WBS15 WLO11:WLO15 WVK11:WVK15 C65547:C65551 IY65547:IY65551 SU65547:SU65551 ACQ65547:ACQ65551 AMM65547:AMM65551 AWI65547:AWI65551 BGE65547:BGE65551 BQA65547:BQA65551 BZW65547:BZW65551 CJS65547:CJS65551 CTO65547:CTO65551 DDK65547:DDK65551 DNG65547:DNG65551 DXC65547:DXC65551 EGY65547:EGY65551 EQU65547:EQU65551 FAQ65547:FAQ65551 FKM65547:FKM65551 FUI65547:FUI65551 GEE65547:GEE65551 GOA65547:GOA65551 GXW65547:GXW65551 HHS65547:HHS65551 HRO65547:HRO65551 IBK65547:IBK65551 ILG65547:ILG65551 IVC65547:IVC65551 JEY65547:JEY65551 JOU65547:JOU65551 JYQ65547:JYQ65551 KIM65547:KIM65551 KSI65547:KSI65551 LCE65547:LCE65551 LMA65547:LMA65551 LVW65547:LVW65551 MFS65547:MFS65551 MPO65547:MPO65551 MZK65547:MZK65551 NJG65547:NJG65551 NTC65547:NTC65551 OCY65547:OCY65551 OMU65547:OMU65551 OWQ65547:OWQ65551 PGM65547:PGM65551 PQI65547:PQI65551 QAE65547:QAE65551 QKA65547:QKA65551 QTW65547:QTW65551 RDS65547:RDS65551 RNO65547:RNO65551 RXK65547:RXK65551 SHG65547:SHG65551 SRC65547:SRC65551 TAY65547:TAY65551 TKU65547:TKU65551 TUQ65547:TUQ65551 UEM65547:UEM65551 UOI65547:UOI65551 UYE65547:UYE65551 VIA65547:VIA65551 VRW65547:VRW65551 WBS65547:WBS65551 WLO65547:WLO65551 WVK65547:WVK65551 C131083:C131087 IY131083:IY131087 SU131083:SU131087 ACQ131083:ACQ131087 AMM131083:AMM131087 AWI131083:AWI131087 BGE131083:BGE131087 BQA131083:BQA131087 BZW131083:BZW131087 CJS131083:CJS131087 CTO131083:CTO131087 DDK131083:DDK131087 DNG131083:DNG131087 DXC131083:DXC131087 EGY131083:EGY131087 EQU131083:EQU131087 FAQ131083:FAQ131087 FKM131083:FKM131087 FUI131083:FUI131087 GEE131083:GEE131087 GOA131083:GOA131087 GXW131083:GXW131087 HHS131083:HHS131087 HRO131083:HRO131087 IBK131083:IBK131087 ILG131083:ILG131087 IVC131083:IVC131087 JEY131083:JEY131087 JOU131083:JOU131087 JYQ131083:JYQ131087 KIM131083:KIM131087 KSI131083:KSI131087 LCE131083:LCE131087 LMA131083:LMA131087 LVW131083:LVW131087 MFS131083:MFS131087 MPO131083:MPO131087 MZK131083:MZK131087 NJG131083:NJG131087 NTC131083:NTC131087 OCY131083:OCY131087 OMU131083:OMU131087 OWQ131083:OWQ131087 PGM131083:PGM131087 PQI131083:PQI131087 QAE131083:QAE131087 QKA131083:QKA131087 QTW131083:QTW131087 RDS131083:RDS131087 RNO131083:RNO131087 RXK131083:RXK131087 SHG131083:SHG131087 SRC131083:SRC131087 TAY131083:TAY131087 TKU131083:TKU131087 TUQ131083:TUQ131087 UEM131083:UEM131087 UOI131083:UOI131087 UYE131083:UYE131087 VIA131083:VIA131087 VRW131083:VRW131087 WBS131083:WBS131087 WLO131083:WLO131087 WVK131083:WVK131087 C196619:C196623 IY196619:IY196623 SU196619:SU196623 ACQ196619:ACQ196623 AMM196619:AMM196623 AWI196619:AWI196623 BGE196619:BGE196623 BQA196619:BQA196623 BZW196619:BZW196623 CJS196619:CJS196623 CTO196619:CTO196623 DDK196619:DDK196623 DNG196619:DNG196623 DXC196619:DXC196623 EGY196619:EGY196623 EQU196619:EQU196623 FAQ196619:FAQ196623 FKM196619:FKM196623 FUI196619:FUI196623 GEE196619:GEE196623 GOA196619:GOA196623 GXW196619:GXW196623 HHS196619:HHS196623 HRO196619:HRO196623 IBK196619:IBK196623 ILG196619:ILG196623 IVC196619:IVC196623 JEY196619:JEY196623 JOU196619:JOU196623 JYQ196619:JYQ196623 KIM196619:KIM196623 KSI196619:KSI196623 LCE196619:LCE196623 LMA196619:LMA196623 LVW196619:LVW196623 MFS196619:MFS196623 MPO196619:MPO196623 MZK196619:MZK196623 NJG196619:NJG196623 NTC196619:NTC196623 OCY196619:OCY196623 OMU196619:OMU196623 OWQ196619:OWQ196623 PGM196619:PGM196623 PQI196619:PQI196623 QAE196619:QAE196623 QKA196619:QKA196623 QTW196619:QTW196623 RDS196619:RDS196623 RNO196619:RNO196623 RXK196619:RXK196623 SHG196619:SHG196623 SRC196619:SRC196623 TAY196619:TAY196623 TKU196619:TKU196623 TUQ196619:TUQ196623 UEM196619:UEM196623 UOI196619:UOI196623 UYE196619:UYE196623 VIA196619:VIA196623 VRW196619:VRW196623 WBS196619:WBS196623 WLO196619:WLO196623 WVK196619:WVK196623 C262155:C262159 IY262155:IY262159 SU262155:SU262159 ACQ262155:ACQ262159 AMM262155:AMM262159 AWI262155:AWI262159 BGE262155:BGE262159 BQA262155:BQA262159 BZW262155:BZW262159 CJS262155:CJS262159 CTO262155:CTO262159 DDK262155:DDK262159 DNG262155:DNG262159 DXC262155:DXC262159 EGY262155:EGY262159 EQU262155:EQU262159 FAQ262155:FAQ262159 FKM262155:FKM262159 FUI262155:FUI262159 GEE262155:GEE262159 GOA262155:GOA262159 GXW262155:GXW262159 HHS262155:HHS262159 HRO262155:HRO262159 IBK262155:IBK262159 ILG262155:ILG262159 IVC262155:IVC262159 JEY262155:JEY262159 JOU262155:JOU262159 JYQ262155:JYQ262159 KIM262155:KIM262159 KSI262155:KSI262159 LCE262155:LCE262159 LMA262155:LMA262159 LVW262155:LVW262159 MFS262155:MFS262159 MPO262155:MPO262159 MZK262155:MZK262159 NJG262155:NJG262159 NTC262155:NTC262159 OCY262155:OCY262159 OMU262155:OMU262159 OWQ262155:OWQ262159 PGM262155:PGM262159 PQI262155:PQI262159 QAE262155:QAE262159 QKA262155:QKA262159 QTW262155:QTW262159 RDS262155:RDS262159 RNO262155:RNO262159 RXK262155:RXK262159 SHG262155:SHG262159 SRC262155:SRC262159 TAY262155:TAY262159 TKU262155:TKU262159 TUQ262155:TUQ262159 UEM262155:UEM262159 UOI262155:UOI262159 UYE262155:UYE262159 VIA262155:VIA262159 VRW262155:VRW262159 WBS262155:WBS262159 WLO262155:WLO262159 WVK262155:WVK262159 C327691:C327695 IY327691:IY327695 SU327691:SU327695 ACQ327691:ACQ327695 AMM327691:AMM327695 AWI327691:AWI327695 BGE327691:BGE327695 BQA327691:BQA327695 BZW327691:BZW327695 CJS327691:CJS327695 CTO327691:CTO327695 DDK327691:DDK327695 DNG327691:DNG327695 DXC327691:DXC327695 EGY327691:EGY327695 EQU327691:EQU327695 FAQ327691:FAQ327695 FKM327691:FKM327695 FUI327691:FUI327695 GEE327691:GEE327695 GOA327691:GOA327695 GXW327691:GXW327695 HHS327691:HHS327695 HRO327691:HRO327695 IBK327691:IBK327695 ILG327691:ILG327695 IVC327691:IVC327695 JEY327691:JEY327695 JOU327691:JOU327695 JYQ327691:JYQ327695 KIM327691:KIM327695 KSI327691:KSI327695 LCE327691:LCE327695 LMA327691:LMA327695 LVW327691:LVW327695 MFS327691:MFS327695 MPO327691:MPO327695 MZK327691:MZK327695 NJG327691:NJG327695 NTC327691:NTC327695 OCY327691:OCY327695 OMU327691:OMU327695 OWQ327691:OWQ327695 PGM327691:PGM327695 PQI327691:PQI327695 QAE327691:QAE327695 QKA327691:QKA327695 QTW327691:QTW327695 RDS327691:RDS327695 RNO327691:RNO327695 RXK327691:RXK327695 SHG327691:SHG327695 SRC327691:SRC327695 TAY327691:TAY327695 TKU327691:TKU327695 TUQ327691:TUQ327695 UEM327691:UEM327695 UOI327691:UOI327695 UYE327691:UYE327695 VIA327691:VIA327695 VRW327691:VRW327695 WBS327691:WBS327695 WLO327691:WLO327695 WVK327691:WVK327695 C393227:C393231 IY393227:IY393231 SU393227:SU393231 ACQ393227:ACQ393231 AMM393227:AMM393231 AWI393227:AWI393231 BGE393227:BGE393231 BQA393227:BQA393231 BZW393227:BZW393231 CJS393227:CJS393231 CTO393227:CTO393231 DDK393227:DDK393231 DNG393227:DNG393231 DXC393227:DXC393231 EGY393227:EGY393231 EQU393227:EQU393231 FAQ393227:FAQ393231 FKM393227:FKM393231 FUI393227:FUI393231 GEE393227:GEE393231 GOA393227:GOA393231 GXW393227:GXW393231 HHS393227:HHS393231 HRO393227:HRO393231 IBK393227:IBK393231 ILG393227:ILG393231 IVC393227:IVC393231 JEY393227:JEY393231 JOU393227:JOU393231 JYQ393227:JYQ393231 KIM393227:KIM393231 KSI393227:KSI393231 LCE393227:LCE393231 LMA393227:LMA393231 LVW393227:LVW393231 MFS393227:MFS393231 MPO393227:MPO393231 MZK393227:MZK393231 NJG393227:NJG393231 NTC393227:NTC393231 OCY393227:OCY393231 OMU393227:OMU393231 OWQ393227:OWQ393231 PGM393227:PGM393231 PQI393227:PQI393231 QAE393227:QAE393231 QKA393227:QKA393231 QTW393227:QTW393231 RDS393227:RDS393231 RNO393227:RNO393231 RXK393227:RXK393231 SHG393227:SHG393231 SRC393227:SRC393231 TAY393227:TAY393231 TKU393227:TKU393231 TUQ393227:TUQ393231 UEM393227:UEM393231 UOI393227:UOI393231 UYE393227:UYE393231 VIA393227:VIA393231 VRW393227:VRW393231 WBS393227:WBS393231 WLO393227:WLO393231 WVK393227:WVK393231 C458763:C458767 IY458763:IY458767 SU458763:SU458767 ACQ458763:ACQ458767 AMM458763:AMM458767 AWI458763:AWI458767 BGE458763:BGE458767 BQA458763:BQA458767 BZW458763:BZW458767 CJS458763:CJS458767 CTO458763:CTO458767 DDK458763:DDK458767 DNG458763:DNG458767 DXC458763:DXC458767 EGY458763:EGY458767 EQU458763:EQU458767 FAQ458763:FAQ458767 FKM458763:FKM458767 FUI458763:FUI458767 GEE458763:GEE458767 GOA458763:GOA458767 GXW458763:GXW458767 HHS458763:HHS458767 HRO458763:HRO458767 IBK458763:IBK458767 ILG458763:ILG458767 IVC458763:IVC458767 JEY458763:JEY458767 JOU458763:JOU458767 JYQ458763:JYQ458767 KIM458763:KIM458767 KSI458763:KSI458767 LCE458763:LCE458767 LMA458763:LMA458767 LVW458763:LVW458767 MFS458763:MFS458767 MPO458763:MPO458767 MZK458763:MZK458767 NJG458763:NJG458767 NTC458763:NTC458767 OCY458763:OCY458767 OMU458763:OMU458767 OWQ458763:OWQ458767 PGM458763:PGM458767 PQI458763:PQI458767 QAE458763:QAE458767 QKA458763:QKA458767 QTW458763:QTW458767 RDS458763:RDS458767 RNO458763:RNO458767 RXK458763:RXK458767 SHG458763:SHG458767 SRC458763:SRC458767 TAY458763:TAY458767 TKU458763:TKU458767 TUQ458763:TUQ458767 UEM458763:UEM458767 UOI458763:UOI458767 UYE458763:UYE458767 VIA458763:VIA458767 VRW458763:VRW458767 WBS458763:WBS458767 WLO458763:WLO458767 WVK458763:WVK458767 C524299:C524303 IY524299:IY524303 SU524299:SU524303 ACQ524299:ACQ524303 AMM524299:AMM524303 AWI524299:AWI524303 BGE524299:BGE524303 BQA524299:BQA524303 BZW524299:BZW524303 CJS524299:CJS524303 CTO524299:CTO524303 DDK524299:DDK524303 DNG524299:DNG524303 DXC524299:DXC524303 EGY524299:EGY524303 EQU524299:EQU524303 FAQ524299:FAQ524303 FKM524299:FKM524303 FUI524299:FUI524303 GEE524299:GEE524303 GOA524299:GOA524303 GXW524299:GXW524303 HHS524299:HHS524303 HRO524299:HRO524303 IBK524299:IBK524303 ILG524299:ILG524303 IVC524299:IVC524303 JEY524299:JEY524303 JOU524299:JOU524303 JYQ524299:JYQ524303 KIM524299:KIM524303 KSI524299:KSI524303 LCE524299:LCE524303 LMA524299:LMA524303 LVW524299:LVW524303 MFS524299:MFS524303 MPO524299:MPO524303 MZK524299:MZK524303 NJG524299:NJG524303 NTC524299:NTC524303 OCY524299:OCY524303 OMU524299:OMU524303 OWQ524299:OWQ524303 PGM524299:PGM524303 PQI524299:PQI524303 QAE524299:QAE524303 QKA524299:QKA524303 QTW524299:QTW524303 RDS524299:RDS524303 RNO524299:RNO524303 RXK524299:RXK524303 SHG524299:SHG524303 SRC524299:SRC524303 TAY524299:TAY524303 TKU524299:TKU524303 TUQ524299:TUQ524303 UEM524299:UEM524303 UOI524299:UOI524303 UYE524299:UYE524303 VIA524299:VIA524303 VRW524299:VRW524303 WBS524299:WBS524303 WLO524299:WLO524303 WVK524299:WVK524303 C589835:C589839 IY589835:IY589839 SU589835:SU589839 ACQ589835:ACQ589839 AMM589835:AMM589839 AWI589835:AWI589839 BGE589835:BGE589839 BQA589835:BQA589839 BZW589835:BZW589839 CJS589835:CJS589839 CTO589835:CTO589839 DDK589835:DDK589839 DNG589835:DNG589839 DXC589835:DXC589839 EGY589835:EGY589839 EQU589835:EQU589839 FAQ589835:FAQ589839 FKM589835:FKM589839 FUI589835:FUI589839 GEE589835:GEE589839 GOA589835:GOA589839 GXW589835:GXW589839 HHS589835:HHS589839 HRO589835:HRO589839 IBK589835:IBK589839 ILG589835:ILG589839 IVC589835:IVC589839 JEY589835:JEY589839 JOU589835:JOU589839 JYQ589835:JYQ589839 KIM589835:KIM589839 KSI589835:KSI589839 LCE589835:LCE589839 LMA589835:LMA589839 LVW589835:LVW589839 MFS589835:MFS589839 MPO589835:MPO589839 MZK589835:MZK589839 NJG589835:NJG589839 NTC589835:NTC589839 OCY589835:OCY589839 OMU589835:OMU589839 OWQ589835:OWQ589839 PGM589835:PGM589839 PQI589835:PQI589839 QAE589835:QAE589839 QKA589835:QKA589839 QTW589835:QTW589839 RDS589835:RDS589839 RNO589835:RNO589839 RXK589835:RXK589839 SHG589835:SHG589839 SRC589835:SRC589839 TAY589835:TAY589839 TKU589835:TKU589839 TUQ589835:TUQ589839 UEM589835:UEM589839 UOI589835:UOI589839 UYE589835:UYE589839 VIA589835:VIA589839 VRW589835:VRW589839 WBS589835:WBS589839 WLO589835:WLO589839 WVK589835:WVK589839 C655371:C655375 IY655371:IY655375 SU655371:SU655375 ACQ655371:ACQ655375 AMM655371:AMM655375 AWI655371:AWI655375 BGE655371:BGE655375 BQA655371:BQA655375 BZW655371:BZW655375 CJS655371:CJS655375 CTO655371:CTO655375 DDK655371:DDK655375 DNG655371:DNG655375 DXC655371:DXC655375 EGY655371:EGY655375 EQU655371:EQU655375 FAQ655371:FAQ655375 FKM655371:FKM655375 FUI655371:FUI655375 GEE655371:GEE655375 GOA655371:GOA655375 GXW655371:GXW655375 HHS655371:HHS655375 HRO655371:HRO655375 IBK655371:IBK655375 ILG655371:ILG655375 IVC655371:IVC655375 JEY655371:JEY655375 JOU655371:JOU655375 JYQ655371:JYQ655375 KIM655371:KIM655375 KSI655371:KSI655375 LCE655371:LCE655375 LMA655371:LMA655375 LVW655371:LVW655375 MFS655371:MFS655375 MPO655371:MPO655375 MZK655371:MZK655375 NJG655371:NJG655375 NTC655371:NTC655375 OCY655371:OCY655375 OMU655371:OMU655375 OWQ655371:OWQ655375 PGM655371:PGM655375 PQI655371:PQI655375 QAE655371:QAE655375 QKA655371:QKA655375 QTW655371:QTW655375 RDS655371:RDS655375 RNO655371:RNO655375 RXK655371:RXK655375 SHG655371:SHG655375 SRC655371:SRC655375 TAY655371:TAY655375 TKU655371:TKU655375 TUQ655371:TUQ655375 UEM655371:UEM655375 UOI655371:UOI655375 UYE655371:UYE655375 VIA655371:VIA655375 VRW655371:VRW655375 WBS655371:WBS655375 WLO655371:WLO655375 WVK655371:WVK655375 C720907:C720911 IY720907:IY720911 SU720907:SU720911 ACQ720907:ACQ720911 AMM720907:AMM720911 AWI720907:AWI720911 BGE720907:BGE720911 BQA720907:BQA720911 BZW720907:BZW720911 CJS720907:CJS720911 CTO720907:CTO720911 DDK720907:DDK720911 DNG720907:DNG720911 DXC720907:DXC720911 EGY720907:EGY720911 EQU720907:EQU720911 FAQ720907:FAQ720911 FKM720907:FKM720911 FUI720907:FUI720911 GEE720907:GEE720911 GOA720907:GOA720911 GXW720907:GXW720911 HHS720907:HHS720911 HRO720907:HRO720911 IBK720907:IBK720911 ILG720907:ILG720911 IVC720907:IVC720911 JEY720907:JEY720911 JOU720907:JOU720911 JYQ720907:JYQ720911 KIM720907:KIM720911 KSI720907:KSI720911 LCE720907:LCE720911 LMA720907:LMA720911 LVW720907:LVW720911 MFS720907:MFS720911 MPO720907:MPO720911 MZK720907:MZK720911 NJG720907:NJG720911 NTC720907:NTC720911 OCY720907:OCY720911 OMU720907:OMU720911 OWQ720907:OWQ720911 PGM720907:PGM720911 PQI720907:PQI720911 QAE720907:QAE720911 QKA720907:QKA720911 QTW720907:QTW720911 RDS720907:RDS720911 RNO720907:RNO720911 RXK720907:RXK720911 SHG720907:SHG720911 SRC720907:SRC720911 TAY720907:TAY720911 TKU720907:TKU720911 TUQ720907:TUQ720911 UEM720907:UEM720911 UOI720907:UOI720911 UYE720907:UYE720911 VIA720907:VIA720911 VRW720907:VRW720911 WBS720907:WBS720911 WLO720907:WLO720911 WVK720907:WVK720911 C786443:C786447 IY786443:IY786447 SU786443:SU786447 ACQ786443:ACQ786447 AMM786443:AMM786447 AWI786443:AWI786447 BGE786443:BGE786447 BQA786443:BQA786447 BZW786443:BZW786447 CJS786443:CJS786447 CTO786443:CTO786447 DDK786443:DDK786447 DNG786443:DNG786447 DXC786443:DXC786447 EGY786443:EGY786447 EQU786443:EQU786447 FAQ786443:FAQ786447 FKM786443:FKM786447 FUI786443:FUI786447 GEE786443:GEE786447 GOA786443:GOA786447 GXW786443:GXW786447 HHS786443:HHS786447 HRO786443:HRO786447 IBK786443:IBK786447 ILG786443:ILG786447 IVC786443:IVC786447 JEY786443:JEY786447 JOU786443:JOU786447 JYQ786443:JYQ786447 KIM786443:KIM786447 KSI786443:KSI786447 LCE786443:LCE786447 LMA786443:LMA786447 LVW786443:LVW786447 MFS786443:MFS786447 MPO786443:MPO786447 MZK786443:MZK786447 NJG786443:NJG786447 NTC786443:NTC786447 OCY786443:OCY786447 OMU786443:OMU786447 OWQ786443:OWQ786447 PGM786443:PGM786447 PQI786443:PQI786447 QAE786443:QAE786447 QKA786443:QKA786447 QTW786443:QTW786447 RDS786443:RDS786447 RNO786443:RNO786447 RXK786443:RXK786447 SHG786443:SHG786447 SRC786443:SRC786447 TAY786443:TAY786447 TKU786443:TKU786447 TUQ786443:TUQ786447 UEM786443:UEM786447 UOI786443:UOI786447 UYE786443:UYE786447 VIA786443:VIA786447 VRW786443:VRW786447 WBS786443:WBS786447 WLO786443:WLO786447 WVK786443:WVK786447 C851979:C851983 IY851979:IY851983 SU851979:SU851983 ACQ851979:ACQ851983 AMM851979:AMM851983 AWI851979:AWI851983 BGE851979:BGE851983 BQA851979:BQA851983 BZW851979:BZW851983 CJS851979:CJS851983 CTO851979:CTO851983 DDK851979:DDK851983 DNG851979:DNG851983 DXC851979:DXC851983 EGY851979:EGY851983 EQU851979:EQU851983 FAQ851979:FAQ851983 FKM851979:FKM851983 FUI851979:FUI851983 GEE851979:GEE851983 GOA851979:GOA851983 GXW851979:GXW851983 HHS851979:HHS851983 HRO851979:HRO851983 IBK851979:IBK851983 ILG851979:ILG851983 IVC851979:IVC851983 JEY851979:JEY851983 JOU851979:JOU851983 JYQ851979:JYQ851983 KIM851979:KIM851983 KSI851979:KSI851983 LCE851979:LCE851983 LMA851979:LMA851983 LVW851979:LVW851983 MFS851979:MFS851983 MPO851979:MPO851983 MZK851979:MZK851983 NJG851979:NJG851983 NTC851979:NTC851983 OCY851979:OCY851983 OMU851979:OMU851983 OWQ851979:OWQ851983 PGM851979:PGM851983 PQI851979:PQI851983 QAE851979:QAE851983 QKA851979:QKA851983 QTW851979:QTW851983 RDS851979:RDS851983 RNO851979:RNO851983 RXK851979:RXK851983 SHG851979:SHG851983 SRC851979:SRC851983 TAY851979:TAY851983 TKU851979:TKU851983 TUQ851979:TUQ851983 UEM851979:UEM851983 UOI851979:UOI851983 UYE851979:UYE851983 VIA851979:VIA851983 VRW851979:VRW851983 WBS851979:WBS851983 WLO851979:WLO851983 WVK851979:WVK851983 C917515:C917519 IY917515:IY917519 SU917515:SU917519 ACQ917515:ACQ917519 AMM917515:AMM917519 AWI917515:AWI917519 BGE917515:BGE917519 BQA917515:BQA917519 BZW917515:BZW917519 CJS917515:CJS917519 CTO917515:CTO917519 DDK917515:DDK917519 DNG917515:DNG917519 DXC917515:DXC917519 EGY917515:EGY917519 EQU917515:EQU917519 FAQ917515:FAQ917519 FKM917515:FKM917519 FUI917515:FUI917519 GEE917515:GEE917519 GOA917515:GOA917519 GXW917515:GXW917519 HHS917515:HHS917519 HRO917515:HRO917519 IBK917515:IBK917519 ILG917515:ILG917519 IVC917515:IVC917519 JEY917515:JEY917519 JOU917515:JOU917519 JYQ917515:JYQ917519 KIM917515:KIM917519 KSI917515:KSI917519 LCE917515:LCE917519 LMA917515:LMA917519 LVW917515:LVW917519 MFS917515:MFS917519 MPO917515:MPO917519 MZK917515:MZK917519 NJG917515:NJG917519 NTC917515:NTC917519 OCY917515:OCY917519 OMU917515:OMU917519 OWQ917515:OWQ917519 PGM917515:PGM917519 PQI917515:PQI917519 QAE917515:QAE917519 QKA917515:QKA917519 QTW917515:QTW917519 RDS917515:RDS917519 RNO917515:RNO917519 RXK917515:RXK917519 SHG917515:SHG917519 SRC917515:SRC917519 TAY917515:TAY917519 TKU917515:TKU917519 TUQ917515:TUQ917519 UEM917515:UEM917519 UOI917515:UOI917519 UYE917515:UYE917519 VIA917515:VIA917519 VRW917515:VRW917519 WBS917515:WBS917519 WLO917515:WLO917519 WVK917515:WVK917519 C983051:C983055 IY983051:IY983055 SU983051:SU983055 ACQ983051:ACQ983055 AMM983051:AMM983055 AWI983051:AWI983055 BGE983051:BGE983055 BQA983051:BQA983055 BZW983051:BZW983055 CJS983051:CJS983055 CTO983051:CTO983055 DDK983051:DDK983055 DNG983051:DNG983055 DXC983051:DXC983055 EGY983051:EGY983055 EQU983051:EQU983055 FAQ983051:FAQ983055 FKM983051:FKM983055 FUI983051:FUI983055 GEE983051:GEE983055 GOA983051:GOA983055 GXW983051:GXW983055 HHS983051:HHS983055 HRO983051:HRO983055 IBK983051:IBK983055 ILG983051:ILG983055 IVC983051:IVC983055 JEY983051:JEY983055 JOU983051:JOU983055 JYQ983051:JYQ983055 KIM983051:KIM983055 KSI983051:KSI983055 LCE983051:LCE983055 LMA983051:LMA983055 LVW983051:LVW983055 MFS983051:MFS983055 MPO983051:MPO983055 MZK983051:MZK983055 NJG983051:NJG983055 NTC983051:NTC983055 OCY983051:OCY983055 OMU983051:OMU983055 OWQ983051:OWQ983055 PGM983051:PGM983055 PQI983051:PQI983055 QAE983051:QAE983055 QKA983051:QKA983055 QTW983051:QTW983055 RDS983051:RDS983055 RNO983051:RNO983055 RXK983051:RXK983055 SHG983051:SHG983055 SRC983051:SRC983055 TAY983051:TAY983055 TKU983051:TKU983055 TUQ983051:TUQ983055 UEM983051:UEM983055 UOI983051:UOI983055 UYE983051:UYE983055 VIA983051:VIA983055 VRW983051:VRW983055 WBS983051:WBS983055 WLO983051:WLO983055 WVK983051:WVK983055 C284:C294 IY284:IY294 SU284:SU294 ACQ284:ACQ294 AMM284:AMM294 AWI284:AWI294 BGE284:BGE294 BQA284:BQA294 BZW284:BZW294 CJS284:CJS294 CTO284:CTO294 DDK284:DDK294 DNG284:DNG294 DXC284:DXC294 EGY284:EGY294 EQU284:EQU294 FAQ284:FAQ294 FKM284:FKM294 FUI284:FUI294 GEE284:GEE294 GOA284:GOA294 GXW284:GXW294 HHS284:HHS294 HRO284:HRO294 IBK284:IBK294 ILG284:ILG294 IVC284:IVC294 JEY284:JEY294 JOU284:JOU294 JYQ284:JYQ294 KIM284:KIM294 KSI284:KSI294 LCE284:LCE294 LMA284:LMA294 LVW284:LVW294 MFS284:MFS294 MPO284:MPO294 MZK284:MZK294 NJG284:NJG294 NTC284:NTC294 OCY284:OCY294 OMU284:OMU294 OWQ284:OWQ294 PGM284:PGM294 PQI284:PQI294 QAE284:QAE294 QKA284:QKA294 QTW284:QTW294 RDS284:RDS294 RNO284:RNO294 RXK284:RXK294 SHG284:SHG294 SRC284:SRC294 TAY284:TAY294 TKU284:TKU294 TUQ284:TUQ294 UEM284:UEM294 UOI284:UOI294 UYE284:UYE294 VIA284:VIA294 VRW284:VRW294 WBS284:WBS294 WLO284:WLO294 WVK284:WVK294 C65820:C65830 IY65820:IY65830 SU65820:SU65830 ACQ65820:ACQ65830 AMM65820:AMM65830 AWI65820:AWI65830 BGE65820:BGE65830 BQA65820:BQA65830 BZW65820:BZW65830 CJS65820:CJS65830 CTO65820:CTO65830 DDK65820:DDK65830 DNG65820:DNG65830 DXC65820:DXC65830 EGY65820:EGY65830 EQU65820:EQU65830 FAQ65820:FAQ65830 FKM65820:FKM65830 FUI65820:FUI65830 GEE65820:GEE65830 GOA65820:GOA65830 GXW65820:GXW65830 HHS65820:HHS65830 HRO65820:HRO65830 IBK65820:IBK65830 ILG65820:ILG65830 IVC65820:IVC65830 JEY65820:JEY65830 JOU65820:JOU65830 JYQ65820:JYQ65830 KIM65820:KIM65830 KSI65820:KSI65830 LCE65820:LCE65830 LMA65820:LMA65830 LVW65820:LVW65830 MFS65820:MFS65830 MPO65820:MPO65830 MZK65820:MZK65830 NJG65820:NJG65830 NTC65820:NTC65830 OCY65820:OCY65830 OMU65820:OMU65830 OWQ65820:OWQ65830 PGM65820:PGM65830 PQI65820:PQI65830 QAE65820:QAE65830 QKA65820:QKA65830 QTW65820:QTW65830 RDS65820:RDS65830 RNO65820:RNO65830 RXK65820:RXK65830 SHG65820:SHG65830 SRC65820:SRC65830 TAY65820:TAY65830 TKU65820:TKU65830 TUQ65820:TUQ65830 UEM65820:UEM65830 UOI65820:UOI65830 UYE65820:UYE65830 VIA65820:VIA65830 VRW65820:VRW65830 WBS65820:WBS65830 WLO65820:WLO65830 WVK65820:WVK65830 C131356:C131366 IY131356:IY131366 SU131356:SU131366 ACQ131356:ACQ131366 AMM131356:AMM131366 AWI131356:AWI131366 BGE131356:BGE131366 BQA131356:BQA131366 BZW131356:BZW131366 CJS131356:CJS131366 CTO131356:CTO131366 DDK131356:DDK131366 DNG131356:DNG131366 DXC131356:DXC131366 EGY131356:EGY131366 EQU131356:EQU131366 FAQ131356:FAQ131366 FKM131356:FKM131366 FUI131356:FUI131366 GEE131356:GEE131366 GOA131356:GOA131366 GXW131356:GXW131366 HHS131356:HHS131366 HRO131356:HRO131366 IBK131356:IBK131366 ILG131356:ILG131366 IVC131356:IVC131366 JEY131356:JEY131366 JOU131356:JOU131366 JYQ131356:JYQ131366 KIM131356:KIM131366 KSI131356:KSI131366 LCE131356:LCE131366 LMA131356:LMA131366 LVW131356:LVW131366 MFS131356:MFS131366 MPO131356:MPO131366 MZK131356:MZK131366 NJG131356:NJG131366 NTC131356:NTC131366 OCY131356:OCY131366 OMU131356:OMU131366 OWQ131356:OWQ131366 PGM131356:PGM131366 PQI131356:PQI131366 QAE131356:QAE131366 QKA131356:QKA131366 QTW131356:QTW131366 RDS131356:RDS131366 RNO131356:RNO131366 RXK131356:RXK131366 SHG131356:SHG131366 SRC131356:SRC131366 TAY131356:TAY131366 TKU131356:TKU131366 TUQ131356:TUQ131366 UEM131356:UEM131366 UOI131356:UOI131366 UYE131356:UYE131366 VIA131356:VIA131366 VRW131356:VRW131366 WBS131356:WBS131366 WLO131356:WLO131366 WVK131356:WVK131366 C196892:C196902 IY196892:IY196902 SU196892:SU196902 ACQ196892:ACQ196902 AMM196892:AMM196902 AWI196892:AWI196902 BGE196892:BGE196902 BQA196892:BQA196902 BZW196892:BZW196902 CJS196892:CJS196902 CTO196892:CTO196902 DDK196892:DDK196902 DNG196892:DNG196902 DXC196892:DXC196902 EGY196892:EGY196902 EQU196892:EQU196902 FAQ196892:FAQ196902 FKM196892:FKM196902 FUI196892:FUI196902 GEE196892:GEE196902 GOA196892:GOA196902 GXW196892:GXW196902 HHS196892:HHS196902 HRO196892:HRO196902 IBK196892:IBK196902 ILG196892:ILG196902 IVC196892:IVC196902 JEY196892:JEY196902 JOU196892:JOU196902 JYQ196892:JYQ196902 KIM196892:KIM196902 KSI196892:KSI196902 LCE196892:LCE196902 LMA196892:LMA196902 LVW196892:LVW196902 MFS196892:MFS196902 MPO196892:MPO196902 MZK196892:MZK196902 NJG196892:NJG196902 NTC196892:NTC196902 OCY196892:OCY196902 OMU196892:OMU196902 OWQ196892:OWQ196902 PGM196892:PGM196902 PQI196892:PQI196902 QAE196892:QAE196902 QKA196892:QKA196902 QTW196892:QTW196902 RDS196892:RDS196902 RNO196892:RNO196902 RXK196892:RXK196902 SHG196892:SHG196902 SRC196892:SRC196902 TAY196892:TAY196902 TKU196892:TKU196902 TUQ196892:TUQ196902 UEM196892:UEM196902 UOI196892:UOI196902 UYE196892:UYE196902 VIA196892:VIA196902 VRW196892:VRW196902 WBS196892:WBS196902 WLO196892:WLO196902 WVK196892:WVK196902 C262428:C262438 IY262428:IY262438 SU262428:SU262438 ACQ262428:ACQ262438 AMM262428:AMM262438 AWI262428:AWI262438 BGE262428:BGE262438 BQA262428:BQA262438 BZW262428:BZW262438 CJS262428:CJS262438 CTO262428:CTO262438 DDK262428:DDK262438 DNG262428:DNG262438 DXC262428:DXC262438 EGY262428:EGY262438 EQU262428:EQU262438 FAQ262428:FAQ262438 FKM262428:FKM262438 FUI262428:FUI262438 GEE262428:GEE262438 GOA262428:GOA262438 GXW262428:GXW262438 HHS262428:HHS262438 HRO262428:HRO262438 IBK262428:IBK262438 ILG262428:ILG262438 IVC262428:IVC262438 JEY262428:JEY262438 JOU262428:JOU262438 JYQ262428:JYQ262438 KIM262428:KIM262438 KSI262428:KSI262438 LCE262428:LCE262438 LMA262428:LMA262438 LVW262428:LVW262438 MFS262428:MFS262438 MPO262428:MPO262438 MZK262428:MZK262438 NJG262428:NJG262438 NTC262428:NTC262438 OCY262428:OCY262438 OMU262428:OMU262438 OWQ262428:OWQ262438 PGM262428:PGM262438 PQI262428:PQI262438 QAE262428:QAE262438 QKA262428:QKA262438 QTW262428:QTW262438 RDS262428:RDS262438 RNO262428:RNO262438 RXK262428:RXK262438 SHG262428:SHG262438 SRC262428:SRC262438 TAY262428:TAY262438 TKU262428:TKU262438 TUQ262428:TUQ262438 UEM262428:UEM262438 UOI262428:UOI262438 UYE262428:UYE262438 VIA262428:VIA262438 VRW262428:VRW262438 WBS262428:WBS262438 WLO262428:WLO262438 WVK262428:WVK262438 C327964:C327974 IY327964:IY327974 SU327964:SU327974 ACQ327964:ACQ327974 AMM327964:AMM327974 AWI327964:AWI327974 BGE327964:BGE327974 BQA327964:BQA327974 BZW327964:BZW327974 CJS327964:CJS327974 CTO327964:CTO327974 DDK327964:DDK327974 DNG327964:DNG327974 DXC327964:DXC327974 EGY327964:EGY327974 EQU327964:EQU327974 FAQ327964:FAQ327974 FKM327964:FKM327974 FUI327964:FUI327974 GEE327964:GEE327974 GOA327964:GOA327974 GXW327964:GXW327974 HHS327964:HHS327974 HRO327964:HRO327974 IBK327964:IBK327974 ILG327964:ILG327974 IVC327964:IVC327974 JEY327964:JEY327974 JOU327964:JOU327974 JYQ327964:JYQ327974 KIM327964:KIM327974 KSI327964:KSI327974 LCE327964:LCE327974 LMA327964:LMA327974 LVW327964:LVW327974 MFS327964:MFS327974 MPO327964:MPO327974 MZK327964:MZK327974 NJG327964:NJG327974 NTC327964:NTC327974 OCY327964:OCY327974 OMU327964:OMU327974 OWQ327964:OWQ327974 PGM327964:PGM327974 PQI327964:PQI327974 QAE327964:QAE327974 QKA327964:QKA327974 QTW327964:QTW327974 RDS327964:RDS327974 RNO327964:RNO327974 RXK327964:RXK327974 SHG327964:SHG327974 SRC327964:SRC327974 TAY327964:TAY327974 TKU327964:TKU327974 TUQ327964:TUQ327974 UEM327964:UEM327974 UOI327964:UOI327974 UYE327964:UYE327974 VIA327964:VIA327974 VRW327964:VRW327974 WBS327964:WBS327974 WLO327964:WLO327974 WVK327964:WVK327974 C393500:C393510 IY393500:IY393510 SU393500:SU393510 ACQ393500:ACQ393510 AMM393500:AMM393510 AWI393500:AWI393510 BGE393500:BGE393510 BQA393500:BQA393510 BZW393500:BZW393510 CJS393500:CJS393510 CTO393500:CTO393510 DDK393500:DDK393510 DNG393500:DNG393510 DXC393500:DXC393510 EGY393500:EGY393510 EQU393500:EQU393510 FAQ393500:FAQ393510 FKM393500:FKM393510 FUI393500:FUI393510 GEE393500:GEE393510 GOA393500:GOA393510 GXW393500:GXW393510 HHS393500:HHS393510 HRO393500:HRO393510 IBK393500:IBK393510 ILG393500:ILG393510 IVC393500:IVC393510 JEY393500:JEY393510 JOU393500:JOU393510 JYQ393500:JYQ393510 KIM393500:KIM393510 KSI393500:KSI393510 LCE393500:LCE393510 LMA393500:LMA393510 LVW393500:LVW393510 MFS393500:MFS393510 MPO393500:MPO393510 MZK393500:MZK393510 NJG393500:NJG393510 NTC393500:NTC393510 OCY393500:OCY393510 OMU393500:OMU393510 OWQ393500:OWQ393510 PGM393500:PGM393510 PQI393500:PQI393510 QAE393500:QAE393510 QKA393500:QKA393510 QTW393500:QTW393510 RDS393500:RDS393510 RNO393500:RNO393510 RXK393500:RXK393510 SHG393500:SHG393510 SRC393500:SRC393510 TAY393500:TAY393510 TKU393500:TKU393510 TUQ393500:TUQ393510 UEM393500:UEM393510 UOI393500:UOI393510 UYE393500:UYE393510 VIA393500:VIA393510 VRW393500:VRW393510 WBS393500:WBS393510 WLO393500:WLO393510 WVK393500:WVK393510 C459036:C459046 IY459036:IY459046 SU459036:SU459046 ACQ459036:ACQ459046 AMM459036:AMM459046 AWI459036:AWI459046 BGE459036:BGE459046 BQA459036:BQA459046 BZW459036:BZW459046 CJS459036:CJS459046 CTO459036:CTO459046 DDK459036:DDK459046 DNG459036:DNG459046 DXC459036:DXC459046 EGY459036:EGY459046 EQU459036:EQU459046 FAQ459036:FAQ459046 FKM459036:FKM459046 FUI459036:FUI459046 GEE459036:GEE459046 GOA459036:GOA459046 GXW459036:GXW459046 HHS459036:HHS459046 HRO459036:HRO459046 IBK459036:IBK459046 ILG459036:ILG459046 IVC459036:IVC459046 JEY459036:JEY459046 JOU459036:JOU459046 JYQ459036:JYQ459046 KIM459036:KIM459046 KSI459036:KSI459046 LCE459036:LCE459046 LMA459036:LMA459046 LVW459036:LVW459046 MFS459036:MFS459046 MPO459036:MPO459046 MZK459036:MZK459046 NJG459036:NJG459046 NTC459036:NTC459046 OCY459036:OCY459046 OMU459036:OMU459046 OWQ459036:OWQ459046 PGM459036:PGM459046 PQI459036:PQI459046 QAE459036:QAE459046 QKA459036:QKA459046 QTW459036:QTW459046 RDS459036:RDS459046 RNO459036:RNO459046 RXK459036:RXK459046 SHG459036:SHG459046 SRC459036:SRC459046 TAY459036:TAY459046 TKU459036:TKU459046 TUQ459036:TUQ459046 UEM459036:UEM459046 UOI459036:UOI459046 UYE459036:UYE459046 VIA459036:VIA459046 VRW459036:VRW459046 WBS459036:WBS459046 WLO459036:WLO459046 WVK459036:WVK459046 C524572:C524582 IY524572:IY524582 SU524572:SU524582 ACQ524572:ACQ524582 AMM524572:AMM524582 AWI524572:AWI524582 BGE524572:BGE524582 BQA524572:BQA524582 BZW524572:BZW524582 CJS524572:CJS524582 CTO524572:CTO524582 DDK524572:DDK524582 DNG524572:DNG524582 DXC524572:DXC524582 EGY524572:EGY524582 EQU524572:EQU524582 FAQ524572:FAQ524582 FKM524572:FKM524582 FUI524572:FUI524582 GEE524572:GEE524582 GOA524572:GOA524582 GXW524572:GXW524582 HHS524572:HHS524582 HRO524572:HRO524582 IBK524572:IBK524582 ILG524572:ILG524582 IVC524572:IVC524582 JEY524572:JEY524582 JOU524572:JOU524582 JYQ524572:JYQ524582 KIM524572:KIM524582 KSI524572:KSI524582 LCE524572:LCE524582 LMA524572:LMA524582 LVW524572:LVW524582 MFS524572:MFS524582 MPO524572:MPO524582 MZK524572:MZK524582 NJG524572:NJG524582 NTC524572:NTC524582 OCY524572:OCY524582 OMU524572:OMU524582 OWQ524572:OWQ524582 PGM524572:PGM524582 PQI524572:PQI524582 QAE524572:QAE524582 QKA524572:QKA524582 QTW524572:QTW524582 RDS524572:RDS524582 RNO524572:RNO524582 RXK524572:RXK524582 SHG524572:SHG524582 SRC524572:SRC524582 TAY524572:TAY524582 TKU524572:TKU524582 TUQ524572:TUQ524582 UEM524572:UEM524582 UOI524572:UOI524582 UYE524572:UYE524582 VIA524572:VIA524582 VRW524572:VRW524582 WBS524572:WBS524582 WLO524572:WLO524582 WVK524572:WVK524582 C590108:C590118 IY590108:IY590118 SU590108:SU590118 ACQ590108:ACQ590118 AMM590108:AMM590118 AWI590108:AWI590118 BGE590108:BGE590118 BQA590108:BQA590118 BZW590108:BZW590118 CJS590108:CJS590118 CTO590108:CTO590118 DDK590108:DDK590118 DNG590108:DNG590118 DXC590108:DXC590118 EGY590108:EGY590118 EQU590108:EQU590118 FAQ590108:FAQ590118 FKM590108:FKM590118 FUI590108:FUI590118 GEE590108:GEE590118 GOA590108:GOA590118 GXW590108:GXW590118 HHS590108:HHS590118 HRO590108:HRO590118 IBK590108:IBK590118 ILG590108:ILG590118 IVC590108:IVC590118 JEY590108:JEY590118 JOU590108:JOU590118 JYQ590108:JYQ590118 KIM590108:KIM590118 KSI590108:KSI590118 LCE590108:LCE590118 LMA590108:LMA590118 LVW590108:LVW590118 MFS590108:MFS590118 MPO590108:MPO590118 MZK590108:MZK590118 NJG590108:NJG590118 NTC590108:NTC590118 OCY590108:OCY590118 OMU590108:OMU590118 OWQ590108:OWQ590118 PGM590108:PGM590118 PQI590108:PQI590118 QAE590108:QAE590118 QKA590108:QKA590118 QTW590108:QTW590118 RDS590108:RDS590118 RNO590108:RNO590118 RXK590108:RXK590118 SHG590108:SHG590118 SRC590108:SRC590118 TAY590108:TAY590118 TKU590108:TKU590118 TUQ590108:TUQ590118 UEM590108:UEM590118 UOI590108:UOI590118 UYE590108:UYE590118 VIA590108:VIA590118 VRW590108:VRW590118 WBS590108:WBS590118 WLO590108:WLO590118 WVK590108:WVK590118 C655644:C655654 IY655644:IY655654 SU655644:SU655654 ACQ655644:ACQ655654 AMM655644:AMM655654 AWI655644:AWI655654 BGE655644:BGE655654 BQA655644:BQA655654 BZW655644:BZW655654 CJS655644:CJS655654 CTO655644:CTO655654 DDK655644:DDK655654 DNG655644:DNG655654 DXC655644:DXC655654 EGY655644:EGY655654 EQU655644:EQU655654 FAQ655644:FAQ655654 FKM655644:FKM655654 FUI655644:FUI655654 GEE655644:GEE655654 GOA655644:GOA655654 GXW655644:GXW655654 HHS655644:HHS655654 HRO655644:HRO655654 IBK655644:IBK655654 ILG655644:ILG655654 IVC655644:IVC655654 JEY655644:JEY655654 JOU655644:JOU655654 JYQ655644:JYQ655654 KIM655644:KIM655654 KSI655644:KSI655654 LCE655644:LCE655654 LMA655644:LMA655654 LVW655644:LVW655654 MFS655644:MFS655654 MPO655644:MPO655654 MZK655644:MZK655654 NJG655644:NJG655654 NTC655644:NTC655654 OCY655644:OCY655654 OMU655644:OMU655654 OWQ655644:OWQ655654 PGM655644:PGM655654 PQI655644:PQI655654 QAE655644:QAE655654 QKA655644:QKA655654 QTW655644:QTW655654 RDS655644:RDS655654 RNO655644:RNO655654 RXK655644:RXK655654 SHG655644:SHG655654 SRC655644:SRC655654 TAY655644:TAY655654 TKU655644:TKU655654 TUQ655644:TUQ655654 UEM655644:UEM655654 UOI655644:UOI655654 UYE655644:UYE655654 VIA655644:VIA655654 VRW655644:VRW655654 WBS655644:WBS655654 WLO655644:WLO655654 WVK655644:WVK655654 C721180:C721190 IY721180:IY721190 SU721180:SU721190 ACQ721180:ACQ721190 AMM721180:AMM721190 AWI721180:AWI721190 BGE721180:BGE721190 BQA721180:BQA721190 BZW721180:BZW721190 CJS721180:CJS721190 CTO721180:CTO721190 DDK721180:DDK721190 DNG721180:DNG721190 DXC721180:DXC721190 EGY721180:EGY721190 EQU721180:EQU721190 FAQ721180:FAQ721190 FKM721180:FKM721190 FUI721180:FUI721190 GEE721180:GEE721190 GOA721180:GOA721190 GXW721180:GXW721190 HHS721180:HHS721190 HRO721180:HRO721190 IBK721180:IBK721190 ILG721180:ILG721190 IVC721180:IVC721190 JEY721180:JEY721190 JOU721180:JOU721190 JYQ721180:JYQ721190 KIM721180:KIM721190 KSI721180:KSI721190 LCE721180:LCE721190 LMA721180:LMA721190 LVW721180:LVW721190 MFS721180:MFS721190 MPO721180:MPO721190 MZK721180:MZK721190 NJG721180:NJG721190 NTC721180:NTC721190 OCY721180:OCY721190 OMU721180:OMU721190 OWQ721180:OWQ721190 PGM721180:PGM721190 PQI721180:PQI721190 QAE721180:QAE721190 QKA721180:QKA721190 QTW721180:QTW721190 RDS721180:RDS721190 RNO721180:RNO721190 RXK721180:RXK721190 SHG721180:SHG721190 SRC721180:SRC721190 TAY721180:TAY721190 TKU721180:TKU721190 TUQ721180:TUQ721190 UEM721180:UEM721190 UOI721180:UOI721190 UYE721180:UYE721190 VIA721180:VIA721190 VRW721180:VRW721190 WBS721180:WBS721190 WLO721180:WLO721190 WVK721180:WVK721190 C786716:C786726 IY786716:IY786726 SU786716:SU786726 ACQ786716:ACQ786726 AMM786716:AMM786726 AWI786716:AWI786726 BGE786716:BGE786726 BQA786716:BQA786726 BZW786716:BZW786726 CJS786716:CJS786726 CTO786716:CTO786726 DDK786716:DDK786726 DNG786716:DNG786726 DXC786716:DXC786726 EGY786716:EGY786726 EQU786716:EQU786726 FAQ786716:FAQ786726 FKM786716:FKM786726 FUI786716:FUI786726 GEE786716:GEE786726 GOA786716:GOA786726 GXW786716:GXW786726 HHS786716:HHS786726 HRO786716:HRO786726 IBK786716:IBK786726 ILG786716:ILG786726 IVC786716:IVC786726 JEY786716:JEY786726 JOU786716:JOU786726 JYQ786716:JYQ786726 KIM786716:KIM786726 KSI786716:KSI786726 LCE786716:LCE786726 LMA786716:LMA786726 LVW786716:LVW786726 MFS786716:MFS786726 MPO786716:MPO786726 MZK786716:MZK786726 NJG786716:NJG786726 NTC786716:NTC786726 OCY786716:OCY786726 OMU786716:OMU786726 OWQ786716:OWQ786726 PGM786716:PGM786726 PQI786716:PQI786726 QAE786716:QAE786726 QKA786716:QKA786726 QTW786716:QTW786726 RDS786716:RDS786726 RNO786716:RNO786726 RXK786716:RXK786726 SHG786716:SHG786726 SRC786716:SRC786726 TAY786716:TAY786726 TKU786716:TKU786726 TUQ786716:TUQ786726 UEM786716:UEM786726 UOI786716:UOI786726 UYE786716:UYE786726 VIA786716:VIA786726 VRW786716:VRW786726 WBS786716:WBS786726 WLO786716:WLO786726 WVK786716:WVK786726 C852252:C852262 IY852252:IY852262 SU852252:SU852262 ACQ852252:ACQ852262 AMM852252:AMM852262 AWI852252:AWI852262 BGE852252:BGE852262 BQA852252:BQA852262 BZW852252:BZW852262 CJS852252:CJS852262 CTO852252:CTO852262 DDK852252:DDK852262 DNG852252:DNG852262 DXC852252:DXC852262 EGY852252:EGY852262 EQU852252:EQU852262 FAQ852252:FAQ852262 FKM852252:FKM852262 FUI852252:FUI852262 GEE852252:GEE852262 GOA852252:GOA852262 GXW852252:GXW852262 HHS852252:HHS852262 HRO852252:HRO852262 IBK852252:IBK852262 ILG852252:ILG852262 IVC852252:IVC852262 JEY852252:JEY852262 JOU852252:JOU852262 JYQ852252:JYQ852262 KIM852252:KIM852262 KSI852252:KSI852262 LCE852252:LCE852262 LMA852252:LMA852262 LVW852252:LVW852262 MFS852252:MFS852262 MPO852252:MPO852262 MZK852252:MZK852262 NJG852252:NJG852262 NTC852252:NTC852262 OCY852252:OCY852262 OMU852252:OMU852262 OWQ852252:OWQ852262 PGM852252:PGM852262 PQI852252:PQI852262 QAE852252:QAE852262 QKA852252:QKA852262 QTW852252:QTW852262 RDS852252:RDS852262 RNO852252:RNO852262 RXK852252:RXK852262 SHG852252:SHG852262 SRC852252:SRC852262 TAY852252:TAY852262 TKU852252:TKU852262 TUQ852252:TUQ852262 UEM852252:UEM852262 UOI852252:UOI852262 UYE852252:UYE852262 VIA852252:VIA852262 VRW852252:VRW852262 WBS852252:WBS852262 WLO852252:WLO852262 WVK852252:WVK852262 C917788:C917798 IY917788:IY917798 SU917788:SU917798 ACQ917788:ACQ917798 AMM917788:AMM917798 AWI917788:AWI917798 BGE917788:BGE917798 BQA917788:BQA917798 BZW917788:BZW917798 CJS917788:CJS917798 CTO917788:CTO917798 DDK917788:DDK917798 DNG917788:DNG917798 DXC917788:DXC917798 EGY917788:EGY917798 EQU917788:EQU917798 FAQ917788:FAQ917798 FKM917788:FKM917798 FUI917788:FUI917798 GEE917788:GEE917798 GOA917788:GOA917798 GXW917788:GXW917798 HHS917788:HHS917798 HRO917788:HRO917798 IBK917788:IBK917798 ILG917788:ILG917798 IVC917788:IVC917798 JEY917788:JEY917798 JOU917788:JOU917798 JYQ917788:JYQ917798 KIM917788:KIM917798 KSI917788:KSI917798 LCE917788:LCE917798 LMA917788:LMA917798 LVW917788:LVW917798 MFS917788:MFS917798 MPO917788:MPO917798 MZK917788:MZK917798 NJG917788:NJG917798 NTC917788:NTC917798 OCY917788:OCY917798 OMU917788:OMU917798 OWQ917788:OWQ917798 PGM917788:PGM917798 PQI917788:PQI917798 QAE917788:QAE917798 QKA917788:QKA917798 QTW917788:QTW917798 RDS917788:RDS917798 RNO917788:RNO917798 RXK917788:RXK917798 SHG917788:SHG917798 SRC917788:SRC917798 TAY917788:TAY917798 TKU917788:TKU917798 TUQ917788:TUQ917798 UEM917788:UEM917798 UOI917788:UOI917798 UYE917788:UYE917798 VIA917788:VIA917798 VRW917788:VRW917798 WBS917788:WBS917798 WLO917788:WLO917798 WVK917788:WVK917798 C983324:C983334 IY983324:IY983334 SU983324:SU983334 ACQ983324:ACQ983334 AMM983324:AMM983334 AWI983324:AWI983334 BGE983324:BGE983334 BQA983324:BQA983334 BZW983324:BZW983334 CJS983324:CJS983334 CTO983324:CTO983334 DDK983324:DDK983334 DNG983324:DNG983334 DXC983324:DXC983334 EGY983324:EGY983334 EQU983324:EQU983334 FAQ983324:FAQ983334 FKM983324:FKM983334 FUI983324:FUI983334 GEE983324:GEE983334 GOA983324:GOA983334 GXW983324:GXW983334 HHS983324:HHS983334 HRO983324:HRO983334 IBK983324:IBK983334 ILG983324:ILG983334 IVC983324:IVC983334 JEY983324:JEY983334 JOU983324:JOU983334 JYQ983324:JYQ983334 KIM983324:KIM983334 KSI983324:KSI983334 LCE983324:LCE983334 LMA983324:LMA983334 LVW983324:LVW983334 MFS983324:MFS983334 MPO983324:MPO983334 MZK983324:MZK983334 NJG983324:NJG983334 NTC983324:NTC983334 OCY983324:OCY983334 OMU983324:OMU983334 OWQ983324:OWQ983334 PGM983324:PGM983334 PQI983324:PQI983334 QAE983324:QAE983334 QKA983324:QKA983334 QTW983324:QTW983334 RDS983324:RDS983334 RNO983324:RNO983334 RXK983324:RXK983334 SHG983324:SHG983334 SRC983324:SRC983334 TAY983324:TAY983334 TKU983324:TKU983334 TUQ983324:TUQ983334 UEM983324:UEM983334 UOI983324:UOI983334 UYE983324:UYE983334 VIA983324:VIA983334 VRW983324:VRW983334 WBS983324:WBS983334 WLO983324:WLO983334 WVK983324:WVK983334 C50:C57 IY50:IY57 SU50:SU57 ACQ50:ACQ57 AMM50:AMM57 AWI50:AWI57 BGE50:BGE57 BQA50:BQA57 BZW50:BZW57 CJS50:CJS57 CTO50:CTO57 DDK50:DDK57 DNG50:DNG57 DXC50:DXC57 EGY50:EGY57 EQU50:EQU57 FAQ50:FAQ57 FKM50:FKM57 FUI50:FUI57 GEE50:GEE57 GOA50:GOA57 GXW50:GXW57 HHS50:HHS57 HRO50:HRO57 IBK50:IBK57 ILG50:ILG57 IVC50:IVC57 JEY50:JEY57 JOU50:JOU57 JYQ50:JYQ57 KIM50:KIM57 KSI50:KSI57 LCE50:LCE57 LMA50:LMA57 LVW50:LVW57 MFS50:MFS57 MPO50:MPO57 MZK50:MZK57 NJG50:NJG57 NTC50:NTC57 OCY50:OCY57 OMU50:OMU57 OWQ50:OWQ57 PGM50:PGM57 PQI50:PQI57 QAE50:QAE57 QKA50:QKA57 QTW50:QTW57 RDS50:RDS57 RNO50:RNO57 RXK50:RXK57 SHG50:SHG57 SRC50:SRC57 TAY50:TAY57 TKU50:TKU57 TUQ50:TUQ57 UEM50:UEM57 UOI50:UOI57 UYE50:UYE57 VIA50:VIA57 VRW50:VRW57 WBS50:WBS57 WLO50:WLO57 WVK50:WVK57 C65586:C65593 IY65586:IY65593 SU65586:SU65593 ACQ65586:ACQ65593 AMM65586:AMM65593 AWI65586:AWI65593 BGE65586:BGE65593 BQA65586:BQA65593 BZW65586:BZW65593 CJS65586:CJS65593 CTO65586:CTO65593 DDK65586:DDK65593 DNG65586:DNG65593 DXC65586:DXC65593 EGY65586:EGY65593 EQU65586:EQU65593 FAQ65586:FAQ65593 FKM65586:FKM65593 FUI65586:FUI65593 GEE65586:GEE65593 GOA65586:GOA65593 GXW65586:GXW65593 HHS65586:HHS65593 HRO65586:HRO65593 IBK65586:IBK65593 ILG65586:ILG65593 IVC65586:IVC65593 JEY65586:JEY65593 JOU65586:JOU65593 JYQ65586:JYQ65593 KIM65586:KIM65593 KSI65586:KSI65593 LCE65586:LCE65593 LMA65586:LMA65593 LVW65586:LVW65593 MFS65586:MFS65593 MPO65586:MPO65593 MZK65586:MZK65593 NJG65586:NJG65593 NTC65586:NTC65593 OCY65586:OCY65593 OMU65586:OMU65593 OWQ65586:OWQ65593 PGM65586:PGM65593 PQI65586:PQI65593 QAE65586:QAE65593 QKA65586:QKA65593 QTW65586:QTW65593 RDS65586:RDS65593 RNO65586:RNO65593 RXK65586:RXK65593 SHG65586:SHG65593 SRC65586:SRC65593 TAY65586:TAY65593 TKU65586:TKU65593 TUQ65586:TUQ65593 UEM65586:UEM65593 UOI65586:UOI65593 UYE65586:UYE65593 VIA65586:VIA65593 VRW65586:VRW65593 WBS65586:WBS65593 WLO65586:WLO65593 WVK65586:WVK65593 C131122:C131129 IY131122:IY131129 SU131122:SU131129 ACQ131122:ACQ131129 AMM131122:AMM131129 AWI131122:AWI131129 BGE131122:BGE131129 BQA131122:BQA131129 BZW131122:BZW131129 CJS131122:CJS131129 CTO131122:CTO131129 DDK131122:DDK131129 DNG131122:DNG131129 DXC131122:DXC131129 EGY131122:EGY131129 EQU131122:EQU131129 FAQ131122:FAQ131129 FKM131122:FKM131129 FUI131122:FUI131129 GEE131122:GEE131129 GOA131122:GOA131129 GXW131122:GXW131129 HHS131122:HHS131129 HRO131122:HRO131129 IBK131122:IBK131129 ILG131122:ILG131129 IVC131122:IVC131129 JEY131122:JEY131129 JOU131122:JOU131129 JYQ131122:JYQ131129 KIM131122:KIM131129 KSI131122:KSI131129 LCE131122:LCE131129 LMA131122:LMA131129 LVW131122:LVW131129 MFS131122:MFS131129 MPO131122:MPO131129 MZK131122:MZK131129 NJG131122:NJG131129 NTC131122:NTC131129 OCY131122:OCY131129 OMU131122:OMU131129 OWQ131122:OWQ131129 PGM131122:PGM131129 PQI131122:PQI131129 QAE131122:QAE131129 QKA131122:QKA131129 QTW131122:QTW131129 RDS131122:RDS131129 RNO131122:RNO131129 RXK131122:RXK131129 SHG131122:SHG131129 SRC131122:SRC131129 TAY131122:TAY131129 TKU131122:TKU131129 TUQ131122:TUQ131129 UEM131122:UEM131129 UOI131122:UOI131129 UYE131122:UYE131129 VIA131122:VIA131129 VRW131122:VRW131129 WBS131122:WBS131129 WLO131122:WLO131129 WVK131122:WVK131129 C196658:C196665 IY196658:IY196665 SU196658:SU196665 ACQ196658:ACQ196665 AMM196658:AMM196665 AWI196658:AWI196665 BGE196658:BGE196665 BQA196658:BQA196665 BZW196658:BZW196665 CJS196658:CJS196665 CTO196658:CTO196665 DDK196658:DDK196665 DNG196658:DNG196665 DXC196658:DXC196665 EGY196658:EGY196665 EQU196658:EQU196665 FAQ196658:FAQ196665 FKM196658:FKM196665 FUI196658:FUI196665 GEE196658:GEE196665 GOA196658:GOA196665 GXW196658:GXW196665 HHS196658:HHS196665 HRO196658:HRO196665 IBK196658:IBK196665 ILG196658:ILG196665 IVC196658:IVC196665 JEY196658:JEY196665 JOU196658:JOU196665 JYQ196658:JYQ196665 KIM196658:KIM196665 KSI196658:KSI196665 LCE196658:LCE196665 LMA196658:LMA196665 LVW196658:LVW196665 MFS196658:MFS196665 MPO196658:MPO196665 MZK196658:MZK196665 NJG196658:NJG196665 NTC196658:NTC196665 OCY196658:OCY196665 OMU196658:OMU196665 OWQ196658:OWQ196665 PGM196658:PGM196665 PQI196658:PQI196665 QAE196658:QAE196665 QKA196658:QKA196665 QTW196658:QTW196665 RDS196658:RDS196665 RNO196658:RNO196665 RXK196658:RXK196665 SHG196658:SHG196665 SRC196658:SRC196665 TAY196658:TAY196665 TKU196658:TKU196665 TUQ196658:TUQ196665 UEM196658:UEM196665 UOI196658:UOI196665 UYE196658:UYE196665 VIA196658:VIA196665 VRW196658:VRW196665 WBS196658:WBS196665 WLO196658:WLO196665 WVK196658:WVK196665 C262194:C262201 IY262194:IY262201 SU262194:SU262201 ACQ262194:ACQ262201 AMM262194:AMM262201 AWI262194:AWI262201 BGE262194:BGE262201 BQA262194:BQA262201 BZW262194:BZW262201 CJS262194:CJS262201 CTO262194:CTO262201 DDK262194:DDK262201 DNG262194:DNG262201 DXC262194:DXC262201 EGY262194:EGY262201 EQU262194:EQU262201 FAQ262194:FAQ262201 FKM262194:FKM262201 FUI262194:FUI262201 GEE262194:GEE262201 GOA262194:GOA262201 GXW262194:GXW262201 HHS262194:HHS262201 HRO262194:HRO262201 IBK262194:IBK262201 ILG262194:ILG262201 IVC262194:IVC262201 JEY262194:JEY262201 JOU262194:JOU262201 JYQ262194:JYQ262201 KIM262194:KIM262201 KSI262194:KSI262201 LCE262194:LCE262201 LMA262194:LMA262201 LVW262194:LVW262201 MFS262194:MFS262201 MPO262194:MPO262201 MZK262194:MZK262201 NJG262194:NJG262201 NTC262194:NTC262201 OCY262194:OCY262201 OMU262194:OMU262201 OWQ262194:OWQ262201 PGM262194:PGM262201 PQI262194:PQI262201 QAE262194:QAE262201 QKA262194:QKA262201 QTW262194:QTW262201 RDS262194:RDS262201 RNO262194:RNO262201 RXK262194:RXK262201 SHG262194:SHG262201 SRC262194:SRC262201 TAY262194:TAY262201 TKU262194:TKU262201 TUQ262194:TUQ262201 UEM262194:UEM262201 UOI262194:UOI262201 UYE262194:UYE262201 VIA262194:VIA262201 VRW262194:VRW262201 WBS262194:WBS262201 WLO262194:WLO262201 WVK262194:WVK262201 C327730:C327737 IY327730:IY327737 SU327730:SU327737 ACQ327730:ACQ327737 AMM327730:AMM327737 AWI327730:AWI327737 BGE327730:BGE327737 BQA327730:BQA327737 BZW327730:BZW327737 CJS327730:CJS327737 CTO327730:CTO327737 DDK327730:DDK327737 DNG327730:DNG327737 DXC327730:DXC327737 EGY327730:EGY327737 EQU327730:EQU327737 FAQ327730:FAQ327737 FKM327730:FKM327737 FUI327730:FUI327737 GEE327730:GEE327737 GOA327730:GOA327737 GXW327730:GXW327737 HHS327730:HHS327737 HRO327730:HRO327737 IBK327730:IBK327737 ILG327730:ILG327737 IVC327730:IVC327737 JEY327730:JEY327737 JOU327730:JOU327737 JYQ327730:JYQ327737 KIM327730:KIM327737 KSI327730:KSI327737 LCE327730:LCE327737 LMA327730:LMA327737 LVW327730:LVW327737 MFS327730:MFS327737 MPO327730:MPO327737 MZK327730:MZK327737 NJG327730:NJG327737 NTC327730:NTC327737 OCY327730:OCY327737 OMU327730:OMU327737 OWQ327730:OWQ327737 PGM327730:PGM327737 PQI327730:PQI327737 QAE327730:QAE327737 QKA327730:QKA327737 QTW327730:QTW327737 RDS327730:RDS327737 RNO327730:RNO327737 RXK327730:RXK327737 SHG327730:SHG327737 SRC327730:SRC327737 TAY327730:TAY327737 TKU327730:TKU327737 TUQ327730:TUQ327737 UEM327730:UEM327737 UOI327730:UOI327737 UYE327730:UYE327737 VIA327730:VIA327737 VRW327730:VRW327737 WBS327730:WBS327737 WLO327730:WLO327737 WVK327730:WVK327737 C393266:C393273 IY393266:IY393273 SU393266:SU393273 ACQ393266:ACQ393273 AMM393266:AMM393273 AWI393266:AWI393273 BGE393266:BGE393273 BQA393266:BQA393273 BZW393266:BZW393273 CJS393266:CJS393273 CTO393266:CTO393273 DDK393266:DDK393273 DNG393266:DNG393273 DXC393266:DXC393273 EGY393266:EGY393273 EQU393266:EQU393273 FAQ393266:FAQ393273 FKM393266:FKM393273 FUI393266:FUI393273 GEE393266:GEE393273 GOA393266:GOA393273 GXW393266:GXW393273 HHS393266:HHS393273 HRO393266:HRO393273 IBK393266:IBK393273 ILG393266:ILG393273 IVC393266:IVC393273 JEY393266:JEY393273 JOU393266:JOU393273 JYQ393266:JYQ393273 KIM393266:KIM393273 KSI393266:KSI393273 LCE393266:LCE393273 LMA393266:LMA393273 LVW393266:LVW393273 MFS393266:MFS393273 MPO393266:MPO393273 MZK393266:MZK393273 NJG393266:NJG393273 NTC393266:NTC393273 OCY393266:OCY393273 OMU393266:OMU393273 OWQ393266:OWQ393273 PGM393266:PGM393273 PQI393266:PQI393273 QAE393266:QAE393273 QKA393266:QKA393273 QTW393266:QTW393273 RDS393266:RDS393273 RNO393266:RNO393273 RXK393266:RXK393273 SHG393266:SHG393273 SRC393266:SRC393273 TAY393266:TAY393273 TKU393266:TKU393273 TUQ393266:TUQ393273 UEM393266:UEM393273 UOI393266:UOI393273 UYE393266:UYE393273 VIA393266:VIA393273 VRW393266:VRW393273 WBS393266:WBS393273 WLO393266:WLO393273 WVK393266:WVK393273 C458802:C458809 IY458802:IY458809 SU458802:SU458809 ACQ458802:ACQ458809 AMM458802:AMM458809 AWI458802:AWI458809 BGE458802:BGE458809 BQA458802:BQA458809 BZW458802:BZW458809 CJS458802:CJS458809 CTO458802:CTO458809 DDK458802:DDK458809 DNG458802:DNG458809 DXC458802:DXC458809 EGY458802:EGY458809 EQU458802:EQU458809 FAQ458802:FAQ458809 FKM458802:FKM458809 FUI458802:FUI458809 GEE458802:GEE458809 GOA458802:GOA458809 GXW458802:GXW458809 HHS458802:HHS458809 HRO458802:HRO458809 IBK458802:IBK458809 ILG458802:ILG458809 IVC458802:IVC458809 JEY458802:JEY458809 JOU458802:JOU458809 JYQ458802:JYQ458809 KIM458802:KIM458809 KSI458802:KSI458809 LCE458802:LCE458809 LMA458802:LMA458809 LVW458802:LVW458809 MFS458802:MFS458809 MPO458802:MPO458809 MZK458802:MZK458809 NJG458802:NJG458809 NTC458802:NTC458809 OCY458802:OCY458809 OMU458802:OMU458809 OWQ458802:OWQ458809 PGM458802:PGM458809 PQI458802:PQI458809 QAE458802:QAE458809 QKA458802:QKA458809 QTW458802:QTW458809 RDS458802:RDS458809 RNO458802:RNO458809 RXK458802:RXK458809 SHG458802:SHG458809 SRC458802:SRC458809 TAY458802:TAY458809 TKU458802:TKU458809 TUQ458802:TUQ458809 UEM458802:UEM458809 UOI458802:UOI458809 UYE458802:UYE458809 VIA458802:VIA458809 VRW458802:VRW458809 WBS458802:WBS458809 WLO458802:WLO458809 WVK458802:WVK458809 C524338:C524345 IY524338:IY524345 SU524338:SU524345 ACQ524338:ACQ524345 AMM524338:AMM524345 AWI524338:AWI524345 BGE524338:BGE524345 BQA524338:BQA524345 BZW524338:BZW524345 CJS524338:CJS524345 CTO524338:CTO524345 DDK524338:DDK524345 DNG524338:DNG524345 DXC524338:DXC524345 EGY524338:EGY524345 EQU524338:EQU524345 FAQ524338:FAQ524345 FKM524338:FKM524345 FUI524338:FUI524345 GEE524338:GEE524345 GOA524338:GOA524345 GXW524338:GXW524345 HHS524338:HHS524345 HRO524338:HRO524345 IBK524338:IBK524345 ILG524338:ILG524345 IVC524338:IVC524345 JEY524338:JEY524345 JOU524338:JOU524345 JYQ524338:JYQ524345 KIM524338:KIM524345 KSI524338:KSI524345 LCE524338:LCE524345 LMA524338:LMA524345 LVW524338:LVW524345 MFS524338:MFS524345 MPO524338:MPO524345 MZK524338:MZK524345 NJG524338:NJG524345 NTC524338:NTC524345 OCY524338:OCY524345 OMU524338:OMU524345 OWQ524338:OWQ524345 PGM524338:PGM524345 PQI524338:PQI524345 QAE524338:QAE524345 QKA524338:QKA524345 QTW524338:QTW524345 RDS524338:RDS524345 RNO524338:RNO524345 RXK524338:RXK524345 SHG524338:SHG524345 SRC524338:SRC524345 TAY524338:TAY524345 TKU524338:TKU524345 TUQ524338:TUQ524345 UEM524338:UEM524345 UOI524338:UOI524345 UYE524338:UYE524345 VIA524338:VIA524345 VRW524338:VRW524345 WBS524338:WBS524345 WLO524338:WLO524345 WVK524338:WVK524345 C589874:C589881 IY589874:IY589881 SU589874:SU589881 ACQ589874:ACQ589881 AMM589874:AMM589881 AWI589874:AWI589881 BGE589874:BGE589881 BQA589874:BQA589881 BZW589874:BZW589881 CJS589874:CJS589881 CTO589874:CTO589881 DDK589874:DDK589881 DNG589874:DNG589881 DXC589874:DXC589881 EGY589874:EGY589881 EQU589874:EQU589881 FAQ589874:FAQ589881 FKM589874:FKM589881 FUI589874:FUI589881 GEE589874:GEE589881 GOA589874:GOA589881 GXW589874:GXW589881 HHS589874:HHS589881 HRO589874:HRO589881 IBK589874:IBK589881 ILG589874:ILG589881 IVC589874:IVC589881 JEY589874:JEY589881 JOU589874:JOU589881 JYQ589874:JYQ589881 KIM589874:KIM589881 KSI589874:KSI589881 LCE589874:LCE589881 LMA589874:LMA589881 LVW589874:LVW589881 MFS589874:MFS589881 MPO589874:MPO589881 MZK589874:MZK589881 NJG589874:NJG589881 NTC589874:NTC589881 OCY589874:OCY589881 OMU589874:OMU589881 OWQ589874:OWQ589881 PGM589874:PGM589881 PQI589874:PQI589881 QAE589874:QAE589881 QKA589874:QKA589881 QTW589874:QTW589881 RDS589874:RDS589881 RNO589874:RNO589881 RXK589874:RXK589881 SHG589874:SHG589881 SRC589874:SRC589881 TAY589874:TAY589881 TKU589874:TKU589881 TUQ589874:TUQ589881 UEM589874:UEM589881 UOI589874:UOI589881 UYE589874:UYE589881 VIA589874:VIA589881 VRW589874:VRW589881 WBS589874:WBS589881 WLO589874:WLO589881 WVK589874:WVK589881 C655410:C655417 IY655410:IY655417 SU655410:SU655417 ACQ655410:ACQ655417 AMM655410:AMM655417 AWI655410:AWI655417 BGE655410:BGE655417 BQA655410:BQA655417 BZW655410:BZW655417 CJS655410:CJS655417 CTO655410:CTO655417 DDK655410:DDK655417 DNG655410:DNG655417 DXC655410:DXC655417 EGY655410:EGY655417 EQU655410:EQU655417 FAQ655410:FAQ655417 FKM655410:FKM655417 FUI655410:FUI655417 GEE655410:GEE655417 GOA655410:GOA655417 GXW655410:GXW655417 HHS655410:HHS655417 HRO655410:HRO655417 IBK655410:IBK655417 ILG655410:ILG655417 IVC655410:IVC655417 JEY655410:JEY655417 JOU655410:JOU655417 JYQ655410:JYQ655417 KIM655410:KIM655417 KSI655410:KSI655417 LCE655410:LCE655417 LMA655410:LMA655417 LVW655410:LVW655417 MFS655410:MFS655417 MPO655410:MPO655417 MZK655410:MZK655417 NJG655410:NJG655417 NTC655410:NTC655417 OCY655410:OCY655417 OMU655410:OMU655417 OWQ655410:OWQ655417 PGM655410:PGM655417 PQI655410:PQI655417 QAE655410:QAE655417 QKA655410:QKA655417 QTW655410:QTW655417 RDS655410:RDS655417 RNO655410:RNO655417 RXK655410:RXK655417 SHG655410:SHG655417 SRC655410:SRC655417 TAY655410:TAY655417 TKU655410:TKU655417 TUQ655410:TUQ655417 UEM655410:UEM655417 UOI655410:UOI655417 UYE655410:UYE655417 VIA655410:VIA655417 VRW655410:VRW655417 WBS655410:WBS655417 WLO655410:WLO655417 WVK655410:WVK655417 C720946:C720953 IY720946:IY720953 SU720946:SU720953 ACQ720946:ACQ720953 AMM720946:AMM720953 AWI720946:AWI720953 BGE720946:BGE720953 BQA720946:BQA720953 BZW720946:BZW720953 CJS720946:CJS720953 CTO720946:CTO720953 DDK720946:DDK720953 DNG720946:DNG720953 DXC720946:DXC720953 EGY720946:EGY720953 EQU720946:EQU720953 FAQ720946:FAQ720953 FKM720946:FKM720953 FUI720946:FUI720953 GEE720946:GEE720953 GOA720946:GOA720953 GXW720946:GXW720953 HHS720946:HHS720953 HRO720946:HRO720953 IBK720946:IBK720953 ILG720946:ILG720953 IVC720946:IVC720953 JEY720946:JEY720953 JOU720946:JOU720953 JYQ720946:JYQ720953 KIM720946:KIM720953 KSI720946:KSI720953 LCE720946:LCE720953 LMA720946:LMA720953 LVW720946:LVW720953 MFS720946:MFS720953 MPO720946:MPO720953 MZK720946:MZK720953 NJG720946:NJG720953 NTC720946:NTC720953 OCY720946:OCY720953 OMU720946:OMU720953 OWQ720946:OWQ720953 PGM720946:PGM720953 PQI720946:PQI720953 QAE720946:QAE720953 QKA720946:QKA720953 QTW720946:QTW720953 RDS720946:RDS720953 RNO720946:RNO720953 RXK720946:RXK720953 SHG720946:SHG720953 SRC720946:SRC720953 TAY720946:TAY720953 TKU720946:TKU720953 TUQ720946:TUQ720953 UEM720946:UEM720953 UOI720946:UOI720953 UYE720946:UYE720953 VIA720946:VIA720953 VRW720946:VRW720953 WBS720946:WBS720953 WLO720946:WLO720953 WVK720946:WVK720953 C786482:C786489 IY786482:IY786489 SU786482:SU786489 ACQ786482:ACQ786489 AMM786482:AMM786489 AWI786482:AWI786489 BGE786482:BGE786489 BQA786482:BQA786489 BZW786482:BZW786489 CJS786482:CJS786489 CTO786482:CTO786489 DDK786482:DDK786489 DNG786482:DNG786489 DXC786482:DXC786489 EGY786482:EGY786489 EQU786482:EQU786489 FAQ786482:FAQ786489 FKM786482:FKM786489 FUI786482:FUI786489 GEE786482:GEE786489 GOA786482:GOA786489 GXW786482:GXW786489 HHS786482:HHS786489 HRO786482:HRO786489 IBK786482:IBK786489 ILG786482:ILG786489 IVC786482:IVC786489 JEY786482:JEY786489 JOU786482:JOU786489 JYQ786482:JYQ786489 KIM786482:KIM786489 KSI786482:KSI786489 LCE786482:LCE786489 LMA786482:LMA786489 LVW786482:LVW786489 MFS786482:MFS786489 MPO786482:MPO786489 MZK786482:MZK786489 NJG786482:NJG786489 NTC786482:NTC786489 OCY786482:OCY786489 OMU786482:OMU786489 OWQ786482:OWQ786489 PGM786482:PGM786489 PQI786482:PQI786489 QAE786482:QAE786489 QKA786482:QKA786489 QTW786482:QTW786489 RDS786482:RDS786489 RNO786482:RNO786489 RXK786482:RXK786489 SHG786482:SHG786489 SRC786482:SRC786489 TAY786482:TAY786489 TKU786482:TKU786489 TUQ786482:TUQ786489 UEM786482:UEM786489 UOI786482:UOI786489 UYE786482:UYE786489 VIA786482:VIA786489 VRW786482:VRW786489 WBS786482:WBS786489 WLO786482:WLO786489 WVK786482:WVK786489 C852018:C852025 IY852018:IY852025 SU852018:SU852025 ACQ852018:ACQ852025 AMM852018:AMM852025 AWI852018:AWI852025 BGE852018:BGE852025 BQA852018:BQA852025 BZW852018:BZW852025 CJS852018:CJS852025 CTO852018:CTO852025 DDK852018:DDK852025 DNG852018:DNG852025 DXC852018:DXC852025 EGY852018:EGY852025 EQU852018:EQU852025 FAQ852018:FAQ852025 FKM852018:FKM852025 FUI852018:FUI852025 GEE852018:GEE852025 GOA852018:GOA852025 GXW852018:GXW852025 HHS852018:HHS852025 HRO852018:HRO852025 IBK852018:IBK852025 ILG852018:ILG852025 IVC852018:IVC852025 JEY852018:JEY852025 JOU852018:JOU852025 JYQ852018:JYQ852025 KIM852018:KIM852025 KSI852018:KSI852025 LCE852018:LCE852025 LMA852018:LMA852025 LVW852018:LVW852025 MFS852018:MFS852025 MPO852018:MPO852025 MZK852018:MZK852025 NJG852018:NJG852025 NTC852018:NTC852025 OCY852018:OCY852025 OMU852018:OMU852025 OWQ852018:OWQ852025 PGM852018:PGM852025 PQI852018:PQI852025 QAE852018:QAE852025 QKA852018:QKA852025 QTW852018:QTW852025 RDS852018:RDS852025 RNO852018:RNO852025 RXK852018:RXK852025 SHG852018:SHG852025 SRC852018:SRC852025 TAY852018:TAY852025 TKU852018:TKU852025 TUQ852018:TUQ852025 UEM852018:UEM852025 UOI852018:UOI852025 UYE852018:UYE852025 VIA852018:VIA852025 VRW852018:VRW852025 WBS852018:WBS852025 WLO852018:WLO852025 WVK852018:WVK852025 C917554:C917561 IY917554:IY917561 SU917554:SU917561 ACQ917554:ACQ917561 AMM917554:AMM917561 AWI917554:AWI917561 BGE917554:BGE917561 BQA917554:BQA917561 BZW917554:BZW917561 CJS917554:CJS917561 CTO917554:CTO917561 DDK917554:DDK917561 DNG917554:DNG917561 DXC917554:DXC917561 EGY917554:EGY917561 EQU917554:EQU917561 FAQ917554:FAQ917561 FKM917554:FKM917561 FUI917554:FUI917561 GEE917554:GEE917561 GOA917554:GOA917561 GXW917554:GXW917561 HHS917554:HHS917561 HRO917554:HRO917561 IBK917554:IBK917561 ILG917554:ILG917561 IVC917554:IVC917561 JEY917554:JEY917561 JOU917554:JOU917561 JYQ917554:JYQ917561 KIM917554:KIM917561 KSI917554:KSI917561 LCE917554:LCE917561 LMA917554:LMA917561 LVW917554:LVW917561 MFS917554:MFS917561 MPO917554:MPO917561 MZK917554:MZK917561 NJG917554:NJG917561 NTC917554:NTC917561 OCY917554:OCY917561 OMU917554:OMU917561 OWQ917554:OWQ917561 PGM917554:PGM917561 PQI917554:PQI917561 QAE917554:QAE917561 QKA917554:QKA917561 QTW917554:QTW917561 RDS917554:RDS917561 RNO917554:RNO917561 RXK917554:RXK917561 SHG917554:SHG917561 SRC917554:SRC917561 TAY917554:TAY917561 TKU917554:TKU917561 TUQ917554:TUQ917561 UEM917554:UEM917561 UOI917554:UOI917561 UYE917554:UYE917561 VIA917554:VIA917561 VRW917554:VRW917561 WBS917554:WBS917561 WLO917554:WLO917561 WVK917554:WVK917561 C983090:C983097 IY983090:IY983097 SU983090:SU983097 ACQ983090:ACQ983097 AMM983090:AMM983097 AWI983090:AWI983097 BGE983090:BGE983097 BQA983090:BQA983097 BZW983090:BZW983097 CJS983090:CJS983097 CTO983090:CTO983097 DDK983090:DDK983097 DNG983090:DNG983097 DXC983090:DXC983097 EGY983090:EGY983097 EQU983090:EQU983097 FAQ983090:FAQ983097 FKM983090:FKM983097 FUI983090:FUI983097 GEE983090:GEE983097 GOA983090:GOA983097 GXW983090:GXW983097 HHS983090:HHS983097 HRO983090:HRO983097 IBK983090:IBK983097 ILG983090:ILG983097 IVC983090:IVC983097 JEY983090:JEY983097 JOU983090:JOU983097 JYQ983090:JYQ983097 KIM983090:KIM983097 KSI983090:KSI983097 LCE983090:LCE983097 LMA983090:LMA983097 LVW983090:LVW983097 MFS983090:MFS983097 MPO983090:MPO983097 MZK983090:MZK983097 NJG983090:NJG983097 NTC983090:NTC983097 OCY983090:OCY983097 OMU983090:OMU983097 OWQ983090:OWQ983097 PGM983090:PGM983097 PQI983090:PQI983097 QAE983090:QAE983097 QKA983090:QKA983097 QTW983090:QTW983097 RDS983090:RDS983097 RNO983090:RNO983097 RXK983090:RXK983097 SHG983090:SHG983097 SRC983090:SRC983097 TAY983090:TAY983097 TKU983090:TKU983097 TUQ983090:TUQ983097 UEM983090:UEM983097 UOI983090:UOI983097 UYE983090:UYE983097 VIA983090:VIA983097 VRW983090:VRW983097 WBS983090:WBS983097 WLO983090:WLO983097 WVK983090:WVK983097 C436:C438 IY436:IY438 SU436:SU438 ACQ436:ACQ438 AMM436:AMM438 AWI436:AWI438 BGE436:BGE438 BQA436:BQA438 BZW436:BZW438 CJS436:CJS438 CTO436:CTO438 DDK436:DDK438 DNG436:DNG438 DXC436:DXC438 EGY436:EGY438 EQU436:EQU438 FAQ436:FAQ438 FKM436:FKM438 FUI436:FUI438 GEE436:GEE438 GOA436:GOA438 GXW436:GXW438 HHS436:HHS438 HRO436:HRO438 IBK436:IBK438 ILG436:ILG438 IVC436:IVC438 JEY436:JEY438 JOU436:JOU438 JYQ436:JYQ438 KIM436:KIM438 KSI436:KSI438 LCE436:LCE438 LMA436:LMA438 LVW436:LVW438 MFS436:MFS438 MPO436:MPO438 MZK436:MZK438 NJG436:NJG438 NTC436:NTC438 OCY436:OCY438 OMU436:OMU438 OWQ436:OWQ438 PGM436:PGM438 PQI436:PQI438 QAE436:QAE438 QKA436:QKA438 QTW436:QTW438 RDS436:RDS438 RNO436:RNO438 RXK436:RXK438 SHG436:SHG438 SRC436:SRC438 TAY436:TAY438 TKU436:TKU438 TUQ436:TUQ438 UEM436:UEM438 UOI436:UOI438 UYE436:UYE438 VIA436:VIA438 VRW436:VRW438 WBS436:WBS438 WLO436:WLO438 WVK436:WVK438 C65972:C65974 IY65972:IY65974 SU65972:SU65974 ACQ65972:ACQ65974 AMM65972:AMM65974 AWI65972:AWI65974 BGE65972:BGE65974 BQA65972:BQA65974 BZW65972:BZW65974 CJS65972:CJS65974 CTO65972:CTO65974 DDK65972:DDK65974 DNG65972:DNG65974 DXC65972:DXC65974 EGY65972:EGY65974 EQU65972:EQU65974 FAQ65972:FAQ65974 FKM65972:FKM65974 FUI65972:FUI65974 GEE65972:GEE65974 GOA65972:GOA65974 GXW65972:GXW65974 HHS65972:HHS65974 HRO65972:HRO65974 IBK65972:IBK65974 ILG65972:ILG65974 IVC65972:IVC65974 JEY65972:JEY65974 JOU65972:JOU65974 JYQ65972:JYQ65974 KIM65972:KIM65974 KSI65972:KSI65974 LCE65972:LCE65974 LMA65972:LMA65974 LVW65972:LVW65974 MFS65972:MFS65974 MPO65972:MPO65974 MZK65972:MZK65974 NJG65972:NJG65974 NTC65972:NTC65974 OCY65972:OCY65974 OMU65972:OMU65974 OWQ65972:OWQ65974 PGM65972:PGM65974 PQI65972:PQI65974 QAE65972:QAE65974 QKA65972:QKA65974 QTW65972:QTW65974 RDS65972:RDS65974 RNO65972:RNO65974 RXK65972:RXK65974 SHG65972:SHG65974 SRC65972:SRC65974 TAY65972:TAY65974 TKU65972:TKU65974 TUQ65972:TUQ65974 UEM65972:UEM65974 UOI65972:UOI65974 UYE65972:UYE65974 VIA65972:VIA65974 VRW65972:VRW65974 WBS65972:WBS65974 WLO65972:WLO65974 WVK65972:WVK65974 C131508:C131510 IY131508:IY131510 SU131508:SU131510 ACQ131508:ACQ131510 AMM131508:AMM131510 AWI131508:AWI131510 BGE131508:BGE131510 BQA131508:BQA131510 BZW131508:BZW131510 CJS131508:CJS131510 CTO131508:CTO131510 DDK131508:DDK131510 DNG131508:DNG131510 DXC131508:DXC131510 EGY131508:EGY131510 EQU131508:EQU131510 FAQ131508:FAQ131510 FKM131508:FKM131510 FUI131508:FUI131510 GEE131508:GEE131510 GOA131508:GOA131510 GXW131508:GXW131510 HHS131508:HHS131510 HRO131508:HRO131510 IBK131508:IBK131510 ILG131508:ILG131510 IVC131508:IVC131510 JEY131508:JEY131510 JOU131508:JOU131510 JYQ131508:JYQ131510 KIM131508:KIM131510 KSI131508:KSI131510 LCE131508:LCE131510 LMA131508:LMA131510 LVW131508:LVW131510 MFS131508:MFS131510 MPO131508:MPO131510 MZK131508:MZK131510 NJG131508:NJG131510 NTC131508:NTC131510 OCY131508:OCY131510 OMU131508:OMU131510 OWQ131508:OWQ131510 PGM131508:PGM131510 PQI131508:PQI131510 QAE131508:QAE131510 QKA131508:QKA131510 QTW131508:QTW131510 RDS131508:RDS131510 RNO131508:RNO131510 RXK131508:RXK131510 SHG131508:SHG131510 SRC131508:SRC131510 TAY131508:TAY131510 TKU131508:TKU131510 TUQ131508:TUQ131510 UEM131508:UEM131510 UOI131508:UOI131510 UYE131508:UYE131510 VIA131508:VIA131510 VRW131508:VRW131510 WBS131508:WBS131510 WLO131508:WLO131510 WVK131508:WVK131510 C197044:C197046 IY197044:IY197046 SU197044:SU197046 ACQ197044:ACQ197046 AMM197044:AMM197046 AWI197044:AWI197046 BGE197044:BGE197046 BQA197044:BQA197046 BZW197044:BZW197046 CJS197044:CJS197046 CTO197044:CTO197046 DDK197044:DDK197046 DNG197044:DNG197046 DXC197044:DXC197046 EGY197044:EGY197046 EQU197044:EQU197046 FAQ197044:FAQ197046 FKM197044:FKM197046 FUI197044:FUI197046 GEE197044:GEE197046 GOA197044:GOA197046 GXW197044:GXW197046 HHS197044:HHS197046 HRO197044:HRO197046 IBK197044:IBK197046 ILG197044:ILG197046 IVC197044:IVC197046 JEY197044:JEY197046 JOU197044:JOU197046 JYQ197044:JYQ197046 KIM197044:KIM197046 KSI197044:KSI197046 LCE197044:LCE197046 LMA197044:LMA197046 LVW197044:LVW197046 MFS197044:MFS197046 MPO197044:MPO197046 MZK197044:MZK197046 NJG197044:NJG197046 NTC197044:NTC197046 OCY197044:OCY197046 OMU197044:OMU197046 OWQ197044:OWQ197046 PGM197044:PGM197046 PQI197044:PQI197046 QAE197044:QAE197046 QKA197044:QKA197046 QTW197044:QTW197046 RDS197044:RDS197046 RNO197044:RNO197046 RXK197044:RXK197046 SHG197044:SHG197046 SRC197044:SRC197046 TAY197044:TAY197046 TKU197044:TKU197046 TUQ197044:TUQ197046 UEM197044:UEM197046 UOI197044:UOI197046 UYE197044:UYE197046 VIA197044:VIA197046 VRW197044:VRW197046 WBS197044:WBS197046 WLO197044:WLO197046 WVK197044:WVK197046 C262580:C262582 IY262580:IY262582 SU262580:SU262582 ACQ262580:ACQ262582 AMM262580:AMM262582 AWI262580:AWI262582 BGE262580:BGE262582 BQA262580:BQA262582 BZW262580:BZW262582 CJS262580:CJS262582 CTO262580:CTO262582 DDK262580:DDK262582 DNG262580:DNG262582 DXC262580:DXC262582 EGY262580:EGY262582 EQU262580:EQU262582 FAQ262580:FAQ262582 FKM262580:FKM262582 FUI262580:FUI262582 GEE262580:GEE262582 GOA262580:GOA262582 GXW262580:GXW262582 HHS262580:HHS262582 HRO262580:HRO262582 IBK262580:IBK262582 ILG262580:ILG262582 IVC262580:IVC262582 JEY262580:JEY262582 JOU262580:JOU262582 JYQ262580:JYQ262582 KIM262580:KIM262582 KSI262580:KSI262582 LCE262580:LCE262582 LMA262580:LMA262582 LVW262580:LVW262582 MFS262580:MFS262582 MPO262580:MPO262582 MZK262580:MZK262582 NJG262580:NJG262582 NTC262580:NTC262582 OCY262580:OCY262582 OMU262580:OMU262582 OWQ262580:OWQ262582 PGM262580:PGM262582 PQI262580:PQI262582 QAE262580:QAE262582 QKA262580:QKA262582 QTW262580:QTW262582 RDS262580:RDS262582 RNO262580:RNO262582 RXK262580:RXK262582 SHG262580:SHG262582 SRC262580:SRC262582 TAY262580:TAY262582 TKU262580:TKU262582 TUQ262580:TUQ262582 UEM262580:UEM262582 UOI262580:UOI262582 UYE262580:UYE262582 VIA262580:VIA262582 VRW262580:VRW262582 WBS262580:WBS262582 WLO262580:WLO262582 WVK262580:WVK262582 C328116:C328118 IY328116:IY328118 SU328116:SU328118 ACQ328116:ACQ328118 AMM328116:AMM328118 AWI328116:AWI328118 BGE328116:BGE328118 BQA328116:BQA328118 BZW328116:BZW328118 CJS328116:CJS328118 CTO328116:CTO328118 DDK328116:DDK328118 DNG328116:DNG328118 DXC328116:DXC328118 EGY328116:EGY328118 EQU328116:EQU328118 FAQ328116:FAQ328118 FKM328116:FKM328118 FUI328116:FUI328118 GEE328116:GEE328118 GOA328116:GOA328118 GXW328116:GXW328118 HHS328116:HHS328118 HRO328116:HRO328118 IBK328116:IBK328118 ILG328116:ILG328118 IVC328116:IVC328118 JEY328116:JEY328118 JOU328116:JOU328118 JYQ328116:JYQ328118 KIM328116:KIM328118 KSI328116:KSI328118 LCE328116:LCE328118 LMA328116:LMA328118 LVW328116:LVW328118 MFS328116:MFS328118 MPO328116:MPO328118 MZK328116:MZK328118 NJG328116:NJG328118 NTC328116:NTC328118 OCY328116:OCY328118 OMU328116:OMU328118 OWQ328116:OWQ328118 PGM328116:PGM328118 PQI328116:PQI328118 QAE328116:QAE328118 QKA328116:QKA328118 QTW328116:QTW328118 RDS328116:RDS328118 RNO328116:RNO328118 RXK328116:RXK328118 SHG328116:SHG328118 SRC328116:SRC328118 TAY328116:TAY328118 TKU328116:TKU328118 TUQ328116:TUQ328118 UEM328116:UEM328118 UOI328116:UOI328118 UYE328116:UYE328118 VIA328116:VIA328118 VRW328116:VRW328118 WBS328116:WBS328118 WLO328116:WLO328118 WVK328116:WVK328118 C393652:C393654 IY393652:IY393654 SU393652:SU393654 ACQ393652:ACQ393654 AMM393652:AMM393654 AWI393652:AWI393654 BGE393652:BGE393654 BQA393652:BQA393654 BZW393652:BZW393654 CJS393652:CJS393654 CTO393652:CTO393654 DDK393652:DDK393654 DNG393652:DNG393654 DXC393652:DXC393654 EGY393652:EGY393654 EQU393652:EQU393654 FAQ393652:FAQ393654 FKM393652:FKM393654 FUI393652:FUI393654 GEE393652:GEE393654 GOA393652:GOA393654 GXW393652:GXW393654 HHS393652:HHS393654 HRO393652:HRO393654 IBK393652:IBK393654 ILG393652:ILG393654 IVC393652:IVC393654 JEY393652:JEY393654 JOU393652:JOU393654 JYQ393652:JYQ393654 KIM393652:KIM393654 KSI393652:KSI393654 LCE393652:LCE393654 LMA393652:LMA393654 LVW393652:LVW393654 MFS393652:MFS393654 MPO393652:MPO393654 MZK393652:MZK393654 NJG393652:NJG393654 NTC393652:NTC393654 OCY393652:OCY393654 OMU393652:OMU393654 OWQ393652:OWQ393654 PGM393652:PGM393654 PQI393652:PQI393654 QAE393652:QAE393654 QKA393652:QKA393654 QTW393652:QTW393654 RDS393652:RDS393654 RNO393652:RNO393654 RXK393652:RXK393654 SHG393652:SHG393654 SRC393652:SRC393654 TAY393652:TAY393654 TKU393652:TKU393654 TUQ393652:TUQ393654 UEM393652:UEM393654 UOI393652:UOI393654 UYE393652:UYE393654 VIA393652:VIA393654 VRW393652:VRW393654 WBS393652:WBS393654 WLO393652:WLO393654 WVK393652:WVK393654 C459188:C459190 IY459188:IY459190 SU459188:SU459190 ACQ459188:ACQ459190 AMM459188:AMM459190 AWI459188:AWI459190 BGE459188:BGE459190 BQA459188:BQA459190 BZW459188:BZW459190 CJS459188:CJS459190 CTO459188:CTO459190 DDK459188:DDK459190 DNG459188:DNG459190 DXC459188:DXC459190 EGY459188:EGY459190 EQU459188:EQU459190 FAQ459188:FAQ459190 FKM459188:FKM459190 FUI459188:FUI459190 GEE459188:GEE459190 GOA459188:GOA459190 GXW459188:GXW459190 HHS459188:HHS459190 HRO459188:HRO459190 IBK459188:IBK459190 ILG459188:ILG459190 IVC459188:IVC459190 JEY459188:JEY459190 JOU459188:JOU459190 JYQ459188:JYQ459190 KIM459188:KIM459190 KSI459188:KSI459190 LCE459188:LCE459190 LMA459188:LMA459190 LVW459188:LVW459190 MFS459188:MFS459190 MPO459188:MPO459190 MZK459188:MZK459190 NJG459188:NJG459190 NTC459188:NTC459190 OCY459188:OCY459190 OMU459188:OMU459190 OWQ459188:OWQ459190 PGM459188:PGM459190 PQI459188:PQI459190 QAE459188:QAE459190 QKA459188:QKA459190 QTW459188:QTW459190 RDS459188:RDS459190 RNO459188:RNO459190 RXK459188:RXK459190 SHG459188:SHG459190 SRC459188:SRC459190 TAY459188:TAY459190 TKU459188:TKU459190 TUQ459188:TUQ459190 UEM459188:UEM459190 UOI459188:UOI459190 UYE459188:UYE459190 VIA459188:VIA459190 VRW459188:VRW459190 WBS459188:WBS459190 WLO459188:WLO459190 WVK459188:WVK459190 C524724:C524726 IY524724:IY524726 SU524724:SU524726 ACQ524724:ACQ524726 AMM524724:AMM524726 AWI524724:AWI524726 BGE524724:BGE524726 BQA524724:BQA524726 BZW524724:BZW524726 CJS524724:CJS524726 CTO524724:CTO524726 DDK524724:DDK524726 DNG524724:DNG524726 DXC524724:DXC524726 EGY524724:EGY524726 EQU524724:EQU524726 FAQ524724:FAQ524726 FKM524724:FKM524726 FUI524724:FUI524726 GEE524724:GEE524726 GOA524724:GOA524726 GXW524724:GXW524726 HHS524724:HHS524726 HRO524724:HRO524726 IBK524724:IBK524726 ILG524724:ILG524726 IVC524724:IVC524726 JEY524724:JEY524726 JOU524724:JOU524726 JYQ524724:JYQ524726 KIM524724:KIM524726 KSI524724:KSI524726 LCE524724:LCE524726 LMA524724:LMA524726 LVW524724:LVW524726 MFS524724:MFS524726 MPO524724:MPO524726 MZK524724:MZK524726 NJG524724:NJG524726 NTC524724:NTC524726 OCY524724:OCY524726 OMU524724:OMU524726 OWQ524724:OWQ524726 PGM524724:PGM524726 PQI524724:PQI524726 QAE524724:QAE524726 QKA524724:QKA524726 QTW524724:QTW524726 RDS524724:RDS524726 RNO524724:RNO524726 RXK524724:RXK524726 SHG524724:SHG524726 SRC524724:SRC524726 TAY524724:TAY524726 TKU524724:TKU524726 TUQ524724:TUQ524726 UEM524724:UEM524726 UOI524724:UOI524726 UYE524724:UYE524726 VIA524724:VIA524726 VRW524724:VRW524726 WBS524724:WBS524726 WLO524724:WLO524726 WVK524724:WVK524726 C590260:C590262 IY590260:IY590262 SU590260:SU590262 ACQ590260:ACQ590262 AMM590260:AMM590262 AWI590260:AWI590262 BGE590260:BGE590262 BQA590260:BQA590262 BZW590260:BZW590262 CJS590260:CJS590262 CTO590260:CTO590262 DDK590260:DDK590262 DNG590260:DNG590262 DXC590260:DXC590262 EGY590260:EGY590262 EQU590260:EQU590262 FAQ590260:FAQ590262 FKM590260:FKM590262 FUI590260:FUI590262 GEE590260:GEE590262 GOA590260:GOA590262 GXW590260:GXW590262 HHS590260:HHS590262 HRO590260:HRO590262 IBK590260:IBK590262 ILG590260:ILG590262 IVC590260:IVC590262 JEY590260:JEY590262 JOU590260:JOU590262 JYQ590260:JYQ590262 KIM590260:KIM590262 KSI590260:KSI590262 LCE590260:LCE590262 LMA590260:LMA590262 LVW590260:LVW590262 MFS590260:MFS590262 MPO590260:MPO590262 MZK590260:MZK590262 NJG590260:NJG590262 NTC590260:NTC590262 OCY590260:OCY590262 OMU590260:OMU590262 OWQ590260:OWQ590262 PGM590260:PGM590262 PQI590260:PQI590262 QAE590260:QAE590262 QKA590260:QKA590262 QTW590260:QTW590262 RDS590260:RDS590262 RNO590260:RNO590262 RXK590260:RXK590262 SHG590260:SHG590262 SRC590260:SRC590262 TAY590260:TAY590262 TKU590260:TKU590262 TUQ590260:TUQ590262 UEM590260:UEM590262 UOI590260:UOI590262 UYE590260:UYE590262 VIA590260:VIA590262 VRW590260:VRW590262 WBS590260:WBS590262 WLO590260:WLO590262 WVK590260:WVK590262 C655796:C655798 IY655796:IY655798 SU655796:SU655798 ACQ655796:ACQ655798 AMM655796:AMM655798 AWI655796:AWI655798 BGE655796:BGE655798 BQA655796:BQA655798 BZW655796:BZW655798 CJS655796:CJS655798 CTO655796:CTO655798 DDK655796:DDK655798 DNG655796:DNG655798 DXC655796:DXC655798 EGY655796:EGY655798 EQU655796:EQU655798 FAQ655796:FAQ655798 FKM655796:FKM655798 FUI655796:FUI655798 GEE655796:GEE655798 GOA655796:GOA655798 GXW655796:GXW655798 HHS655796:HHS655798 HRO655796:HRO655798 IBK655796:IBK655798 ILG655796:ILG655798 IVC655796:IVC655798 JEY655796:JEY655798 JOU655796:JOU655798 JYQ655796:JYQ655798 KIM655796:KIM655798 KSI655796:KSI655798 LCE655796:LCE655798 LMA655796:LMA655798 LVW655796:LVW655798 MFS655796:MFS655798 MPO655796:MPO655798 MZK655796:MZK655798 NJG655796:NJG655798 NTC655796:NTC655798 OCY655796:OCY655798 OMU655796:OMU655798 OWQ655796:OWQ655798 PGM655796:PGM655798 PQI655796:PQI655798 QAE655796:QAE655798 QKA655796:QKA655798 QTW655796:QTW655798 RDS655796:RDS655798 RNO655796:RNO655798 RXK655796:RXK655798 SHG655796:SHG655798 SRC655796:SRC655798 TAY655796:TAY655798 TKU655796:TKU655798 TUQ655796:TUQ655798 UEM655796:UEM655798 UOI655796:UOI655798 UYE655796:UYE655798 VIA655796:VIA655798 VRW655796:VRW655798 WBS655796:WBS655798 WLO655796:WLO655798 WVK655796:WVK655798 C721332:C721334 IY721332:IY721334 SU721332:SU721334 ACQ721332:ACQ721334 AMM721332:AMM721334 AWI721332:AWI721334 BGE721332:BGE721334 BQA721332:BQA721334 BZW721332:BZW721334 CJS721332:CJS721334 CTO721332:CTO721334 DDK721332:DDK721334 DNG721332:DNG721334 DXC721332:DXC721334 EGY721332:EGY721334 EQU721332:EQU721334 FAQ721332:FAQ721334 FKM721332:FKM721334 FUI721332:FUI721334 GEE721332:GEE721334 GOA721332:GOA721334 GXW721332:GXW721334 HHS721332:HHS721334 HRO721332:HRO721334 IBK721332:IBK721334 ILG721332:ILG721334 IVC721332:IVC721334 JEY721332:JEY721334 JOU721332:JOU721334 JYQ721332:JYQ721334 KIM721332:KIM721334 KSI721332:KSI721334 LCE721332:LCE721334 LMA721332:LMA721334 LVW721332:LVW721334 MFS721332:MFS721334 MPO721332:MPO721334 MZK721332:MZK721334 NJG721332:NJG721334 NTC721332:NTC721334 OCY721332:OCY721334 OMU721332:OMU721334 OWQ721332:OWQ721334 PGM721332:PGM721334 PQI721332:PQI721334 QAE721332:QAE721334 QKA721332:QKA721334 QTW721332:QTW721334 RDS721332:RDS721334 RNO721332:RNO721334 RXK721332:RXK721334 SHG721332:SHG721334 SRC721332:SRC721334 TAY721332:TAY721334 TKU721332:TKU721334 TUQ721332:TUQ721334 UEM721332:UEM721334 UOI721332:UOI721334 UYE721332:UYE721334 VIA721332:VIA721334 VRW721332:VRW721334 WBS721332:WBS721334 WLO721332:WLO721334 WVK721332:WVK721334 C786868:C786870 IY786868:IY786870 SU786868:SU786870 ACQ786868:ACQ786870 AMM786868:AMM786870 AWI786868:AWI786870 BGE786868:BGE786870 BQA786868:BQA786870 BZW786868:BZW786870 CJS786868:CJS786870 CTO786868:CTO786870 DDK786868:DDK786870 DNG786868:DNG786870 DXC786868:DXC786870 EGY786868:EGY786870 EQU786868:EQU786870 FAQ786868:FAQ786870 FKM786868:FKM786870 FUI786868:FUI786870 GEE786868:GEE786870 GOA786868:GOA786870 GXW786868:GXW786870 HHS786868:HHS786870 HRO786868:HRO786870 IBK786868:IBK786870 ILG786868:ILG786870 IVC786868:IVC786870 JEY786868:JEY786870 JOU786868:JOU786870 JYQ786868:JYQ786870 KIM786868:KIM786870 KSI786868:KSI786870 LCE786868:LCE786870 LMA786868:LMA786870 LVW786868:LVW786870 MFS786868:MFS786870 MPO786868:MPO786870 MZK786868:MZK786870 NJG786868:NJG786870 NTC786868:NTC786870 OCY786868:OCY786870 OMU786868:OMU786870 OWQ786868:OWQ786870 PGM786868:PGM786870 PQI786868:PQI786870 QAE786868:QAE786870 QKA786868:QKA786870 QTW786868:QTW786870 RDS786868:RDS786870 RNO786868:RNO786870 RXK786868:RXK786870 SHG786868:SHG786870 SRC786868:SRC786870 TAY786868:TAY786870 TKU786868:TKU786870 TUQ786868:TUQ786870 UEM786868:UEM786870 UOI786868:UOI786870 UYE786868:UYE786870 VIA786868:VIA786870 VRW786868:VRW786870 WBS786868:WBS786870 WLO786868:WLO786870 WVK786868:WVK786870 C852404:C852406 IY852404:IY852406 SU852404:SU852406 ACQ852404:ACQ852406 AMM852404:AMM852406 AWI852404:AWI852406 BGE852404:BGE852406 BQA852404:BQA852406 BZW852404:BZW852406 CJS852404:CJS852406 CTO852404:CTO852406 DDK852404:DDK852406 DNG852404:DNG852406 DXC852404:DXC852406 EGY852404:EGY852406 EQU852404:EQU852406 FAQ852404:FAQ852406 FKM852404:FKM852406 FUI852404:FUI852406 GEE852404:GEE852406 GOA852404:GOA852406 GXW852404:GXW852406 HHS852404:HHS852406 HRO852404:HRO852406 IBK852404:IBK852406 ILG852404:ILG852406 IVC852404:IVC852406 JEY852404:JEY852406 JOU852404:JOU852406 JYQ852404:JYQ852406 KIM852404:KIM852406 KSI852404:KSI852406 LCE852404:LCE852406 LMA852404:LMA852406 LVW852404:LVW852406 MFS852404:MFS852406 MPO852404:MPO852406 MZK852404:MZK852406 NJG852404:NJG852406 NTC852404:NTC852406 OCY852404:OCY852406 OMU852404:OMU852406 OWQ852404:OWQ852406 PGM852404:PGM852406 PQI852404:PQI852406 QAE852404:QAE852406 QKA852404:QKA852406 QTW852404:QTW852406 RDS852404:RDS852406 RNO852404:RNO852406 RXK852404:RXK852406 SHG852404:SHG852406 SRC852404:SRC852406 TAY852404:TAY852406 TKU852404:TKU852406 TUQ852404:TUQ852406 UEM852404:UEM852406 UOI852404:UOI852406 UYE852404:UYE852406 VIA852404:VIA852406 VRW852404:VRW852406 WBS852404:WBS852406 WLO852404:WLO852406 WVK852404:WVK852406 C917940:C917942 IY917940:IY917942 SU917940:SU917942 ACQ917940:ACQ917942 AMM917940:AMM917942 AWI917940:AWI917942 BGE917940:BGE917942 BQA917940:BQA917942 BZW917940:BZW917942 CJS917940:CJS917942 CTO917940:CTO917942 DDK917940:DDK917942 DNG917940:DNG917942 DXC917940:DXC917942 EGY917940:EGY917942 EQU917940:EQU917942 FAQ917940:FAQ917942 FKM917940:FKM917942 FUI917940:FUI917942 GEE917940:GEE917942 GOA917940:GOA917942 GXW917940:GXW917942 HHS917940:HHS917942 HRO917940:HRO917942 IBK917940:IBK917942 ILG917940:ILG917942 IVC917940:IVC917942 JEY917940:JEY917942 JOU917940:JOU917942 JYQ917940:JYQ917942 KIM917940:KIM917942 KSI917940:KSI917942 LCE917940:LCE917942 LMA917940:LMA917942 LVW917940:LVW917942 MFS917940:MFS917942 MPO917940:MPO917942 MZK917940:MZK917942 NJG917940:NJG917942 NTC917940:NTC917942 OCY917940:OCY917942 OMU917940:OMU917942 OWQ917940:OWQ917942 PGM917940:PGM917942 PQI917940:PQI917942 QAE917940:QAE917942 QKA917940:QKA917942 QTW917940:QTW917942 RDS917940:RDS917942 RNO917940:RNO917942 RXK917940:RXK917942 SHG917940:SHG917942 SRC917940:SRC917942 TAY917940:TAY917942 TKU917940:TKU917942 TUQ917940:TUQ917942 UEM917940:UEM917942 UOI917940:UOI917942 UYE917940:UYE917942 VIA917940:VIA917942 VRW917940:VRW917942 WBS917940:WBS917942 WLO917940:WLO917942 WVK917940:WVK917942 C983476:C983478 IY983476:IY983478 SU983476:SU983478 ACQ983476:ACQ983478 AMM983476:AMM983478 AWI983476:AWI983478 BGE983476:BGE983478 BQA983476:BQA983478 BZW983476:BZW983478 CJS983476:CJS983478 CTO983476:CTO983478 DDK983476:DDK983478 DNG983476:DNG983478 DXC983476:DXC983478 EGY983476:EGY983478 EQU983476:EQU983478 FAQ983476:FAQ983478 FKM983476:FKM983478 FUI983476:FUI983478 GEE983476:GEE983478 GOA983476:GOA983478 GXW983476:GXW983478 HHS983476:HHS983478 HRO983476:HRO983478 IBK983476:IBK983478 ILG983476:ILG983478 IVC983476:IVC983478 JEY983476:JEY983478 JOU983476:JOU983478 JYQ983476:JYQ983478 KIM983476:KIM983478 KSI983476:KSI983478 LCE983476:LCE983478 LMA983476:LMA983478 LVW983476:LVW983478 MFS983476:MFS983478 MPO983476:MPO983478 MZK983476:MZK983478 NJG983476:NJG983478 NTC983476:NTC983478 OCY983476:OCY983478 OMU983476:OMU983478 OWQ983476:OWQ983478 PGM983476:PGM983478 PQI983476:PQI983478 QAE983476:QAE983478 QKA983476:QKA983478 QTW983476:QTW983478 RDS983476:RDS983478 RNO983476:RNO983478 RXK983476:RXK983478 SHG983476:SHG983478 SRC983476:SRC983478 TAY983476:TAY983478 TKU983476:TKU983478 TUQ983476:TUQ983478 UEM983476:UEM983478 UOI983476:UOI983478 UYE983476:UYE983478 VIA983476:VIA983478 VRW983476:VRW983478 WBS983476:WBS983478 WLO983476:WLO983478 WVK983476:WVK983478 C173 IY173 SU173 ACQ173 AMM173 AWI173 BGE173 BQA173 BZW173 CJS173 CTO173 DDK173 DNG173 DXC173 EGY173 EQU173 FAQ173 FKM173 FUI173 GEE173 GOA173 GXW173 HHS173 HRO173 IBK173 ILG173 IVC173 JEY173 JOU173 JYQ173 KIM173 KSI173 LCE173 LMA173 LVW173 MFS173 MPO173 MZK173 NJG173 NTC173 OCY173 OMU173 OWQ173 PGM173 PQI173 QAE173 QKA173 QTW173 RDS173 RNO173 RXK173 SHG173 SRC173 TAY173 TKU173 TUQ173 UEM173 UOI173 UYE173 VIA173 VRW173 WBS173 WLO173 WVK173 C65709 IY65709 SU65709 ACQ65709 AMM65709 AWI65709 BGE65709 BQA65709 BZW65709 CJS65709 CTO65709 DDK65709 DNG65709 DXC65709 EGY65709 EQU65709 FAQ65709 FKM65709 FUI65709 GEE65709 GOA65709 GXW65709 HHS65709 HRO65709 IBK65709 ILG65709 IVC65709 JEY65709 JOU65709 JYQ65709 KIM65709 KSI65709 LCE65709 LMA65709 LVW65709 MFS65709 MPO65709 MZK65709 NJG65709 NTC65709 OCY65709 OMU65709 OWQ65709 PGM65709 PQI65709 QAE65709 QKA65709 QTW65709 RDS65709 RNO65709 RXK65709 SHG65709 SRC65709 TAY65709 TKU65709 TUQ65709 UEM65709 UOI65709 UYE65709 VIA65709 VRW65709 WBS65709 WLO65709 WVK65709 C131245 IY131245 SU131245 ACQ131245 AMM131245 AWI131245 BGE131245 BQA131245 BZW131245 CJS131245 CTO131245 DDK131245 DNG131245 DXC131245 EGY131245 EQU131245 FAQ131245 FKM131245 FUI131245 GEE131245 GOA131245 GXW131245 HHS131245 HRO131245 IBK131245 ILG131245 IVC131245 JEY131245 JOU131245 JYQ131245 KIM131245 KSI131245 LCE131245 LMA131245 LVW131245 MFS131245 MPO131245 MZK131245 NJG131245 NTC131245 OCY131245 OMU131245 OWQ131245 PGM131245 PQI131245 QAE131245 QKA131245 QTW131245 RDS131245 RNO131245 RXK131245 SHG131245 SRC131245 TAY131245 TKU131245 TUQ131245 UEM131245 UOI131245 UYE131245 VIA131245 VRW131245 WBS131245 WLO131245 WVK131245 C196781 IY196781 SU196781 ACQ196781 AMM196781 AWI196781 BGE196781 BQA196781 BZW196781 CJS196781 CTO196781 DDK196781 DNG196781 DXC196781 EGY196781 EQU196781 FAQ196781 FKM196781 FUI196781 GEE196781 GOA196781 GXW196781 HHS196781 HRO196781 IBK196781 ILG196781 IVC196781 JEY196781 JOU196781 JYQ196781 KIM196781 KSI196781 LCE196781 LMA196781 LVW196781 MFS196781 MPO196781 MZK196781 NJG196781 NTC196781 OCY196781 OMU196781 OWQ196781 PGM196781 PQI196781 QAE196781 QKA196781 QTW196781 RDS196781 RNO196781 RXK196781 SHG196781 SRC196781 TAY196781 TKU196781 TUQ196781 UEM196781 UOI196781 UYE196781 VIA196781 VRW196781 WBS196781 WLO196781 WVK196781 C262317 IY262317 SU262317 ACQ262317 AMM262317 AWI262317 BGE262317 BQA262317 BZW262317 CJS262317 CTO262317 DDK262317 DNG262317 DXC262317 EGY262317 EQU262317 FAQ262317 FKM262317 FUI262317 GEE262317 GOA262317 GXW262317 HHS262317 HRO262317 IBK262317 ILG262317 IVC262317 JEY262317 JOU262317 JYQ262317 KIM262317 KSI262317 LCE262317 LMA262317 LVW262317 MFS262317 MPO262317 MZK262317 NJG262317 NTC262317 OCY262317 OMU262317 OWQ262317 PGM262317 PQI262317 QAE262317 QKA262317 QTW262317 RDS262317 RNO262317 RXK262317 SHG262317 SRC262317 TAY262317 TKU262317 TUQ262317 UEM262317 UOI262317 UYE262317 VIA262317 VRW262317 WBS262317 WLO262317 WVK262317 C327853 IY327853 SU327853 ACQ327853 AMM327853 AWI327853 BGE327853 BQA327853 BZW327853 CJS327853 CTO327853 DDK327853 DNG327853 DXC327853 EGY327853 EQU327853 FAQ327853 FKM327853 FUI327853 GEE327853 GOA327853 GXW327853 HHS327853 HRO327853 IBK327853 ILG327853 IVC327853 JEY327853 JOU327853 JYQ327853 KIM327853 KSI327853 LCE327853 LMA327853 LVW327853 MFS327853 MPO327853 MZK327853 NJG327853 NTC327853 OCY327853 OMU327853 OWQ327853 PGM327853 PQI327853 QAE327853 QKA327853 QTW327853 RDS327853 RNO327853 RXK327853 SHG327853 SRC327853 TAY327853 TKU327853 TUQ327853 UEM327853 UOI327853 UYE327853 VIA327853 VRW327853 WBS327853 WLO327853 WVK327853 C393389 IY393389 SU393389 ACQ393389 AMM393389 AWI393389 BGE393389 BQA393389 BZW393389 CJS393389 CTO393389 DDK393389 DNG393389 DXC393389 EGY393389 EQU393389 FAQ393389 FKM393389 FUI393389 GEE393389 GOA393389 GXW393389 HHS393389 HRO393389 IBK393389 ILG393389 IVC393389 JEY393389 JOU393389 JYQ393389 KIM393389 KSI393389 LCE393389 LMA393389 LVW393389 MFS393389 MPO393389 MZK393389 NJG393389 NTC393389 OCY393389 OMU393389 OWQ393389 PGM393389 PQI393389 QAE393389 QKA393389 QTW393389 RDS393389 RNO393389 RXK393389 SHG393389 SRC393389 TAY393389 TKU393389 TUQ393389 UEM393389 UOI393389 UYE393389 VIA393389 VRW393389 WBS393389 WLO393389 WVK393389 C458925 IY458925 SU458925 ACQ458925 AMM458925 AWI458925 BGE458925 BQA458925 BZW458925 CJS458925 CTO458925 DDK458925 DNG458925 DXC458925 EGY458925 EQU458925 FAQ458925 FKM458925 FUI458925 GEE458925 GOA458925 GXW458925 HHS458925 HRO458925 IBK458925 ILG458925 IVC458925 JEY458925 JOU458925 JYQ458925 KIM458925 KSI458925 LCE458925 LMA458925 LVW458925 MFS458925 MPO458925 MZK458925 NJG458925 NTC458925 OCY458925 OMU458925 OWQ458925 PGM458925 PQI458925 QAE458925 QKA458925 QTW458925 RDS458925 RNO458925 RXK458925 SHG458925 SRC458925 TAY458925 TKU458925 TUQ458925 UEM458925 UOI458925 UYE458925 VIA458925 VRW458925 WBS458925 WLO458925 WVK458925 C524461 IY524461 SU524461 ACQ524461 AMM524461 AWI524461 BGE524461 BQA524461 BZW524461 CJS524461 CTO524461 DDK524461 DNG524461 DXC524461 EGY524461 EQU524461 FAQ524461 FKM524461 FUI524461 GEE524461 GOA524461 GXW524461 HHS524461 HRO524461 IBK524461 ILG524461 IVC524461 JEY524461 JOU524461 JYQ524461 KIM524461 KSI524461 LCE524461 LMA524461 LVW524461 MFS524461 MPO524461 MZK524461 NJG524461 NTC524461 OCY524461 OMU524461 OWQ524461 PGM524461 PQI524461 QAE524461 QKA524461 QTW524461 RDS524461 RNO524461 RXK524461 SHG524461 SRC524461 TAY524461 TKU524461 TUQ524461 UEM524461 UOI524461 UYE524461 VIA524461 VRW524461 WBS524461 WLO524461 WVK524461 C589997 IY589997 SU589997 ACQ589997 AMM589997 AWI589997 BGE589997 BQA589997 BZW589997 CJS589997 CTO589997 DDK589997 DNG589997 DXC589997 EGY589997 EQU589997 FAQ589997 FKM589997 FUI589997 GEE589997 GOA589997 GXW589997 HHS589997 HRO589997 IBK589997 ILG589997 IVC589997 JEY589997 JOU589997 JYQ589997 KIM589997 KSI589997 LCE589997 LMA589997 LVW589997 MFS589997 MPO589997 MZK589997 NJG589997 NTC589997 OCY589997 OMU589997 OWQ589997 PGM589997 PQI589997 QAE589997 QKA589997 QTW589997 RDS589997 RNO589997 RXK589997 SHG589997 SRC589997 TAY589997 TKU589997 TUQ589997 UEM589997 UOI589997 UYE589997 VIA589997 VRW589997 WBS589997 WLO589997 WVK589997 C655533 IY655533 SU655533 ACQ655533 AMM655533 AWI655533 BGE655533 BQA655533 BZW655533 CJS655533 CTO655533 DDK655533 DNG655533 DXC655533 EGY655533 EQU655533 FAQ655533 FKM655533 FUI655533 GEE655533 GOA655533 GXW655533 HHS655533 HRO655533 IBK655533 ILG655533 IVC655533 JEY655533 JOU655533 JYQ655533 KIM655533 KSI655533 LCE655533 LMA655533 LVW655533 MFS655533 MPO655533 MZK655533 NJG655533 NTC655533 OCY655533 OMU655533 OWQ655533 PGM655533 PQI655533 QAE655533 QKA655533 QTW655533 RDS655533 RNO655533 RXK655533 SHG655533 SRC655533 TAY655533 TKU655533 TUQ655533 UEM655533 UOI655533 UYE655533 VIA655533 VRW655533 WBS655533 WLO655533 WVK655533 C721069 IY721069 SU721069 ACQ721069 AMM721069 AWI721069 BGE721069 BQA721069 BZW721069 CJS721069 CTO721069 DDK721069 DNG721069 DXC721069 EGY721069 EQU721069 FAQ721069 FKM721069 FUI721069 GEE721069 GOA721069 GXW721069 HHS721069 HRO721069 IBK721069 ILG721069 IVC721069 JEY721069 JOU721069 JYQ721069 KIM721069 KSI721069 LCE721069 LMA721069 LVW721069 MFS721069 MPO721069 MZK721069 NJG721069 NTC721069 OCY721069 OMU721069 OWQ721069 PGM721069 PQI721069 QAE721069 QKA721069 QTW721069 RDS721069 RNO721069 RXK721069 SHG721069 SRC721069 TAY721069 TKU721069 TUQ721069 UEM721069 UOI721069 UYE721069 VIA721069 VRW721069 WBS721069 WLO721069 WVK721069 C786605 IY786605 SU786605 ACQ786605 AMM786605 AWI786605 BGE786605 BQA786605 BZW786605 CJS786605 CTO786605 DDK786605 DNG786605 DXC786605 EGY786605 EQU786605 FAQ786605 FKM786605 FUI786605 GEE786605 GOA786605 GXW786605 HHS786605 HRO786605 IBK786605 ILG786605 IVC786605 JEY786605 JOU786605 JYQ786605 KIM786605 KSI786605 LCE786605 LMA786605 LVW786605 MFS786605 MPO786605 MZK786605 NJG786605 NTC786605 OCY786605 OMU786605 OWQ786605 PGM786605 PQI786605 QAE786605 QKA786605 QTW786605 RDS786605 RNO786605 RXK786605 SHG786605 SRC786605 TAY786605 TKU786605 TUQ786605 UEM786605 UOI786605 UYE786605 VIA786605 VRW786605 WBS786605 WLO786605 WVK786605 C852141 IY852141 SU852141 ACQ852141 AMM852141 AWI852141 BGE852141 BQA852141 BZW852141 CJS852141 CTO852141 DDK852141 DNG852141 DXC852141 EGY852141 EQU852141 FAQ852141 FKM852141 FUI852141 GEE852141 GOA852141 GXW852141 HHS852141 HRO852141 IBK852141 ILG852141 IVC852141 JEY852141 JOU852141 JYQ852141 KIM852141 KSI852141 LCE852141 LMA852141 LVW852141 MFS852141 MPO852141 MZK852141 NJG852141 NTC852141 OCY852141 OMU852141 OWQ852141 PGM852141 PQI852141 QAE852141 QKA852141 QTW852141 RDS852141 RNO852141 RXK852141 SHG852141 SRC852141 TAY852141 TKU852141 TUQ852141 UEM852141 UOI852141 UYE852141 VIA852141 VRW852141 WBS852141 WLO852141 WVK852141 C917677 IY917677 SU917677 ACQ917677 AMM917677 AWI917677 BGE917677 BQA917677 BZW917677 CJS917677 CTO917677 DDK917677 DNG917677 DXC917677 EGY917677 EQU917677 FAQ917677 FKM917677 FUI917677 GEE917677 GOA917677 GXW917677 HHS917677 HRO917677 IBK917677 ILG917677 IVC917677 JEY917677 JOU917677 JYQ917677 KIM917677 KSI917677 LCE917677 LMA917677 LVW917677 MFS917677 MPO917677 MZK917677 NJG917677 NTC917677 OCY917677 OMU917677 OWQ917677 PGM917677 PQI917677 QAE917677 QKA917677 QTW917677 RDS917677 RNO917677 RXK917677 SHG917677 SRC917677 TAY917677 TKU917677 TUQ917677 UEM917677 UOI917677 UYE917677 VIA917677 VRW917677 WBS917677 WLO917677 WVK917677 C983213 IY983213 SU983213 ACQ983213 AMM983213 AWI983213 BGE983213 BQA983213 BZW983213 CJS983213 CTO983213 DDK983213 DNG983213 DXC983213 EGY983213 EQU983213 FAQ983213 FKM983213 FUI983213 GEE983213 GOA983213 GXW983213 HHS983213 HRO983213 IBK983213 ILG983213 IVC983213 JEY983213 JOU983213 JYQ983213 KIM983213 KSI983213 LCE983213 LMA983213 LVW983213 MFS983213 MPO983213 MZK983213 NJG983213 NTC983213 OCY983213 OMU983213 OWQ983213 PGM983213 PQI983213 QAE983213 QKA983213 QTW983213 RDS983213 RNO983213 RXK983213 SHG983213 SRC983213 TAY983213 TKU983213 TUQ983213 UEM983213 UOI983213 UYE983213 VIA983213 VRW983213 WBS983213 WLO983213 WVK983213 C179 IY179 SU179 ACQ179 AMM179 AWI179 BGE179 BQA179 BZW179 CJS179 CTO179 DDK179 DNG179 DXC179 EGY179 EQU179 FAQ179 FKM179 FUI179 GEE179 GOA179 GXW179 HHS179 HRO179 IBK179 ILG179 IVC179 JEY179 JOU179 JYQ179 KIM179 KSI179 LCE179 LMA179 LVW179 MFS179 MPO179 MZK179 NJG179 NTC179 OCY179 OMU179 OWQ179 PGM179 PQI179 QAE179 QKA179 QTW179 RDS179 RNO179 RXK179 SHG179 SRC179 TAY179 TKU179 TUQ179 UEM179 UOI179 UYE179 VIA179 VRW179 WBS179 WLO179 WVK179 C65715 IY65715 SU65715 ACQ65715 AMM65715 AWI65715 BGE65715 BQA65715 BZW65715 CJS65715 CTO65715 DDK65715 DNG65715 DXC65715 EGY65715 EQU65715 FAQ65715 FKM65715 FUI65715 GEE65715 GOA65715 GXW65715 HHS65715 HRO65715 IBK65715 ILG65715 IVC65715 JEY65715 JOU65715 JYQ65715 KIM65715 KSI65715 LCE65715 LMA65715 LVW65715 MFS65715 MPO65715 MZK65715 NJG65715 NTC65715 OCY65715 OMU65715 OWQ65715 PGM65715 PQI65715 QAE65715 QKA65715 QTW65715 RDS65715 RNO65715 RXK65715 SHG65715 SRC65715 TAY65715 TKU65715 TUQ65715 UEM65715 UOI65715 UYE65715 VIA65715 VRW65715 WBS65715 WLO65715 WVK65715 C131251 IY131251 SU131251 ACQ131251 AMM131251 AWI131251 BGE131251 BQA131251 BZW131251 CJS131251 CTO131251 DDK131251 DNG131251 DXC131251 EGY131251 EQU131251 FAQ131251 FKM131251 FUI131251 GEE131251 GOA131251 GXW131251 HHS131251 HRO131251 IBK131251 ILG131251 IVC131251 JEY131251 JOU131251 JYQ131251 KIM131251 KSI131251 LCE131251 LMA131251 LVW131251 MFS131251 MPO131251 MZK131251 NJG131251 NTC131251 OCY131251 OMU131251 OWQ131251 PGM131251 PQI131251 QAE131251 QKA131251 QTW131251 RDS131251 RNO131251 RXK131251 SHG131251 SRC131251 TAY131251 TKU131251 TUQ131251 UEM131251 UOI131251 UYE131251 VIA131251 VRW131251 WBS131251 WLO131251 WVK131251 C196787 IY196787 SU196787 ACQ196787 AMM196787 AWI196787 BGE196787 BQA196787 BZW196787 CJS196787 CTO196787 DDK196787 DNG196787 DXC196787 EGY196787 EQU196787 FAQ196787 FKM196787 FUI196787 GEE196787 GOA196787 GXW196787 HHS196787 HRO196787 IBK196787 ILG196787 IVC196787 JEY196787 JOU196787 JYQ196787 KIM196787 KSI196787 LCE196787 LMA196787 LVW196787 MFS196787 MPO196787 MZK196787 NJG196787 NTC196787 OCY196787 OMU196787 OWQ196787 PGM196787 PQI196787 QAE196787 QKA196787 QTW196787 RDS196787 RNO196787 RXK196787 SHG196787 SRC196787 TAY196787 TKU196787 TUQ196787 UEM196787 UOI196787 UYE196787 VIA196787 VRW196787 WBS196787 WLO196787 WVK196787 C262323 IY262323 SU262323 ACQ262323 AMM262323 AWI262323 BGE262323 BQA262323 BZW262323 CJS262323 CTO262323 DDK262323 DNG262323 DXC262323 EGY262323 EQU262323 FAQ262323 FKM262323 FUI262323 GEE262323 GOA262323 GXW262323 HHS262323 HRO262323 IBK262323 ILG262323 IVC262323 JEY262323 JOU262323 JYQ262323 KIM262323 KSI262323 LCE262323 LMA262323 LVW262323 MFS262323 MPO262323 MZK262323 NJG262323 NTC262323 OCY262323 OMU262323 OWQ262323 PGM262323 PQI262323 QAE262323 QKA262323 QTW262323 RDS262323 RNO262323 RXK262323 SHG262323 SRC262323 TAY262323 TKU262323 TUQ262323 UEM262323 UOI262323 UYE262323 VIA262323 VRW262323 WBS262323 WLO262323 WVK262323 C327859 IY327859 SU327859 ACQ327859 AMM327859 AWI327859 BGE327859 BQA327859 BZW327859 CJS327859 CTO327859 DDK327859 DNG327859 DXC327859 EGY327859 EQU327859 FAQ327859 FKM327859 FUI327859 GEE327859 GOA327859 GXW327859 HHS327859 HRO327859 IBK327859 ILG327859 IVC327859 JEY327859 JOU327859 JYQ327859 KIM327859 KSI327859 LCE327859 LMA327859 LVW327859 MFS327859 MPO327859 MZK327859 NJG327859 NTC327859 OCY327859 OMU327859 OWQ327859 PGM327859 PQI327859 QAE327859 QKA327859 QTW327859 RDS327859 RNO327859 RXK327859 SHG327859 SRC327859 TAY327859 TKU327859 TUQ327859 UEM327859 UOI327859 UYE327859 VIA327859 VRW327859 WBS327859 WLO327859 WVK327859 C393395 IY393395 SU393395 ACQ393395 AMM393395 AWI393395 BGE393395 BQA393395 BZW393395 CJS393395 CTO393395 DDK393395 DNG393395 DXC393395 EGY393395 EQU393395 FAQ393395 FKM393395 FUI393395 GEE393395 GOA393395 GXW393395 HHS393395 HRO393395 IBK393395 ILG393395 IVC393395 JEY393395 JOU393395 JYQ393395 KIM393395 KSI393395 LCE393395 LMA393395 LVW393395 MFS393395 MPO393395 MZK393395 NJG393395 NTC393395 OCY393395 OMU393395 OWQ393395 PGM393395 PQI393395 QAE393395 QKA393395 QTW393395 RDS393395 RNO393395 RXK393395 SHG393395 SRC393395 TAY393395 TKU393395 TUQ393395 UEM393395 UOI393395 UYE393395 VIA393395 VRW393395 WBS393395 WLO393395 WVK393395 C458931 IY458931 SU458931 ACQ458931 AMM458931 AWI458931 BGE458931 BQA458931 BZW458931 CJS458931 CTO458931 DDK458931 DNG458931 DXC458931 EGY458931 EQU458931 FAQ458931 FKM458931 FUI458931 GEE458931 GOA458931 GXW458931 HHS458931 HRO458931 IBK458931 ILG458931 IVC458931 JEY458931 JOU458931 JYQ458931 KIM458931 KSI458931 LCE458931 LMA458931 LVW458931 MFS458931 MPO458931 MZK458931 NJG458931 NTC458931 OCY458931 OMU458931 OWQ458931 PGM458931 PQI458931 QAE458931 QKA458931 QTW458931 RDS458931 RNO458931 RXK458931 SHG458931 SRC458931 TAY458931 TKU458931 TUQ458931 UEM458931 UOI458931 UYE458931 VIA458931 VRW458931 WBS458931 WLO458931 WVK458931 C524467 IY524467 SU524467 ACQ524467 AMM524467 AWI524467 BGE524467 BQA524467 BZW524467 CJS524467 CTO524467 DDK524467 DNG524467 DXC524467 EGY524467 EQU524467 FAQ524467 FKM524467 FUI524467 GEE524467 GOA524467 GXW524467 HHS524467 HRO524467 IBK524467 ILG524467 IVC524467 JEY524467 JOU524467 JYQ524467 KIM524467 KSI524467 LCE524467 LMA524467 LVW524467 MFS524467 MPO524467 MZK524467 NJG524467 NTC524467 OCY524467 OMU524467 OWQ524467 PGM524467 PQI524467 QAE524467 QKA524467 QTW524467 RDS524467 RNO524467 RXK524467 SHG524467 SRC524467 TAY524467 TKU524467 TUQ524467 UEM524467 UOI524467 UYE524467 VIA524467 VRW524467 WBS524467 WLO524467 WVK524467 C590003 IY590003 SU590003 ACQ590003 AMM590003 AWI590003 BGE590003 BQA590003 BZW590003 CJS590003 CTO590003 DDK590003 DNG590003 DXC590003 EGY590003 EQU590003 FAQ590003 FKM590003 FUI590003 GEE590003 GOA590003 GXW590003 HHS590003 HRO590003 IBK590003 ILG590003 IVC590003 JEY590003 JOU590003 JYQ590003 KIM590003 KSI590003 LCE590003 LMA590003 LVW590003 MFS590003 MPO590003 MZK590003 NJG590003 NTC590003 OCY590003 OMU590003 OWQ590003 PGM590003 PQI590003 QAE590003 QKA590003 QTW590003 RDS590003 RNO590003 RXK590003 SHG590003 SRC590003 TAY590003 TKU590003 TUQ590003 UEM590003 UOI590003 UYE590003 VIA590003 VRW590003 WBS590003 WLO590003 WVK590003 C655539 IY655539 SU655539 ACQ655539 AMM655539 AWI655539 BGE655539 BQA655539 BZW655539 CJS655539 CTO655539 DDK655539 DNG655539 DXC655539 EGY655539 EQU655539 FAQ655539 FKM655539 FUI655539 GEE655539 GOA655539 GXW655539 HHS655539 HRO655539 IBK655539 ILG655539 IVC655539 JEY655539 JOU655539 JYQ655539 KIM655539 KSI655539 LCE655539 LMA655539 LVW655539 MFS655539 MPO655539 MZK655539 NJG655539 NTC655539 OCY655539 OMU655539 OWQ655539 PGM655539 PQI655539 QAE655539 QKA655539 QTW655539 RDS655539 RNO655539 RXK655539 SHG655539 SRC655539 TAY655539 TKU655539 TUQ655539 UEM655539 UOI655539 UYE655539 VIA655539 VRW655539 WBS655539 WLO655539 WVK655539 C721075 IY721075 SU721075 ACQ721075 AMM721075 AWI721075 BGE721075 BQA721075 BZW721075 CJS721075 CTO721075 DDK721075 DNG721075 DXC721075 EGY721075 EQU721075 FAQ721075 FKM721075 FUI721075 GEE721075 GOA721075 GXW721075 HHS721075 HRO721075 IBK721075 ILG721075 IVC721075 JEY721075 JOU721075 JYQ721075 KIM721075 KSI721075 LCE721075 LMA721075 LVW721075 MFS721075 MPO721075 MZK721075 NJG721075 NTC721075 OCY721075 OMU721075 OWQ721075 PGM721075 PQI721075 QAE721075 QKA721075 QTW721075 RDS721075 RNO721075 RXK721075 SHG721075 SRC721075 TAY721075 TKU721075 TUQ721075 UEM721075 UOI721075 UYE721075 VIA721075 VRW721075 WBS721075 WLO721075 WVK721075 C786611 IY786611 SU786611 ACQ786611 AMM786611 AWI786611 BGE786611 BQA786611 BZW786611 CJS786611 CTO786611 DDK786611 DNG786611 DXC786611 EGY786611 EQU786611 FAQ786611 FKM786611 FUI786611 GEE786611 GOA786611 GXW786611 HHS786611 HRO786611 IBK786611 ILG786611 IVC786611 JEY786611 JOU786611 JYQ786611 KIM786611 KSI786611 LCE786611 LMA786611 LVW786611 MFS786611 MPO786611 MZK786611 NJG786611 NTC786611 OCY786611 OMU786611 OWQ786611 PGM786611 PQI786611 QAE786611 QKA786611 QTW786611 RDS786611 RNO786611 RXK786611 SHG786611 SRC786611 TAY786611 TKU786611 TUQ786611 UEM786611 UOI786611 UYE786611 VIA786611 VRW786611 WBS786611 WLO786611 WVK786611 C852147 IY852147 SU852147 ACQ852147 AMM852147 AWI852147 BGE852147 BQA852147 BZW852147 CJS852147 CTO852147 DDK852147 DNG852147 DXC852147 EGY852147 EQU852147 FAQ852147 FKM852147 FUI852147 GEE852147 GOA852147 GXW852147 HHS852147 HRO852147 IBK852147 ILG852147 IVC852147 JEY852147 JOU852147 JYQ852147 KIM852147 KSI852147 LCE852147 LMA852147 LVW852147 MFS852147 MPO852147 MZK852147 NJG852147 NTC852147 OCY852147 OMU852147 OWQ852147 PGM852147 PQI852147 QAE852147 QKA852147 QTW852147 RDS852147 RNO852147 RXK852147 SHG852147 SRC852147 TAY852147 TKU852147 TUQ852147 UEM852147 UOI852147 UYE852147 VIA852147 VRW852147 WBS852147 WLO852147 WVK852147 C917683 IY917683 SU917683 ACQ917683 AMM917683 AWI917683 BGE917683 BQA917683 BZW917683 CJS917683 CTO917683 DDK917683 DNG917683 DXC917683 EGY917683 EQU917683 FAQ917683 FKM917683 FUI917683 GEE917683 GOA917683 GXW917683 HHS917683 HRO917683 IBK917683 ILG917683 IVC917683 JEY917683 JOU917683 JYQ917683 KIM917683 KSI917683 LCE917683 LMA917683 LVW917683 MFS917683 MPO917683 MZK917683 NJG917683 NTC917683 OCY917683 OMU917683 OWQ917683 PGM917683 PQI917683 QAE917683 QKA917683 QTW917683 RDS917683 RNO917683 RXK917683 SHG917683 SRC917683 TAY917683 TKU917683 TUQ917683 UEM917683 UOI917683 UYE917683 VIA917683 VRW917683 WBS917683 WLO917683 WVK917683 C983219 IY983219 SU983219 ACQ983219 AMM983219 AWI983219 BGE983219 BQA983219 BZW983219 CJS983219 CTO983219 DDK983219 DNG983219 DXC983219 EGY983219 EQU983219 FAQ983219 FKM983219 FUI983219 GEE983219 GOA983219 GXW983219 HHS983219 HRO983219 IBK983219 ILG983219 IVC983219 JEY983219 JOU983219 JYQ983219 KIM983219 KSI983219 LCE983219 LMA983219 LVW983219 MFS983219 MPO983219 MZK983219 NJG983219 NTC983219 OCY983219 OMU983219 OWQ983219 PGM983219 PQI983219 QAE983219 QKA983219 QTW983219 RDS983219 RNO983219 RXK983219 SHG983219 SRC983219 TAY983219 TKU983219 TUQ983219 UEM983219 UOI983219 UYE983219 VIA983219 VRW983219 WBS983219 WLO983219 WVK983219 C181 IY181 SU181 ACQ181 AMM181 AWI181 BGE181 BQA181 BZW181 CJS181 CTO181 DDK181 DNG181 DXC181 EGY181 EQU181 FAQ181 FKM181 FUI181 GEE181 GOA181 GXW181 HHS181 HRO181 IBK181 ILG181 IVC181 JEY181 JOU181 JYQ181 KIM181 KSI181 LCE181 LMA181 LVW181 MFS181 MPO181 MZK181 NJG181 NTC181 OCY181 OMU181 OWQ181 PGM181 PQI181 QAE181 QKA181 QTW181 RDS181 RNO181 RXK181 SHG181 SRC181 TAY181 TKU181 TUQ181 UEM181 UOI181 UYE181 VIA181 VRW181 WBS181 WLO181 WVK181 C65717 IY65717 SU65717 ACQ65717 AMM65717 AWI65717 BGE65717 BQA65717 BZW65717 CJS65717 CTO65717 DDK65717 DNG65717 DXC65717 EGY65717 EQU65717 FAQ65717 FKM65717 FUI65717 GEE65717 GOA65717 GXW65717 HHS65717 HRO65717 IBK65717 ILG65717 IVC65717 JEY65717 JOU65717 JYQ65717 KIM65717 KSI65717 LCE65717 LMA65717 LVW65717 MFS65717 MPO65717 MZK65717 NJG65717 NTC65717 OCY65717 OMU65717 OWQ65717 PGM65717 PQI65717 QAE65717 QKA65717 QTW65717 RDS65717 RNO65717 RXK65717 SHG65717 SRC65717 TAY65717 TKU65717 TUQ65717 UEM65717 UOI65717 UYE65717 VIA65717 VRW65717 WBS65717 WLO65717 WVK65717 C131253 IY131253 SU131253 ACQ131253 AMM131253 AWI131253 BGE131253 BQA131253 BZW131253 CJS131253 CTO131253 DDK131253 DNG131253 DXC131253 EGY131253 EQU131253 FAQ131253 FKM131253 FUI131253 GEE131253 GOA131253 GXW131253 HHS131253 HRO131253 IBK131253 ILG131253 IVC131253 JEY131253 JOU131253 JYQ131253 KIM131253 KSI131253 LCE131253 LMA131253 LVW131253 MFS131253 MPO131253 MZK131253 NJG131253 NTC131253 OCY131253 OMU131253 OWQ131253 PGM131253 PQI131253 QAE131253 QKA131253 QTW131253 RDS131253 RNO131253 RXK131253 SHG131253 SRC131253 TAY131253 TKU131253 TUQ131253 UEM131253 UOI131253 UYE131253 VIA131253 VRW131253 WBS131253 WLO131253 WVK131253 C196789 IY196789 SU196789 ACQ196789 AMM196789 AWI196789 BGE196789 BQA196789 BZW196789 CJS196789 CTO196789 DDK196789 DNG196789 DXC196789 EGY196789 EQU196789 FAQ196789 FKM196789 FUI196789 GEE196789 GOA196789 GXW196789 HHS196789 HRO196789 IBK196789 ILG196789 IVC196789 JEY196789 JOU196789 JYQ196789 KIM196789 KSI196789 LCE196789 LMA196789 LVW196789 MFS196789 MPO196789 MZK196789 NJG196789 NTC196789 OCY196789 OMU196789 OWQ196789 PGM196789 PQI196789 QAE196789 QKA196789 QTW196789 RDS196789 RNO196789 RXK196789 SHG196789 SRC196789 TAY196789 TKU196789 TUQ196789 UEM196789 UOI196789 UYE196789 VIA196789 VRW196789 WBS196789 WLO196789 WVK196789 C262325 IY262325 SU262325 ACQ262325 AMM262325 AWI262325 BGE262325 BQA262325 BZW262325 CJS262325 CTO262325 DDK262325 DNG262325 DXC262325 EGY262325 EQU262325 FAQ262325 FKM262325 FUI262325 GEE262325 GOA262325 GXW262325 HHS262325 HRO262325 IBK262325 ILG262325 IVC262325 JEY262325 JOU262325 JYQ262325 KIM262325 KSI262325 LCE262325 LMA262325 LVW262325 MFS262325 MPO262325 MZK262325 NJG262325 NTC262325 OCY262325 OMU262325 OWQ262325 PGM262325 PQI262325 QAE262325 QKA262325 QTW262325 RDS262325 RNO262325 RXK262325 SHG262325 SRC262325 TAY262325 TKU262325 TUQ262325 UEM262325 UOI262325 UYE262325 VIA262325 VRW262325 WBS262325 WLO262325 WVK262325 C327861 IY327861 SU327861 ACQ327861 AMM327861 AWI327861 BGE327861 BQA327861 BZW327861 CJS327861 CTO327861 DDK327861 DNG327861 DXC327861 EGY327861 EQU327861 FAQ327861 FKM327861 FUI327861 GEE327861 GOA327861 GXW327861 HHS327861 HRO327861 IBK327861 ILG327861 IVC327861 JEY327861 JOU327861 JYQ327861 KIM327861 KSI327861 LCE327861 LMA327861 LVW327861 MFS327861 MPO327861 MZK327861 NJG327861 NTC327861 OCY327861 OMU327861 OWQ327861 PGM327861 PQI327861 QAE327861 QKA327861 QTW327861 RDS327861 RNO327861 RXK327861 SHG327861 SRC327861 TAY327861 TKU327861 TUQ327861 UEM327861 UOI327861 UYE327861 VIA327861 VRW327861 WBS327861 WLO327861 WVK327861 C393397 IY393397 SU393397 ACQ393397 AMM393397 AWI393397 BGE393397 BQA393397 BZW393397 CJS393397 CTO393397 DDK393397 DNG393397 DXC393397 EGY393397 EQU393397 FAQ393397 FKM393397 FUI393397 GEE393397 GOA393397 GXW393397 HHS393397 HRO393397 IBK393397 ILG393397 IVC393397 JEY393397 JOU393397 JYQ393397 KIM393397 KSI393397 LCE393397 LMA393397 LVW393397 MFS393397 MPO393397 MZK393397 NJG393397 NTC393397 OCY393397 OMU393397 OWQ393397 PGM393397 PQI393397 QAE393397 QKA393397 QTW393397 RDS393397 RNO393397 RXK393397 SHG393397 SRC393397 TAY393397 TKU393397 TUQ393397 UEM393397 UOI393397 UYE393397 VIA393397 VRW393397 WBS393397 WLO393397 WVK393397 C458933 IY458933 SU458933 ACQ458933 AMM458933 AWI458933 BGE458933 BQA458933 BZW458933 CJS458933 CTO458933 DDK458933 DNG458933 DXC458933 EGY458933 EQU458933 FAQ458933 FKM458933 FUI458933 GEE458933 GOA458933 GXW458933 HHS458933 HRO458933 IBK458933 ILG458933 IVC458933 JEY458933 JOU458933 JYQ458933 KIM458933 KSI458933 LCE458933 LMA458933 LVW458933 MFS458933 MPO458933 MZK458933 NJG458933 NTC458933 OCY458933 OMU458933 OWQ458933 PGM458933 PQI458933 QAE458933 QKA458933 QTW458933 RDS458933 RNO458933 RXK458933 SHG458933 SRC458933 TAY458933 TKU458933 TUQ458933 UEM458933 UOI458933 UYE458933 VIA458933 VRW458933 WBS458933 WLO458933 WVK458933 C524469 IY524469 SU524469 ACQ524469 AMM524469 AWI524469 BGE524469 BQA524469 BZW524469 CJS524469 CTO524469 DDK524469 DNG524469 DXC524469 EGY524469 EQU524469 FAQ524469 FKM524469 FUI524469 GEE524469 GOA524469 GXW524469 HHS524469 HRO524469 IBK524469 ILG524469 IVC524469 JEY524469 JOU524469 JYQ524469 KIM524469 KSI524469 LCE524469 LMA524469 LVW524469 MFS524469 MPO524469 MZK524469 NJG524469 NTC524469 OCY524469 OMU524469 OWQ524469 PGM524469 PQI524469 QAE524469 QKA524469 QTW524469 RDS524469 RNO524469 RXK524469 SHG524469 SRC524469 TAY524469 TKU524469 TUQ524469 UEM524469 UOI524469 UYE524469 VIA524469 VRW524469 WBS524469 WLO524469 WVK524469 C590005 IY590005 SU590005 ACQ590005 AMM590005 AWI590005 BGE590005 BQA590005 BZW590005 CJS590005 CTO590005 DDK590005 DNG590005 DXC590005 EGY590005 EQU590005 FAQ590005 FKM590005 FUI590005 GEE590005 GOA590005 GXW590005 HHS590005 HRO590005 IBK590005 ILG590005 IVC590005 JEY590005 JOU590005 JYQ590005 KIM590005 KSI590005 LCE590005 LMA590005 LVW590005 MFS590005 MPO590005 MZK590005 NJG590005 NTC590005 OCY590005 OMU590005 OWQ590005 PGM590005 PQI590005 QAE590005 QKA590005 QTW590005 RDS590005 RNO590005 RXK590005 SHG590005 SRC590005 TAY590005 TKU590005 TUQ590005 UEM590005 UOI590005 UYE590005 VIA590005 VRW590005 WBS590005 WLO590005 WVK590005 C655541 IY655541 SU655541 ACQ655541 AMM655541 AWI655541 BGE655541 BQA655541 BZW655541 CJS655541 CTO655541 DDK655541 DNG655541 DXC655541 EGY655541 EQU655541 FAQ655541 FKM655541 FUI655541 GEE655541 GOA655541 GXW655541 HHS655541 HRO655541 IBK655541 ILG655541 IVC655541 JEY655541 JOU655541 JYQ655541 KIM655541 KSI655541 LCE655541 LMA655541 LVW655541 MFS655541 MPO655541 MZK655541 NJG655541 NTC655541 OCY655541 OMU655541 OWQ655541 PGM655541 PQI655541 QAE655541 QKA655541 QTW655541 RDS655541 RNO655541 RXK655541 SHG655541 SRC655541 TAY655541 TKU655541 TUQ655541 UEM655541 UOI655541 UYE655541 VIA655541 VRW655541 WBS655541 WLO655541 WVK655541 C721077 IY721077 SU721077 ACQ721077 AMM721077 AWI721077 BGE721077 BQA721077 BZW721077 CJS721077 CTO721077 DDK721077 DNG721077 DXC721077 EGY721077 EQU721077 FAQ721077 FKM721077 FUI721077 GEE721077 GOA721077 GXW721077 HHS721077 HRO721077 IBK721077 ILG721077 IVC721077 JEY721077 JOU721077 JYQ721077 KIM721077 KSI721077 LCE721077 LMA721077 LVW721077 MFS721077 MPO721077 MZK721077 NJG721077 NTC721077 OCY721077 OMU721077 OWQ721077 PGM721077 PQI721077 QAE721077 QKA721077 QTW721077 RDS721077 RNO721077 RXK721077 SHG721077 SRC721077 TAY721077 TKU721077 TUQ721077 UEM721077 UOI721077 UYE721077 VIA721077 VRW721077 WBS721077 WLO721077 WVK721077 C786613 IY786613 SU786613 ACQ786613 AMM786613 AWI786613 BGE786613 BQA786613 BZW786613 CJS786613 CTO786613 DDK786613 DNG786613 DXC786613 EGY786613 EQU786613 FAQ786613 FKM786613 FUI786613 GEE786613 GOA786613 GXW786613 HHS786613 HRO786613 IBK786613 ILG786613 IVC786613 JEY786613 JOU786613 JYQ786613 KIM786613 KSI786613 LCE786613 LMA786613 LVW786613 MFS786613 MPO786613 MZK786613 NJG786613 NTC786613 OCY786613 OMU786613 OWQ786613 PGM786613 PQI786613 QAE786613 QKA786613 QTW786613 RDS786613 RNO786613 RXK786613 SHG786613 SRC786613 TAY786613 TKU786613 TUQ786613 UEM786613 UOI786613 UYE786613 VIA786613 VRW786613 WBS786613 WLO786613 WVK786613 C852149 IY852149 SU852149 ACQ852149 AMM852149 AWI852149 BGE852149 BQA852149 BZW852149 CJS852149 CTO852149 DDK852149 DNG852149 DXC852149 EGY852149 EQU852149 FAQ852149 FKM852149 FUI852149 GEE852149 GOA852149 GXW852149 HHS852149 HRO852149 IBK852149 ILG852149 IVC852149 JEY852149 JOU852149 JYQ852149 KIM852149 KSI852149 LCE852149 LMA852149 LVW852149 MFS852149 MPO852149 MZK852149 NJG852149 NTC852149 OCY852149 OMU852149 OWQ852149 PGM852149 PQI852149 QAE852149 QKA852149 QTW852149 RDS852149 RNO852149 RXK852149 SHG852149 SRC852149 TAY852149 TKU852149 TUQ852149 UEM852149 UOI852149 UYE852149 VIA852149 VRW852149 WBS852149 WLO852149 WVK852149 C917685 IY917685 SU917685 ACQ917685 AMM917685 AWI917685 BGE917685 BQA917685 BZW917685 CJS917685 CTO917685 DDK917685 DNG917685 DXC917685 EGY917685 EQU917685 FAQ917685 FKM917685 FUI917685 GEE917685 GOA917685 GXW917685 HHS917685 HRO917685 IBK917685 ILG917685 IVC917685 JEY917685 JOU917685 JYQ917685 KIM917685 KSI917685 LCE917685 LMA917685 LVW917685 MFS917685 MPO917685 MZK917685 NJG917685 NTC917685 OCY917685 OMU917685 OWQ917685 PGM917685 PQI917685 QAE917685 QKA917685 QTW917685 RDS917685 RNO917685 RXK917685 SHG917685 SRC917685 TAY917685 TKU917685 TUQ917685 UEM917685 UOI917685 UYE917685 VIA917685 VRW917685 WBS917685 WLO917685 WVK917685 C983221 IY983221 SU983221 ACQ983221 AMM983221 AWI983221 BGE983221 BQA983221 BZW983221 CJS983221 CTO983221 DDK983221 DNG983221 DXC983221 EGY983221 EQU983221 FAQ983221 FKM983221 FUI983221 GEE983221 GOA983221 GXW983221 HHS983221 HRO983221 IBK983221 ILG983221 IVC983221 JEY983221 JOU983221 JYQ983221 KIM983221 KSI983221 LCE983221 LMA983221 LVW983221 MFS983221 MPO983221 MZK983221 NJG983221 NTC983221 OCY983221 OMU983221 OWQ983221 PGM983221 PQI983221 QAE983221 QKA983221 QTW983221 RDS983221 RNO983221 RXK983221 SHG983221 SRC983221 TAY983221 TKU983221 TUQ983221 UEM983221 UOI983221 UYE983221 VIA983221 VRW983221 WBS983221 WLO983221 WVK983221 C96:C100 IY96:IY100 SU96:SU100 ACQ96:ACQ100 AMM96:AMM100 AWI96:AWI100 BGE96:BGE100 BQA96:BQA100 BZW96:BZW100 CJS96:CJS100 CTO96:CTO100 DDK96:DDK100 DNG96:DNG100 DXC96:DXC100 EGY96:EGY100 EQU96:EQU100 FAQ96:FAQ100 FKM96:FKM100 FUI96:FUI100 GEE96:GEE100 GOA96:GOA100 GXW96:GXW100 HHS96:HHS100 HRO96:HRO100 IBK96:IBK100 ILG96:ILG100 IVC96:IVC100 JEY96:JEY100 JOU96:JOU100 JYQ96:JYQ100 KIM96:KIM100 KSI96:KSI100 LCE96:LCE100 LMA96:LMA100 LVW96:LVW100 MFS96:MFS100 MPO96:MPO100 MZK96:MZK100 NJG96:NJG100 NTC96:NTC100 OCY96:OCY100 OMU96:OMU100 OWQ96:OWQ100 PGM96:PGM100 PQI96:PQI100 QAE96:QAE100 QKA96:QKA100 QTW96:QTW100 RDS96:RDS100 RNO96:RNO100 RXK96:RXK100 SHG96:SHG100 SRC96:SRC100 TAY96:TAY100 TKU96:TKU100 TUQ96:TUQ100 UEM96:UEM100 UOI96:UOI100 UYE96:UYE100 VIA96:VIA100 VRW96:VRW100 WBS96:WBS100 WLO96:WLO100 WVK96:WVK100 C65632:C65636 IY65632:IY65636 SU65632:SU65636 ACQ65632:ACQ65636 AMM65632:AMM65636 AWI65632:AWI65636 BGE65632:BGE65636 BQA65632:BQA65636 BZW65632:BZW65636 CJS65632:CJS65636 CTO65632:CTO65636 DDK65632:DDK65636 DNG65632:DNG65636 DXC65632:DXC65636 EGY65632:EGY65636 EQU65632:EQU65636 FAQ65632:FAQ65636 FKM65632:FKM65636 FUI65632:FUI65636 GEE65632:GEE65636 GOA65632:GOA65636 GXW65632:GXW65636 HHS65632:HHS65636 HRO65632:HRO65636 IBK65632:IBK65636 ILG65632:ILG65636 IVC65632:IVC65636 JEY65632:JEY65636 JOU65632:JOU65636 JYQ65632:JYQ65636 KIM65632:KIM65636 KSI65632:KSI65636 LCE65632:LCE65636 LMA65632:LMA65636 LVW65632:LVW65636 MFS65632:MFS65636 MPO65632:MPO65636 MZK65632:MZK65636 NJG65632:NJG65636 NTC65632:NTC65636 OCY65632:OCY65636 OMU65632:OMU65636 OWQ65632:OWQ65636 PGM65632:PGM65636 PQI65632:PQI65636 QAE65632:QAE65636 QKA65632:QKA65636 QTW65632:QTW65636 RDS65632:RDS65636 RNO65632:RNO65636 RXK65632:RXK65636 SHG65632:SHG65636 SRC65632:SRC65636 TAY65632:TAY65636 TKU65632:TKU65636 TUQ65632:TUQ65636 UEM65632:UEM65636 UOI65632:UOI65636 UYE65632:UYE65636 VIA65632:VIA65636 VRW65632:VRW65636 WBS65632:WBS65636 WLO65632:WLO65636 WVK65632:WVK65636 C131168:C131172 IY131168:IY131172 SU131168:SU131172 ACQ131168:ACQ131172 AMM131168:AMM131172 AWI131168:AWI131172 BGE131168:BGE131172 BQA131168:BQA131172 BZW131168:BZW131172 CJS131168:CJS131172 CTO131168:CTO131172 DDK131168:DDK131172 DNG131168:DNG131172 DXC131168:DXC131172 EGY131168:EGY131172 EQU131168:EQU131172 FAQ131168:FAQ131172 FKM131168:FKM131172 FUI131168:FUI131172 GEE131168:GEE131172 GOA131168:GOA131172 GXW131168:GXW131172 HHS131168:HHS131172 HRO131168:HRO131172 IBK131168:IBK131172 ILG131168:ILG131172 IVC131168:IVC131172 JEY131168:JEY131172 JOU131168:JOU131172 JYQ131168:JYQ131172 KIM131168:KIM131172 KSI131168:KSI131172 LCE131168:LCE131172 LMA131168:LMA131172 LVW131168:LVW131172 MFS131168:MFS131172 MPO131168:MPO131172 MZK131168:MZK131172 NJG131168:NJG131172 NTC131168:NTC131172 OCY131168:OCY131172 OMU131168:OMU131172 OWQ131168:OWQ131172 PGM131168:PGM131172 PQI131168:PQI131172 QAE131168:QAE131172 QKA131168:QKA131172 QTW131168:QTW131172 RDS131168:RDS131172 RNO131168:RNO131172 RXK131168:RXK131172 SHG131168:SHG131172 SRC131168:SRC131172 TAY131168:TAY131172 TKU131168:TKU131172 TUQ131168:TUQ131172 UEM131168:UEM131172 UOI131168:UOI131172 UYE131168:UYE131172 VIA131168:VIA131172 VRW131168:VRW131172 WBS131168:WBS131172 WLO131168:WLO131172 WVK131168:WVK131172 C196704:C196708 IY196704:IY196708 SU196704:SU196708 ACQ196704:ACQ196708 AMM196704:AMM196708 AWI196704:AWI196708 BGE196704:BGE196708 BQA196704:BQA196708 BZW196704:BZW196708 CJS196704:CJS196708 CTO196704:CTO196708 DDK196704:DDK196708 DNG196704:DNG196708 DXC196704:DXC196708 EGY196704:EGY196708 EQU196704:EQU196708 FAQ196704:FAQ196708 FKM196704:FKM196708 FUI196704:FUI196708 GEE196704:GEE196708 GOA196704:GOA196708 GXW196704:GXW196708 HHS196704:HHS196708 HRO196704:HRO196708 IBK196704:IBK196708 ILG196704:ILG196708 IVC196704:IVC196708 JEY196704:JEY196708 JOU196704:JOU196708 JYQ196704:JYQ196708 KIM196704:KIM196708 KSI196704:KSI196708 LCE196704:LCE196708 LMA196704:LMA196708 LVW196704:LVW196708 MFS196704:MFS196708 MPO196704:MPO196708 MZK196704:MZK196708 NJG196704:NJG196708 NTC196704:NTC196708 OCY196704:OCY196708 OMU196704:OMU196708 OWQ196704:OWQ196708 PGM196704:PGM196708 PQI196704:PQI196708 QAE196704:QAE196708 QKA196704:QKA196708 QTW196704:QTW196708 RDS196704:RDS196708 RNO196704:RNO196708 RXK196704:RXK196708 SHG196704:SHG196708 SRC196704:SRC196708 TAY196704:TAY196708 TKU196704:TKU196708 TUQ196704:TUQ196708 UEM196704:UEM196708 UOI196704:UOI196708 UYE196704:UYE196708 VIA196704:VIA196708 VRW196704:VRW196708 WBS196704:WBS196708 WLO196704:WLO196708 WVK196704:WVK196708 C262240:C262244 IY262240:IY262244 SU262240:SU262244 ACQ262240:ACQ262244 AMM262240:AMM262244 AWI262240:AWI262244 BGE262240:BGE262244 BQA262240:BQA262244 BZW262240:BZW262244 CJS262240:CJS262244 CTO262240:CTO262244 DDK262240:DDK262244 DNG262240:DNG262244 DXC262240:DXC262244 EGY262240:EGY262244 EQU262240:EQU262244 FAQ262240:FAQ262244 FKM262240:FKM262244 FUI262240:FUI262244 GEE262240:GEE262244 GOA262240:GOA262244 GXW262240:GXW262244 HHS262240:HHS262244 HRO262240:HRO262244 IBK262240:IBK262244 ILG262240:ILG262244 IVC262240:IVC262244 JEY262240:JEY262244 JOU262240:JOU262244 JYQ262240:JYQ262244 KIM262240:KIM262244 KSI262240:KSI262244 LCE262240:LCE262244 LMA262240:LMA262244 LVW262240:LVW262244 MFS262240:MFS262244 MPO262240:MPO262244 MZK262240:MZK262244 NJG262240:NJG262244 NTC262240:NTC262244 OCY262240:OCY262244 OMU262240:OMU262244 OWQ262240:OWQ262244 PGM262240:PGM262244 PQI262240:PQI262244 QAE262240:QAE262244 QKA262240:QKA262244 QTW262240:QTW262244 RDS262240:RDS262244 RNO262240:RNO262244 RXK262240:RXK262244 SHG262240:SHG262244 SRC262240:SRC262244 TAY262240:TAY262244 TKU262240:TKU262244 TUQ262240:TUQ262244 UEM262240:UEM262244 UOI262240:UOI262244 UYE262240:UYE262244 VIA262240:VIA262244 VRW262240:VRW262244 WBS262240:WBS262244 WLO262240:WLO262244 WVK262240:WVK262244 C327776:C327780 IY327776:IY327780 SU327776:SU327780 ACQ327776:ACQ327780 AMM327776:AMM327780 AWI327776:AWI327780 BGE327776:BGE327780 BQA327776:BQA327780 BZW327776:BZW327780 CJS327776:CJS327780 CTO327776:CTO327780 DDK327776:DDK327780 DNG327776:DNG327780 DXC327776:DXC327780 EGY327776:EGY327780 EQU327776:EQU327780 FAQ327776:FAQ327780 FKM327776:FKM327780 FUI327776:FUI327780 GEE327776:GEE327780 GOA327776:GOA327780 GXW327776:GXW327780 HHS327776:HHS327780 HRO327776:HRO327780 IBK327776:IBK327780 ILG327776:ILG327780 IVC327776:IVC327780 JEY327776:JEY327780 JOU327776:JOU327780 JYQ327776:JYQ327780 KIM327776:KIM327780 KSI327776:KSI327780 LCE327776:LCE327780 LMA327776:LMA327780 LVW327776:LVW327780 MFS327776:MFS327780 MPO327776:MPO327780 MZK327776:MZK327780 NJG327776:NJG327780 NTC327776:NTC327780 OCY327776:OCY327780 OMU327776:OMU327780 OWQ327776:OWQ327780 PGM327776:PGM327780 PQI327776:PQI327780 QAE327776:QAE327780 QKA327776:QKA327780 QTW327776:QTW327780 RDS327776:RDS327780 RNO327776:RNO327780 RXK327776:RXK327780 SHG327776:SHG327780 SRC327776:SRC327780 TAY327776:TAY327780 TKU327776:TKU327780 TUQ327776:TUQ327780 UEM327776:UEM327780 UOI327776:UOI327780 UYE327776:UYE327780 VIA327776:VIA327780 VRW327776:VRW327780 WBS327776:WBS327780 WLO327776:WLO327780 WVK327776:WVK327780 C393312:C393316 IY393312:IY393316 SU393312:SU393316 ACQ393312:ACQ393316 AMM393312:AMM393316 AWI393312:AWI393316 BGE393312:BGE393316 BQA393312:BQA393316 BZW393312:BZW393316 CJS393312:CJS393316 CTO393312:CTO393316 DDK393312:DDK393316 DNG393312:DNG393316 DXC393312:DXC393316 EGY393312:EGY393316 EQU393312:EQU393316 FAQ393312:FAQ393316 FKM393312:FKM393316 FUI393312:FUI393316 GEE393312:GEE393316 GOA393312:GOA393316 GXW393312:GXW393316 HHS393312:HHS393316 HRO393312:HRO393316 IBK393312:IBK393316 ILG393312:ILG393316 IVC393312:IVC393316 JEY393312:JEY393316 JOU393312:JOU393316 JYQ393312:JYQ393316 KIM393312:KIM393316 KSI393312:KSI393316 LCE393312:LCE393316 LMA393312:LMA393316 LVW393312:LVW393316 MFS393312:MFS393316 MPO393312:MPO393316 MZK393312:MZK393316 NJG393312:NJG393316 NTC393312:NTC393316 OCY393312:OCY393316 OMU393312:OMU393316 OWQ393312:OWQ393316 PGM393312:PGM393316 PQI393312:PQI393316 QAE393312:QAE393316 QKA393312:QKA393316 QTW393312:QTW393316 RDS393312:RDS393316 RNO393312:RNO393316 RXK393312:RXK393316 SHG393312:SHG393316 SRC393312:SRC393316 TAY393312:TAY393316 TKU393312:TKU393316 TUQ393312:TUQ393316 UEM393312:UEM393316 UOI393312:UOI393316 UYE393312:UYE393316 VIA393312:VIA393316 VRW393312:VRW393316 WBS393312:WBS393316 WLO393312:WLO393316 WVK393312:WVK393316 C458848:C458852 IY458848:IY458852 SU458848:SU458852 ACQ458848:ACQ458852 AMM458848:AMM458852 AWI458848:AWI458852 BGE458848:BGE458852 BQA458848:BQA458852 BZW458848:BZW458852 CJS458848:CJS458852 CTO458848:CTO458852 DDK458848:DDK458852 DNG458848:DNG458852 DXC458848:DXC458852 EGY458848:EGY458852 EQU458848:EQU458852 FAQ458848:FAQ458852 FKM458848:FKM458852 FUI458848:FUI458852 GEE458848:GEE458852 GOA458848:GOA458852 GXW458848:GXW458852 HHS458848:HHS458852 HRO458848:HRO458852 IBK458848:IBK458852 ILG458848:ILG458852 IVC458848:IVC458852 JEY458848:JEY458852 JOU458848:JOU458852 JYQ458848:JYQ458852 KIM458848:KIM458852 KSI458848:KSI458852 LCE458848:LCE458852 LMA458848:LMA458852 LVW458848:LVW458852 MFS458848:MFS458852 MPO458848:MPO458852 MZK458848:MZK458852 NJG458848:NJG458852 NTC458848:NTC458852 OCY458848:OCY458852 OMU458848:OMU458852 OWQ458848:OWQ458852 PGM458848:PGM458852 PQI458848:PQI458852 QAE458848:QAE458852 QKA458848:QKA458852 QTW458848:QTW458852 RDS458848:RDS458852 RNO458848:RNO458852 RXK458848:RXK458852 SHG458848:SHG458852 SRC458848:SRC458852 TAY458848:TAY458852 TKU458848:TKU458852 TUQ458848:TUQ458852 UEM458848:UEM458852 UOI458848:UOI458852 UYE458848:UYE458852 VIA458848:VIA458852 VRW458848:VRW458852 WBS458848:WBS458852 WLO458848:WLO458852 WVK458848:WVK458852 C524384:C524388 IY524384:IY524388 SU524384:SU524388 ACQ524384:ACQ524388 AMM524384:AMM524388 AWI524384:AWI524388 BGE524384:BGE524388 BQA524384:BQA524388 BZW524384:BZW524388 CJS524384:CJS524388 CTO524384:CTO524388 DDK524384:DDK524388 DNG524384:DNG524388 DXC524384:DXC524388 EGY524384:EGY524388 EQU524384:EQU524388 FAQ524384:FAQ524388 FKM524384:FKM524388 FUI524384:FUI524388 GEE524384:GEE524388 GOA524384:GOA524388 GXW524384:GXW524388 HHS524384:HHS524388 HRO524384:HRO524388 IBK524384:IBK524388 ILG524384:ILG524388 IVC524384:IVC524388 JEY524384:JEY524388 JOU524384:JOU524388 JYQ524384:JYQ524388 KIM524384:KIM524388 KSI524384:KSI524388 LCE524384:LCE524388 LMA524384:LMA524388 LVW524384:LVW524388 MFS524384:MFS524388 MPO524384:MPO524388 MZK524384:MZK524388 NJG524384:NJG524388 NTC524384:NTC524388 OCY524384:OCY524388 OMU524384:OMU524388 OWQ524384:OWQ524388 PGM524384:PGM524388 PQI524384:PQI524388 QAE524384:QAE524388 QKA524384:QKA524388 QTW524384:QTW524388 RDS524384:RDS524388 RNO524384:RNO524388 RXK524384:RXK524388 SHG524384:SHG524388 SRC524384:SRC524388 TAY524384:TAY524388 TKU524384:TKU524388 TUQ524384:TUQ524388 UEM524384:UEM524388 UOI524384:UOI524388 UYE524384:UYE524388 VIA524384:VIA524388 VRW524384:VRW524388 WBS524384:WBS524388 WLO524384:WLO524388 WVK524384:WVK524388 C589920:C589924 IY589920:IY589924 SU589920:SU589924 ACQ589920:ACQ589924 AMM589920:AMM589924 AWI589920:AWI589924 BGE589920:BGE589924 BQA589920:BQA589924 BZW589920:BZW589924 CJS589920:CJS589924 CTO589920:CTO589924 DDK589920:DDK589924 DNG589920:DNG589924 DXC589920:DXC589924 EGY589920:EGY589924 EQU589920:EQU589924 FAQ589920:FAQ589924 FKM589920:FKM589924 FUI589920:FUI589924 GEE589920:GEE589924 GOA589920:GOA589924 GXW589920:GXW589924 HHS589920:HHS589924 HRO589920:HRO589924 IBK589920:IBK589924 ILG589920:ILG589924 IVC589920:IVC589924 JEY589920:JEY589924 JOU589920:JOU589924 JYQ589920:JYQ589924 KIM589920:KIM589924 KSI589920:KSI589924 LCE589920:LCE589924 LMA589920:LMA589924 LVW589920:LVW589924 MFS589920:MFS589924 MPO589920:MPO589924 MZK589920:MZK589924 NJG589920:NJG589924 NTC589920:NTC589924 OCY589920:OCY589924 OMU589920:OMU589924 OWQ589920:OWQ589924 PGM589920:PGM589924 PQI589920:PQI589924 QAE589920:QAE589924 QKA589920:QKA589924 QTW589920:QTW589924 RDS589920:RDS589924 RNO589920:RNO589924 RXK589920:RXK589924 SHG589920:SHG589924 SRC589920:SRC589924 TAY589920:TAY589924 TKU589920:TKU589924 TUQ589920:TUQ589924 UEM589920:UEM589924 UOI589920:UOI589924 UYE589920:UYE589924 VIA589920:VIA589924 VRW589920:VRW589924 WBS589920:WBS589924 WLO589920:WLO589924 WVK589920:WVK589924 C655456:C655460 IY655456:IY655460 SU655456:SU655460 ACQ655456:ACQ655460 AMM655456:AMM655460 AWI655456:AWI655460 BGE655456:BGE655460 BQA655456:BQA655460 BZW655456:BZW655460 CJS655456:CJS655460 CTO655456:CTO655460 DDK655456:DDK655460 DNG655456:DNG655460 DXC655456:DXC655460 EGY655456:EGY655460 EQU655456:EQU655460 FAQ655456:FAQ655460 FKM655456:FKM655460 FUI655456:FUI655460 GEE655456:GEE655460 GOA655456:GOA655460 GXW655456:GXW655460 HHS655456:HHS655460 HRO655456:HRO655460 IBK655456:IBK655460 ILG655456:ILG655460 IVC655456:IVC655460 JEY655456:JEY655460 JOU655456:JOU655460 JYQ655456:JYQ655460 KIM655456:KIM655460 KSI655456:KSI655460 LCE655456:LCE655460 LMA655456:LMA655460 LVW655456:LVW655460 MFS655456:MFS655460 MPO655456:MPO655460 MZK655456:MZK655460 NJG655456:NJG655460 NTC655456:NTC655460 OCY655456:OCY655460 OMU655456:OMU655460 OWQ655456:OWQ655460 PGM655456:PGM655460 PQI655456:PQI655460 QAE655456:QAE655460 QKA655456:QKA655460 QTW655456:QTW655460 RDS655456:RDS655460 RNO655456:RNO655460 RXK655456:RXK655460 SHG655456:SHG655460 SRC655456:SRC655460 TAY655456:TAY655460 TKU655456:TKU655460 TUQ655456:TUQ655460 UEM655456:UEM655460 UOI655456:UOI655460 UYE655456:UYE655460 VIA655456:VIA655460 VRW655456:VRW655460 WBS655456:WBS655460 WLO655456:WLO655460 WVK655456:WVK655460 C720992:C720996 IY720992:IY720996 SU720992:SU720996 ACQ720992:ACQ720996 AMM720992:AMM720996 AWI720992:AWI720996 BGE720992:BGE720996 BQA720992:BQA720996 BZW720992:BZW720996 CJS720992:CJS720996 CTO720992:CTO720996 DDK720992:DDK720996 DNG720992:DNG720996 DXC720992:DXC720996 EGY720992:EGY720996 EQU720992:EQU720996 FAQ720992:FAQ720996 FKM720992:FKM720996 FUI720992:FUI720996 GEE720992:GEE720996 GOA720992:GOA720996 GXW720992:GXW720996 HHS720992:HHS720996 HRO720992:HRO720996 IBK720992:IBK720996 ILG720992:ILG720996 IVC720992:IVC720996 JEY720992:JEY720996 JOU720992:JOU720996 JYQ720992:JYQ720996 KIM720992:KIM720996 KSI720992:KSI720996 LCE720992:LCE720996 LMA720992:LMA720996 LVW720992:LVW720996 MFS720992:MFS720996 MPO720992:MPO720996 MZK720992:MZK720996 NJG720992:NJG720996 NTC720992:NTC720996 OCY720992:OCY720996 OMU720992:OMU720996 OWQ720992:OWQ720996 PGM720992:PGM720996 PQI720992:PQI720996 QAE720992:QAE720996 QKA720992:QKA720996 QTW720992:QTW720996 RDS720992:RDS720996 RNO720992:RNO720996 RXK720992:RXK720996 SHG720992:SHG720996 SRC720992:SRC720996 TAY720992:TAY720996 TKU720992:TKU720996 TUQ720992:TUQ720996 UEM720992:UEM720996 UOI720992:UOI720996 UYE720992:UYE720996 VIA720992:VIA720996 VRW720992:VRW720996 WBS720992:WBS720996 WLO720992:WLO720996 WVK720992:WVK720996 C786528:C786532 IY786528:IY786532 SU786528:SU786532 ACQ786528:ACQ786532 AMM786528:AMM786532 AWI786528:AWI786532 BGE786528:BGE786532 BQA786528:BQA786532 BZW786528:BZW786532 CJS786528:CJS786532 CTO786528:CTO786532 DDK786528:DDK786532 DNG786528:DNG786532 DXC786528:DXC786532 EGY786528:EGY786532 EQU786528:EQU786532 FAQ786528:FAQ786532 FKM786528:FKM786532 FUI786528:FUI786532 GEE786528:GEE786532 GOA786528:GOA786532 GXW786528:GXW786532 HHS786528:HHS786532 HRO786528:HRO786532 IBK786528:IBK786532 ILG786528:ILG786532 IVC786528:IVC786532 JEY786528:JEY786532 JOU786528:JOU786532 JYQ786528:JYQ786532 KIM786528:KIM786532 KSI786528:KSI786532 LCE786528:LCE786532 LMA786528:LMA786532 LVW786528:LVW786532 MFS786528:MFS786532 MPO786528:MPO786532 MZK786528:MZK786532 NJG786528:NJG786532 NTC786528:NTC786532 OCY786528:OCY786532 OMU786528:OMU786532 OWQ786528:OWQ786532 PGM786528:PGM786532 PQI786528:PQI786532 QAE786528:QAE786532 QKA786528:QKA786532 QTW786528:QTW786532 RDS786528:RDS786532 RNO786528:RNO786532 RXK786528:RXK786532 SHG786528:SHG786532 SRC786528:SRC786532 TAY786528:TAY786532 TKU786528:TKU786532 TUQ786528:TUQ786532 UEM786528:UEM786532 UOI786528:UOI786532 UYE786528:UYE786532 VIA786528:VIA786532 VRW786528:VRW786532 WBS786528:WBS786532 WLO786528:WLO786532 WVK786528:WVK786532 C852064:C852068 IY852064:IY852068 SU852064:SU852068 ACQ852064:ACQ852068 AMM852064:AMM852068 AWI852064:AWI852068 BGE852064:BGE852068 BQA852064:BQA852068 BZW852064:BZW852068 CJS852064:CJS852068 CTO852064:CTO852068 DDK852064:DDK852068 DNG852064:DNG852068 DXC852064:DXC852068 EGY852064:EGY852068 EQU852064:EQU852068 FAQ852064:FAQ852068 FKM852064:FKM852068 FUI852064:FUI852068 GEE852064:GEE852068 GOA852064:GOA852068 GXW852064:GXW852068 HHS852064:HHS852068 HRO852064:HRO852068 IBK852064:IBK852068 ILG852064:ILG852068 IVC852064:IVC852068 JEY852064:JEY852068 JOU852064:JOU852068 JYQ852064:JYQ852068 KIM852064:KIM852068 KSI852064:KSI852068 LCE852064:LCE852068 LMA852064:LMA852068 LVW852064:LVW852068 MFS852064:MFS852068 MPO852064:MPO852068 MZK852064:MZK852068 NJG852064:NJG852068 NTC852064:NTC852068 OCY852064:OCY852068 OMU852064:OMU852068 OWQ852064:OWQ852068 PGM852064:PGM852068 PQI852064:PQI852068 QAE852064:QAE852068 QKA852064:QKA852068 QTW852064:QTW852068 RDS852064:RDS852068 RNO852064:RNO852068 RXK852064:RXK852068 SHG852064:SHG852068 SRC852064:SRC852068 TAY852064:TAY852068 TKU852064:TKU852068 TUQ852064:TUQ852068 UEM852064:UEM852068 UOI852064:UOI852068 UYE852064:UYE852068 VIA852064:VIA852068 VRW852064:VRW852068 WBS852064:WBS852068 WLO852064:WLO852068 WVK852064:WVK852068 C917600:C917604 IY917600:IY917604 SU917600:SU917604 ACQ917600:ACQ917604 AMM917600:AMM917604 AWI917600:AWI917604 BGE917600:BGE917604 BQA917600:BQA917604 BZW917600:BZW917604 CJS917600:CJS917604 CTO917600:CTO917604 DDK917600:DDK917604 DNG917600:DNG917604 DXC917600:DXC917604 EGY917600:EGY917604 EQU917600:EQU917604 FAQ917600:FAQ917604 FKM917600:FKM917604 FUI917600:FUI917604 GEE917600:GEE917604 GOA917600:GOA917604 GXW917600:GXW917604 HHS917600:HHS917604 HRO917600:HRO917604 IBK917600:IBK917604 ILG917600:ILG917604 IVC917600:IVC917604 JEY917600:JEY917604 JOU917600:JOU917604 JYQ917600:JYQ917604 KIM917600:KIM917604 KSI917600:KSI917604 LCE917600:LCE917604 LMA917600:LMA917604 LVW917600:LVW917604 MFS917600:MFS917604 MPO917600:MPO917604 MZK917600:MZK917604 NJG917600:NJG917604 NTC917600:NTC917604 OCY917600:OCY917604 OMU917600:OMU917604 OWQ917600:OWQ917604 PGM917600:PGM917604 PQI917600:PQI917604 QAE917600:QAE917604 QKA917600:QKA917604 QTW917600:QTW917604 RDS917600:RDS917604 RNO917600:RNO917604 RXK917600:RXK917604 SHG917600:SHG917604 SRC917600:SRC917604 TAY917600:TAY917604 TKU917600:TKU917604 TUQ917600:TUQ917604 UEM917600:UEM917604 UOI917600:UOI917604 UYE917600:UYE917604 VIA917600:VIA917604 VRW917600:VRW917604 WBS917600:WBS917604 WLO917600:WLO917604 WVK917600:WVK917604 C983136:C983140 IY983136:IY983140 SU983136:SU983140 ACQ983136:ACQ983140 AMM983136:AMM983140 AWI983136:AWI983140 BGE983136:BGE983140 BQA983136:BQA983140 BZW983136:BZW983140 CJS983136:CJS983140 CTO983136:CTO983140 DDK983136:DDK983140 DNG983136:DNG983140 DXC983136:DXC983140 EGY983136:EGY983140 EQU983136:EQU983140 FAQ983136:FAQ983140 FKM983136:FKM983140 FUI983136:FUI983140 GEE983136:GEE983140 GOA983136:GOA983140 GXW983136:GXW983140 HHS983136:HHS983140 HRO983136:HRO983140 IBK983136:IBK983140 ILG983136:ILG983140 IVC983136:IVC983140 JEY983136:JEY983140 JOU983136:JOU983140 JYQ983136:JYQ983140 KIM983136:KIM983140 KSI983136:KSI983140 LCE983136:LCE983140 LMA983136:LMA983140 LVW983136:LVW983140 MFS983136:MFS983140 MPO983136:MPO983140 MZK983136:MZK983140 NJG983136:NJG983140 NTC983136:NTC983140 OCY983136:OCY983140 OMU983136:OMU983140 OWQ983136:OWQ983140 PGM983136:PGM983140 PQI983136:PQI983140 QAE983136:QAE983140 QKA983136:QKA983140 QTW983136:QTW983140 RDS983136:RDS983140 RNO983136:RNO983140 RXK983136:RXK983140 SHG983136:SHG983140 SRC983136:SRC983140 TAY983136:TAY983140 TKU983136:TKU983140 TUQ983136:TUQ983140 UEM983136:UEM983140 UOI983136:UOI983140 UYE983136:UYE983140 VIA983136:VIA983140 VRW983136:VRW983140 WBS983136:WBS983140 WLO983136:WLO983140 WVK983136:WVK983140 C154:C164 IY154:IY164 SU154:SU164 ACQ154:ACQ164 AMM154:AMM164 AWI154:AWI164 BGE154:BGE164 BQA154:BQA164 BZW154:BZW164 CJS154:CJS164 CTO154:CTO164 DDK154:DDK164 DNG154:DNG164 DXC154:DXC164 EGY154:EGY164 EQU154:EQU164 FAQ154:FAQ164 FKM154:FKM164 FUI154:FUI164 GEE154:GEE164 GOA154:GOA164 GXW154:GXW164 HHS154:HHS164 HRO154:HRO164 IBK154:IBK164 ILG154:ILG164 IVC154:IVC164 JEY154:JEY164 JOU154:JOU164 JYQ154:JYQ164 KIM154:KIM164 KSI154:KSI164 LCE154:LCE164 LMA154:LMA164 LVW154:LVW164 MFS154:MFS164 MPO154:MPO164 MZK154:MZK164 NJG154:NJG164 NTC154:NTC164 OCY154:OCY164 OMU154:OMU164 OWQ154:OWQ164 PGM154:PGM164 PQI154:PQI164 QAE154:QAE164 QKA154:QKA164 QTW154:QTW164 RDS154:RDS164 RNO154:RNO164 RXK154:RXK164 SHG154:SHG164 SRC154:SRC164 TAY154:TAY164 TKU154:TKU164 TUQ154:TUQ164 UEM154:UEM164 UOI154:UOI164 UYE154:UYE164 VIA154:VIA164 VRW154:VRW164 WBS154:WBS164 WLO154:WLO164 WVK154:WVK164 C65690:C65700 IY65690:IY65700 SU65690:SU65700 ACQ65690:ACQ65700 AMM65690:AMM65700 AWI65690:AWI65700 BGE65690:BGE65700 BQA65690:BQA65700 BZW65690:BZW65700 CJS65690:CJS65700 CTO65690:CTO65700 DDK65690:DDK65700 DNG65690:DNG65700 DXC65690:DXC65700 EGY65690:EGY65700 EQU65690:EQU65700 FAQ65690:FAQ65700 FKM65690:FKM65700 FUI65690:FUI65700 GEE65690:GEE65700 GOA65690:GOA65700 GXW65690:GXW65700 HHS65690:HHS65700 HRO65690:HRO65700 IBK65690:IBK65700 ILG65690:ILG65700 IVC65690:IVC65700 JEY65690:JEY65700 JOU65690:JOU65700 JYQ65690:JYQ65700 KIM65690:KIM65700 KSI65690:KSI65700 LCE65690:LCE65700 LMA65690:LMA65700 LVW65690:LVW65700 MFS65690:MFS65700 MPO65690:MPO65700 MZK65690:MZK65700 NJG65690:NJG65700 NTC65690:NTC65700 OCY65690:OCY65700 OMU65690:OMU65700 OWQ65690:OWQ65700 PGM65690:PGM65700 PQI65690:PQI65700 QAE65690:QAE65700 QKA65690:QKA65700 QTW65690:QTW65700 RDS65690:RDS65700 RNO65690:RNO65700 RXK65690:RXK65700 SHG65690:SHG65700 SRC65690:SRC65700 TAY65690:TAY65700 TKU65690:TKU65700 TUQ65690:TUQ65700 UEM65690:UEM65700 UOI65690:UOI65700 UYE65690:UYE65700 VIA65690:VIA65700 VRW65690:VRW65700 WBS65690:WBS65700 WLO65690:WLO65700 WVK65690:WVK65700 C131226:C131236 IY131226:IY131236 SU131226:SU131236 ACQ131226:ACQ131236 AMM131226:AMM131236 AWI131226:AWI131236 BGE131226:BGE131236 BQA131226:BQA131236 BZW131226:BZW131236 CJS131226:CJS131236 CTO131226:CTO131236 DDK131226:DDK131236 DNG131226:DNG131236 DXC131226:DXC131236 EGY131226:EGY131236 EQU131226:EQU131236 FAQ131226:FAQ131236 FKM131226:FKM131236 FUI131226:FUI131236 GEE131226:GEE131236 GOA131226:GOA131236 GXW131226:GXW131236 HHS131226:HHS131236 HRO131226:HRO131236 IBK131226:IBK131236 ILG131226:ILG131236 IVC131226:IVC131236 JEY131226:JEY131236 JOU131226:JOU131236 JYQ131226:JYQ131236 KIM131226:KIM131236 KSI131226:KSI131236 LCE131226:LCE131236 LMA131226:LMA131236 LVW131226:LVW131236 MFS131226:MFS131236 MPO131226:MPO131236 MZK131226:MZK131236 NJG131226:NJG131236 NTC131226:NTC131236 OCY131226:OCY131236 OMU131226:OMU131236 OWQ131226:OWQ131236 PGM131226:PGM131236 PQI131226:PQI131236 QAE131226:QAE131236 QKA131226:QKA131236 QTW131226:QTW131236 RDS131226:RDS131236 RNO131226:RNO131236 RXK131226:RXK131236 SHG131226:SHG131236 SRC131226:SRC131236 TAY131226:TAY131236 TKU131226:TKU131236 TUQ131226:TUQ131236 UEM131226:UEM131236 UOI131226:UOI131236 UYE131226:UYE131236 VIA131226:VIA131236 VRW131226:VRW131236 WBS131226:WBS131236 WLO131226:WLO131236 WVK131226:WVK131236 C196762:C196772 IY196762:IY196772 SU196762:SU196772 ACQ196762:ACQ196772 AMM196762:AMM196772 AWI196762:AWI196772 BGE196762:BGE196772 BQA196762:BQA196772 BZW196762:BZW196772 CJS196762:CJS196772 CTO196762:CTO196772 DDK196762:DDK196772 DNG196762:DNG196772 DXC196762:DXC196772 EGY196762:EGY196772 EQU196762:EQU196772 FAQ196762:FAQ196772 FKM196762:FKM196772 FUI196762:FUI196772 GEE196762:GEE196772 GOA196762:GOA196772 GXW196762:GXW196772 HHS196762:HHS196772 HRO196762:HRO196772 IBK196762:IBK196772 ILG196762:ILG196772 IVC196762:IVC196772 JEY196762:JEY196772 JOU196762:JOU196772 JYQ196762:JYQ196772 KIM196762:KIM196772 KSI196762:KSI196772 LCE196762:LCE196772 LMA196762:LMA196772 LVW196762:LVW196772 MFS196762:MFS196772 MPO196762:MPO196772 MZK196762:MZK196772 NJG196762:NJG196772 NTC196762:NTC196772 OCY196762:OCY196772 OMU196762:OMU196772 OWQ196762:OWQ196772 PGM196762:PGM196772 PQI196762:PQI196772 QAE196762:QAE196772 QKA196762:QKA196772 QTW196762:QTW196772 RDS196762:RDS196772 RNO196762:RNO196772 RXK196762:RXK196772 SHG196762:SHG196772 SRC196762:SRC196772 TAY196762:TAY196772 TKU196762:TKU196772 TUQ196762:TUQ196772 UEM196762:UEM196772 UOI196762:UOI196772 UYE196762:UYE196772 VIA196762:VIA196772 VRW196762:VRW196772 WBS196762:WBS196772 WLO196762:WLO196772 WVK196762:WVK196772 C262298:C262308 IY262298:IY262308 SU262298:SU262308 ACQ262298:ACQ262308 AMM262298:AMM262308 AWI262298:AWI262308 BGE262298:BGE262308 BQA262298:BQA262308 BZW262298:BZW262308 CJS262298:CJS262308 CTO262298:CTO262308 DDK262298:DDK262308 DNG262298:DNG262308 DXC262298:DXC262308 EGY262298:EGY262308 EQU262298:EQU262308 FAQ262298:FAQ262308 FKM262298:FKM262308 FUI262298:FUI262308 GEE262298:GEE262308 GOA262298:GOA262308 GXW262298:GXW262308 HHS262298:HHS262308 HRO262298:HRO262308 IBK262298:IBK262308 ILG262298:ILG262308 IVC262298:IVC262308 JEY262298:JEY262308 JOU262298:JOU262308 JYQ262298:JYQ262308 KIM262298:KIM262308 KSI262298:KSI262308 LCE262298:LCE262308 LMA262298:LMA262308 LVW262298:LVW262308 MFS262298:MFS262308 MPO262298:MPO262308 MZK262298:MZK262308 NJG262298:NJG262308 NTC262298:NTC262308 OCY262298:OCY262308 OMU262298:OMU262308 OWQ262298:OWQ262308 PGM262298:PGM262308 PQI262298:PQI262308 QAE262298:QAE262308 QKA262298:QKA262308 QTW262298:QTW262308 RDS262298:RDS262308 RNO262298:RNO262308 RXK262298:RXK262308 SHG262298:SHG262308 SRC262298:SRC262308 TAY262298:TAY262308 TKU262298:TKU262308 TUQ262298:TUQ262308 UEM262298:UEM262308 UOI262298:UOI262308 UYE262298:UYE262308 VIA262298:VIA262308 VRW262298:VRW262308 WBS262298:WBS262308 WLO262298:WLO262308 WVK262298:WVK262308 C327834:C327844 IY327834:IY327844 SU327834:SU327844 ACQ327834:ACQ327844 AMM327834:AMM327844 AWI327834:AWI327844 BGE327834:BGE327844 BQA327834:BQA327844 BZW327834:BZW327844 CJS327834:CJS327844 CTO327834:CTO327844 DDK327834:DDK327844 DNG327834:DNG327844 DXC327834:DXC327844 EGY327834:EGY327844 EQU327834:EQU327844 FAQ327834:FAQ327844 FKM327834:FKM327844 FUI327834:FUI327844 GEE327834:GEE327844 GOA327834:GOA327844 GXW327834:GXW327844 HHS327834:HHS327844 HRO327834:HRO327844 IBK327834:IBK327844 ILG327834:ILG327844 IVC327834:IVC327844 JEY327834:JEY327844 JOU327834:JOU327844 JYQ327834:JYQ327844 KIM327834:KIM327844 KSI327834:KSI327844 LCE327834:LCE327844 LMA327834:LMA327844 LVW327834:LVW327844 MFS327834:MFS327844 MPO327834:MPO327844 MZK327834:MZK327844 NJG327834:NJG327844 NTC327834:NTC327844 OCY327834:OCY327844 OMU327834:OMU327844 OWQ327834:OWQ327844 PGM327834:PGM327844 PQI327834:PQI327844 QAE327834:QAE327844 QKA327834:QKA327844 QTW327834:QTW327844 RDS327834:RDS327844 RNO327834:RNO327844 RXK327834:RXK327844 SHG327834:SHG327844 SRC327834:SRC327844 TAY327834:TAY327844 TKU327834:TKU327844 TUQ327834:TUQ327844 UEM327834:UEM327844 UOI327834:UOI327844 UYE327834:UYE327844 VIA327834:VIA327844 VRW327834:VRW327844 WBS327834:WBS327844 WLO327834:WLO327844 WVK327834:WVK327844 C393370:C393380 IY393370:IY393380 SU393370:SU393380 ACQ393370:ACQ393380 AMM393370:AMM393380 AWI393370:AWI393380 BGE393370:BGE393380 BQA393370:BQA393380 BZW393370:BZW393380 CJS393370:CJS393380 CTO393370:CTO393380 DDK393370:DDK393380 DNG393370:DNG393380 DXC393370:DXC393380 EGY393370:EGY393380 EQU393370:EQU393380 FAQ393370:FAQ393380 FKM393370:FKM393380 FUI393370:FUI393380 GEE393370:GEE393380 GOA393370:GOA393380 GXW393370:GXW393380 HHS393370:HHS393380 HRO393370:HRO393380 IBK393370:IBK393380 ILG393370:ILG393380 IVC393370:IVC393380 JEY393370:JEY393380 JOU393370:JOU393380 JYQ393370:JYQ393380 KIM393370:KIM393380 KSI393370:KSI393380 LCE393370:LCE393380 LMA393370:LMA393380 LVW393370:LVW393380 MFS393370:MFS393380 MPO393370:MPO393380 MZK393370:MZK393380 NJG393370:NJG393380 NTC393370:NTC393380 OCY393370:OCY393380 OMU393370:OMU393380 OWQ393370:OWQ393380 PGM393370:PGM393380 PQI393370:PQI393380 QAE393370:QAE393380 QKA393370:QKA393380 QTW393370:QTW393380 RDS393370:RDS393380 RNO393370:RNO393380 RXK393370:RXK393380 SHG393370:SHG393380 SRC393370:SRC393380 TAY393370:TAY393380 TKU393370:TKU393380 TUQ393370:TUQ393380 UEM393370:UEM393380 UOI393370:UOI393380 UYE393370:UYE393380 VIA393370:VIA393380 VRW393370:VRW393380 WBS393370:WBS393380 WLO393370:WLO393380 WVK393370:WVK393380 C458906:C458916 IY458906:IY458916 SU458906:SU458916 ACQ458906:ACQ458916 AMM458906:AMM458916 AWI458906:AWI458916 BGE458906:BGE458916 BQA458906:BQA458916 BZW458906:BZW458916 CJS458906:CJS458916 CTO458906:CTO458916 DDK458906:DDK458916 DNG458906:DNG458916 DXC458906:DXC458916 EGY458906:EGY458916 EQU458906:EQU458916 FAQ458906:FAQ458916 FKM458906:FKM458916 FUI458906:FUI458916 GEE458906:GEE458916 GOA458906:GOA458916 GXW458906:GXW458916 HHS458906:HHS458916 HRO458906:HRO458916 IBK458906:IBK458916 ILG458906:ILG458916 IVC458906:IVC458916 JEY458906:JEY458916 JOU458906:JOU458916 JYQ458906:JYQ458916 KIM458906:KIM458916 KSI458906:KSI458916 LCE458906:LCE458916 LMA458906:LMA458916 LVW458906:LVW458916 MFS458906:MFS458916 MPO458906:MPO458916 MZK458906:MZK458916 NJG458906:NJG458916 NTC458906:NTC458916 OCY458906:OCY458916 OMU458906:OMU458916 OWQ458906:OWQ458916 PGM458906:PGM458916 PQI458906:PQI458916 QAE458906:QAE458916 QKA458906:QKA458916 QTW458906:QTW458916 RDS458906:RDS458916 RNO458906:RNO458916 RXK458906:RXK458916 SHG458906:SHG458916 SRC458906:SRC458916 TAY458906:TAY458916 TKU458906:TKU458916 TUQ458906:TUQ458916 UEM458906:UEM458916 UOI458906:UOI458916 UYE458906:UYE458916 VIA458906:VIA458916 VRW458906:VRW458916 WBS458906:WBS458916 WLO458906:WLO458916 WVK458906:WVK458916 C524442:C524452 IY524442:IY524452 SU524442:SU524452 ACQ524442:ACQ524452 AMM524442:AMM524452 AWI524442:AWI524452 BGE524442:BGE524452 BQA524442:BQA524452 BZW524442:BZW524452 CJS524442:CJS524452 CTO524442:CTO524452 DDK524442:DDK524452 DNG524442:DNG524452 DXC524442:DXC524452 EGY524442:EGY524452 EQU524442:EQU524452 FAQ524442:FAQ524452 FKM524442:FKM524452 FUI524442:FUI524452 GEE524442:GEE524452 GOA524442:GOA524452 GXW524442:GXW524452 HHS524442:HHS524452 HRO524442:HRO524452 IBK524442:IBK524452 ILG524442:ILG524452 IVC524442:IVC524452 JEY524442:JEY524452 JOU524442:JOU524452 JYQ524442:JYQ524452 KIM524442:KIM524452 KSI524442:KSI524452 LCE524442:LCE524452 LMA524442:LMA524452 LVW524442:LVW524452 MFS524442:MFS524452 MPO524442:MPO524452 MZK524442:MZK524452 NJG524442:NJG524452 NTC524442:NTC524452 OCY524442:OCY524452 OMU524442:OMU524452 OWQ524442:OWQ524452 PGM524442:PGM524452 PQI524442:PQI524452 QAE524442:QAE524452 QKA524442:QKA524452 QTW524442:QTW524452 RDS524442:RDS524452 RNO524442:RNO524452 RXK524442:RXK524452 SHG524442:SHG524452 SRC524442:SRC524452 TAY524442:TAY524452 TKU524442:TKU524452 TUQ524442:TUQ524452 UEM524442:UEM524452 UOI524442:UOI524452 UYE524442:UYE524452 VIA524442:VIA524452 VRW524442:VRW524452 WBS524442:WBS524452 WLO524442:WLO524452 WVK524442:WVK524452 C589978:C589988 IY589978:IY589988 SU589978:SU589988 ACQ589978:ACQ589988 AMM589978:AMM589988 AWI589978:AWI589988 BGE589978:BGE589988 BQA589978:BQA589988 BZW589978:BZW589988 CJS589978:CJS589988 CTO589978:CTO589988 DDK589978:DDK589988 DNG589978:DNG589988 DXC589978:DXC589988 EGY589978:EGY589988 EQU589978:EQU589988 FAQ589978:FAQ589988 FKM589978:FKM589988 FUI589978:FUI589988 GEE589978:GEE589988 GOA589978:GOA589988 GXW589978:GXW589988 HHS589978:HHS589988 HRO589978:HRO589988 IBK589978:IBK589988 ILG589978:ILG589988 IVC589978:IVC589988 JEY589978:JEY589988 JOU589978:JOU589988 JYQ589978:JYQ589988 KIM589978:KIM589988 KSI589978:KSI589988 LCE589978:LCE589988 LMA589978:LMA589988 LVW589978:LVW589988 MFS589978:MFS589988 MPO589978:MPO589988 MZK589978:MZK589988 NJG589978:NJG589988 NTC589978:NTC589988 OCY589978:OCY589988 OMU589978:OMU589988 OWQ589978:OWQ589988 PGM589978:PGM589988 PQI589978:PQI589988 QAE589978:QAE589988 QKA589978:QKA589988 QTW589978:QTW589988 RDS589978:RDS589988 RNO589978:RNO589988 RXK589978:RXK589988 SHG589978:SHG589988 SRC589978:SRC589988 TAY589978:TAY589988 TKU589978:TKU589988 TUQ589978:TUQ589988 UEM589978:UEM589988 UOI589978:UOI589988 UYE589978:UYE589988 VIA589978:VIA589988 VRW589978:VRW589988 WBS589978:WBS589988 WLO589978:WLO589988 WVK589978:WVK589988 C655514:C655524 IY655514:IY655524 SU655514:SU655524 ACQ655514:ACQ655524 AMM655514:AMM655524 AWI655514:AWI655524 BGE655514:BGE655524 BQA655514:BQA655524 BZW655514:BZW655524 CJS655514:CJS655524 CTO655514:CTO655524 DDK655514:DDK655524 DNG655514:DNG655524 DXC655514:DXC655524 EGY655514:EGY655524 EQU655514:EQU655524 FAQ655514:FAQ655524 FKM655514:FKM655524 FUI655514:FUI655524 GEE655514:GEE655524 GOA655514:GOA655524 GXW655514:GXW655524 HHS655514:HHS655524 HRO655514:HRO655524 IBK655514:IBK655524 ILG655514:ILG655524 IVC655514:IVC655524 JEY655514:JEY655524 JOU655514:JOU655524 JYQ655514:JYQ655524 KIM655514:KIM655524 KSI655514:KSI655524 LCE655514:LCE655524 LMA655514:LMA655524 LVW655514:LVW655524 MFS655514:MFS655524 MPO655514:MPO655524 MZK655514:MZK655524 NJG655514:NJG655524 NTC655514:NTC655524 OCY655514:OCY655524 OMU655514:OMU655524 OWQ655514:OWQ655524 PGM655514:PGM655524 PQI655514:PQI655524 QAE655514:QAE655524 QKA655514:QKA655524 QTW655514:QTW655524 RDS655514:RDS655524 RNO655514:RNO655524 RXK655514:RXK655524 SHG655514:SHG655524 SRC655514:SRC655524 TAY655514:TAY655524 TKU655514:TKU655524 TUQ655514:TUQ655524 UEM655514:UEM655524 UOI655514:UOI655524 UYE655514:UYE655524 VIA655514:VIA655524 VRW655514:VRW655524 WBS655514:WBS655524 WLO655514:WLO655524 WVK655514:WVK655524 C721050:C721060 IY721050:IY721060 SU721050:SU721060 ACQ721050:ACQ721060 AMM721050:AMM721060 AWI721050:AWI721060 BGE721050:BGE721060 BQA721050:BQA721060 BZW721050:BZW721060 CJS721050:CJS721060 CTO721050:CTO721060 DDK721050:DDK721060 DNG721050:DNG721060 DXC721050:DXC721060 EGY721050:EGY721060 EQU721050:EQU721060 FAQ721050:FAQ721060 FKM721050:FKM721060 FUI721050:FUI721060 GEE721050:GEE721060 GOA721050:GOA721060 GXW721050:GXW721060 HHS721050:HHS721060 HRO721050:HRO721060 IBK721050:IBK721060 ILG721050:ILG721060 IVC721050:IVC721060 JEY721050:JEY721060 JOU721050:JOU721060 JYQ721050:JYQ721060 KIM721050:KIM721060 KSI721050:KSI721060 LCE721050:LCE721060 LMA721050:LMA721060 LVW721050:LVW721060 MFS721050:MFS721060 MPO721050:MPO721060 MZK721050:MZK721060 NJG721050:NJG721060 NTC721050:NTC721060 OCY721050:OCY721060 OMU721050:OMU721060 OWQ721050:OWQ721060 PGM721050:PGM721060 PQI721050:PQI721060 QAE721050:QAE721060 QKA721050:QKA721060 QTW721050:QTW721060 RDS721050:RDS721060 RNO721050:RNO721060 RXK721050:RXK721060 SHG721050:SHG721060 SRC721050:SRC721060 TAY721050:TAY721060 TKU721050:TKU721060 TUQ721050:TUQ721060 UEM721050:UEM721060 UOI721050:UOI721060 UYE721050:UYE721060 VIA721050:VIA721060 VRW721050:VRW721060 WBS721050:WBS721060 WLO721050:WLO721060 WVK721050:WVK721060 C786586:C786596 IY786586:IY786596 SU786586:SU786596 ACQ786586:ACQ786596 AMM786586:AMM786596 AWI786586:AWI786596 BGE786586:BGE786596 BQA786586:BQA786596 BZW786586:BZW786596 CJS786586:CJS786596 CTO786586:CTO786596 DDK786586:DDK786596 DNG786586:DNG786596 DXC786586:DXC786596 EGY786586:EGY786596 EQU786586:EQU786596 FAQ786586:FAQ786596 FKM786586:FKM786596 FUI786586:FUI786596 GEE786586:GEE786596 GOA786586:GOA786596 GXW786586:GXW786596 HHS786586:HHS786596 HRO786586:HRO786596 IBK786586:IBK786596 ILG786586:ILG786596 IVC786586:IVC786596 JEY786586:JEY786596 JOU786586:JOU786596 JYQ786586:JYQ786596 KIM786586:KIM786596 KSI786586:KSI786596 LCE786586:LCE786596 LMA786586:LMA786596 LVW786586:LVW786596 MFS786586:MFS786596 MPO786586:MPO786596 MZK786586:MZK786596 NJG786586:NJG786596 NTC786586:NTC786596 OCY786586:OCY786596 OMU786586:OMU786596 OWQ786586:OWQ786596 PGM786586:PGM786596 PQI786586:PQI786596 QAE786586:QAE786596 QKA786586:QKA786596 QTW786586:QTW786596 RDS786586:RDS786596 RNO786586:RNO786596 RXK786586:RXK786596 SHG786586:SHG786596 SRC786586:SRC786596 TAY786586:TAY786596 TKU786586:TKU786596 TUQ786586:TUQ786596 UEM786586:UEM786596 UOI786586:UOI786596 UYE786586:UYE786596 VIA786586:VIA786596 VRW786586:VRW786596 WBS786586:WBS786596 WLO786586:WLO786596 WVK786586:WVK786596 C852122:C852132 IY852122:IY852132 SU852122:SU852132 ACQ852122:ACQ852132 AMM852122:AMM852132 AWI852122:AWI852132 BGE852122:BGE852132 BQA852122:BQA852132 BZW852122:BZW852132 CJS852122:CJS852132 CTO852122:CTO852132 DDK852122:DDK852132 DNG852122:DNG852132 DXC852122:DXC852132 EGY852122:EGY852132 EQU852122:EQU852132 FAQ852122:FAQ852132 FKM852122:FKM852132 FUI852122:FUI852132 GEE852122:GEE852132 GOA852122:GOA852132 GXW852122:GXW852132 HHS852122:HHS852132 HRO852122:HRO852132 IBK852122:IBK852132 ILG852122:ILG852132 IVC852122:IVC852132 JEY852122:JEY852132 JOU852122:JOU852132 JYQ852122:JYQ852132 KIM852122:KIM852132 KSI852122:KSI852132 LCE852122:LCE852132 LMA852122:LMA852132 LVW852122:LVW852132 MFS852122:MFS852132 MPO852122:MPO852132 MZK852122:MZK852132 NJG852122:NJG852132 NTC852122:NTC852132 OCY852122:OCY852132 OMU852122:OMU852132 OWQ852122:OWQ852132 PGM852122:PGM852132 PQI852122:PQI852132 QAE852122:QAE852132 QKA852122:QKA852132 QTW852122:QTW852132 RDS852122:RDS852132 RNO852122:RNO852132 RXK852122:RXK852132 SHG852122:SHG852132 SRC852122:SRC852132 TAY852122:TAY852132 TKU852122:TKU852132 TUQ852122:TUQ852132 UEM852122:UEM852132 UOI852122:UOI852132 UYE852122:UYE852132 VIA852122:VIA852132 VRW852122:VRW852132 WBS852122:WBS852132 WLO852122:WLO852132 WVK852122:WVK852132 C917658:C917668 IY917658:IY917668 SU917658:SU917668 ACQ917658:ACQ917668 AMM917658:AMM917668 AWI917658:AWI917668 BGE917658:BGE917668 BQA917658:BQA917668 BZW917658:BZW917668 CJS917658:CJS917668 CTO917658:CTO917668 DDK917658:DDK917668 DNG917658:DNG917668 DXC917658:DXC917668 EGY917658:EGY917668 EQU917658:EQU917668 FAQ917658:FAQ917668 FKM917658:FKM917668 FUI917658:FUI917668 GEE917658:GEE917668 GOA917658:GOA917668 GXW917658:GXW917668 HHS917658:HHS917668 HRO917658:HRO917668 IBK917658:IBK917668 ILG917658:ILG917668 IVC917658:IVC917668 JEY917658:JEY917668 JOU917658:JOU917668 JYQ917658:JYQ917668 KIM917658:KIM917668 KSI917658:KSI917668 LCE917658:LCE917668 LMA917658:LMA917668 LVW917658:LVW917668 MFS917658:MFS917668 MPO917658:MPO917668 MZK917658:MZK917668 NJG917658:NJG917668 NTC917658:NTC917668 OCY917658:OCY917668 OMU917658:OMU917668 OWQ917658:OWQ917668 PGM917658:PGM917668 PQI917658:PQI917668 QAE917658:QAE917668 QKA917658:QKA917668 QTW917658:QTW917668 RDS917658:RDS917668 RNO917658:RNO917668 RXK917658:RXK917668 SHG917658:SHG917668 SRC917658:SRC917668 TAY917658:TAY917668 TKU917658:TKU917668 TUQ917658:TUQ917668 UEM917658:UEM917668 UOI917658:UOI917668 UYE917658:UYE917668 VIA917658:VIA917668 VRW917658:VRW917668 WBS917658:WBS917668 WLO917658:WLO917668 WVK917658:WVK917668 C983194:C983204 IY983194:IY983204 SU983194:SU983204 ACQ983194:ACQ983204 AMM983194:AMM983204 AWI983194:AWI983204 BGE983194:BGE983204 BQA983194:BQA983204 BZW983194:BZW983204 CJS983194:CJS983204 CTO983194:CTO983204 DDK983194:DDK983204 DNG983194:DNG983204 DXC983194:DXC983204 EGY983194:EGY983204 EQU983194:EQU983204 FAQ983194:FAQ983204 FKM983194:FKM983204 FUI983194:FUI983204 GEE983194:GEE983204 GOA983194:GOA983204 GXW983194:GXW983204 HHS983194:HHS983204 HRO983194:HRO983204 IBK983194:IBK983204 ILG983194:ILG983204 IVC983194:IVC983204 JEY983194:JEY983204 JOU983194:JOU983204 JYQ983194:JYQ983204 KIM983194:KIM983204 KSI983194:KSI983204 LCE983194:LCE983204 LMA983194:LMA983204 LVW983194:LVW983204 MFS983194:MFS983204 MPO983194:MPO983204 MZK983194:MZK983204 NJG983194:NJG983204 NTC983194:NTC983204 OCY983194:OCY983204 OMU983194:OMU983204 OWQ983194:OWQ983204 PGM983194:PGM983204 PQI983194:PQI983204 QAE983194:QAE983204 QKA983194:QKA983204 QTW983194:QTW983204 RDS983194:RDS983204 RNO983194:RNO983204 RXK983194:RXK983204 SHG983194:SHG983204 SRC983194:SRC983204 TAY983194:TAY983204 TKU983194:TKU983204 TUQ983194:TUQ983204 UEM983194:UEM983204 UOI983194:UOI983204 UYE983194:UYE983204 VIA983194:VIA983204 VRW983194:VRW983204 WBS983194:WBS983204 WLO983194:WLO983204 WVK983194:WVK983204</xm:sqref>
        </x14:dataValidation>
        <x14:dataValidation type="list" allowBlank="1" showInputMessage="1" showErrorMessage="1" xr:uid="{85D49FE2-F425-4C44-A829-D7AC22F63D2E}">
          <x14:formula1>
            <xm:f>$AY$460:$AY$463</xm:f>
          </x14:formula1>
          <xm:sqref>G65:H65 JC65:JD65 SY65:SZ65 ACU65:ACV65 AMQ65:AMR65 AWM65:AWN65 BGI65:BGJ65 BQE65:BQF65 CAA65:CAB65 CJW65:CJX65 CTS65:CTT65 DDO65:DDP65 DNK65:DNL65 DXG65:DXH65 EHC65:EHD65 EQY65:EQZ65 FAU65:FAV65 FKQ65:FKR65 FUM65:FUN65 GEI65:GEJ65 GOE65:GOF65 GYA65:GYB65 HHW65:HHX65 HRS65:HRT65 IBO65:IBP65 ILK65:ILL65 IVG65:IVH65 JFC65:JFD65 JOY65:JOZ65 JYU65:JYV65 KIQ65:KIR65 KSM65:KSN65 LCI65:LCJ65 LME65:LMF65 LWA65:LWB65 MFW65:MFX65 MPS65:MPT65 MZO65:MZP65 NJK65:NJL65 NTG65:NTH65 ODC65:ODD65 OMY65:OMZ65 OWU65:OWV65 PGQ65:PGR65 PQM65:PQN65 QAI65:QAJ65 QKE65:QKF65 QUA65:QUB65 RDW65:RDX65 RNS65:RNT65 RXO65:RXP65 SHK65:SHL65 SRG65:SRH65 TBC65:TBD65 TKY65:TKZ65 TUU65:TUV65 UEQ65:UER65 UOM65:UON65 UYI65:UYJ65 VIE65:VIF65 VSA65:VSB65 WBW65:WBX65 WLS65:WLT65 WVO65:WVP65 G65595:H65595 JC65601:JD65601 SY65601:SZ65601 ACU65601:ACV65601 AMQ65601:AMR65601 AWM65601:AWN65601 BGI65601:BGJ65601 BQE65601:BQF65601 CAA65601:CAB65601 CJW65601:CJX65601 CTS65601:CTT65601 DDO65601:DDP65601 DNK65601:DNL65601 DXG65601:DXH65601 EHC65601:EHD65601 EQY65601:EQZ65601 FAU65601:FAV65601 FKQ65601:FKR65601 FUM65601:FUN65601 GEI65601:GEJ65601 GOE65601:GOF65601 GYA65601:GYB65601 HHW65601:HHX65601 HRS65601:HRT65601 IBO65601:IBP65601 ILK65601:ILL65601 IVG65601:IVH65601 JFC65601:JFD65601 JOY65601:JOZ65601 JYU65601:JYV65601 KIQ65601:KIR65601 KSM65601:KSN65601 LCI65601:LCJ65601 LME65601:LMF65601 LWA65601:LWB65601 MFW65601:MFX65601 MPS65601:MPT65601 MZO65601:MZP65601 NJK65601:NJL65601 NTG65601:NTH65601 ODC65601:ODD65601 OMY65601:OMZ65601 OWU65601:OWV65601 PGQ65601:PGR65601 PQM65601:PQN65601 QAI65601:QAJ65601 QKE65601:QKF65601 QUA65601:QUB65601 RDW65601:RDX65601 RNS65601:RNT65601 RXO65601:RXP65601 SHK65601:SHL65601 SRG65601:SRH65601 TBC65601:TBD65601 TKY65601:TKZ65601 TUU65601:TUV65601 UEQ65601:UER65601 UOM65601:UON65601 UYI65601:UYJ65601 VIE65601:VIF65601 VSA65601:VSB65601 WBW65601:WBX65601 WLS65601:WLT65601 WVO65601:WVP65601 G131131:H131131 JC131137:JD131137 SY131137:SZ131137 ACU131137:ACV131137 AMQ131137:AMR131137 AWM131137:AWN131137 BGI131137:BGJ131137 BQE131137:BQF131137 CAA131137:CAB131137 CJW131137:CJX131137 CTS131137:CTT131137 DDO131137:DDP131137 DNK131137:DNL131137 DXG131137:DXH131137 EHC131137:EHD131137 EQY131137:EQZ131137 FAU131137:FAV131137 FKQ131137:FKR131137 FUM131137:FUN131137 GEI131137:GEJ131137 GOE131137:GOF131137 GYA131137:GYB131137 HHW131137:HHX131137 HRS131137:HRT131137 IBO131137:IBP131137 ILK131137:ILL131137 IVG131137:IVH131137 JFC131137:JFD131137 JOY131137:JOZ131137 JYU131137:JYV131137 KIQ131137:KIR131137 KSM131137:KSN131137 LCI131137:LCJ131137 LME131137:LMF131137 LWA131137:LWB131137 MFW131137:MFX131137 MPS131137:MPT131137 MZO131137:MZP131137 NJK131137:NJL131137 NTG131137:NTH131137 ODC131137:ODD131137 OMY131137:OMZ131137 OWU131137:OWV131137 PGQ131137:PGR131137 PQM131137:PQN131137 QAI131137:QAJ131137 QKE131137:QKF131137 QUA131137:QUB131137 RDW131137:RDX131137 RNS131137:RNT131137 RXO131137:RXP131137 SHK131137:SHL131137 SRG131137:SRH131137 TBC131137:TBD131137 TKY131137:TKZ131137 TUU131137:TUV131137 UEQ131137:UER131137 UOM131137:UON131137 UYI131137:UYJ131137 VIE131137:VIF131137 VSA131137:VSB131137 WBW131137:WBX131137 WLS131137:WLT131137 WVO131137:WVP131137 G196667:H196667 JC196673:JD196673 SY196673:SZ196673 ACU196673:ACV196673 AMQ196673:AMR196673 AWM196673:AWN196673 BGI196673:BGJ196673 BQE196673:BQF196673 CAA196673:CAB196673 CJW196673:CJX196673 CTS196673:CTT196673 DDO196673:DDP196673 DNK196673:DNL196673 DXG196673:DXH196673 EHC196673:EHD196673 EQY196673:EQZ196673 FAU196673:FAV196673 FKQ196673:FKR196673 FUM196673:FUN196673 GEI196673:GEJ196673 GOE196673:GOF196673 GYA196673:GYB196673 HHW196673:HHX196673 HRS196673:HRT196673 IBO196673:IBP196673 ILK196673:ILL196673 IVG196673:IVH196673 JFC196673:JFD196673 JOY196673:JOZ196673 JYU196673:JYV196673 KIQ196673:KIR196673 KSM196673:KSN196673 LCI196673:LCJ196673 LME196673:LMF196673 LWA196673:LWB196673 MFW196673:MFX196673 MPS196673:MPT196673 MZO196673:MZP196673 NJK196673:NJL196673 NTG196673:NTH196673 ODC196673:ODD196673 OMY196673:OMZ196673 OWU196673:OWV196673 PGQ196673:PGR196673 PQM196673:PQN196673 QAI196673:QAJ196673 QKE196673:QKF196673 QUA196673:QUB196673 RDW196673:RDX196673 RNS196673:RNT196673 RXO196673:RXP196673 SHK196673:SHL196673 SRG196673:SRH196673 TBC196673:TBD196673 TKY196673:TKZ196673 TUU196673:TUV196673 UEQ196673:UER196673 UOM196673:UON196673 UYI196673:UYJ196673 VIE196673:VIF196673 VSA196673:VSB196673 WBW196673:WBX196673 WLS196673:WLT196673 WVO196673:WVP196673 G262203:H262203 JC262209:JD262209 SY262209:SZ262209 ACU262209:ACV262209 AMQ262209:AMR262209 AWM262209:AWN262209 BGI262209:BGJ262209 BQE262209:BQF262209 CAA262209:CAB262209 CJW262209:CJX262209 CTS262209:CTT262209 DDO262209:DDP262209 DNK262209:DNL262209 DXG262209:DXH262209 EHC262209:EHD262209 EQY262209:EQZ262209 FAU262209:FAV262209 FKQ262209:FKR262209 FUM262209:FUN262209 GEI262209:GEJ262209 GOE262209:GOF262209 GYA262209:GYB262209 HHW262209:HHX262209 HRS262209:HRT262209 IBO262209:IBP262209 ILK262209:ILL262209 IVG262209:IVH262209 JFC262209:JFD262209 JOY262209:JOZ262209 JYU262209:JYV262209 KIQ262209:KIR262209 KSM262209:KSN262209 LCI262209:LCJ262209 LME262209:LMF262209 LWA262209:LWB262209 MFW262209:MFX262209 MPS262209:MPT262209 MZO262209:MZP262209 NJK262209:NJL262209 NTG262209:NTH262209 ODC262209:ODD262209 OMY262209:OMZ262209 OWU262209:OWV262209 PGQ262209:PGR262209 PQM262209:PQN262209 QAI262209:QAJ262209 QKE262209:QKF262209 QUA262209:QUB262209 RDW262209:RDX262209 RNS262209:RNT262209 RXO262209:RXP262209 SHK262209:SHL262209 SRG262209:SRH262209 TBC262209:TBD262209 TKY262209:TKZ262209 TUU262209:TUV262209 UEQ262209:UER262209 UOM262209:UON262209 UYI262209:UYJ262209 VIE262209:VIF262209 VSA262209:VSB262209 WBW262209:WBX262209 WLS262209:WLT262209 WVO262209:WVP262209 G327739:H327739 JC327745:JD327745 SY327745:SZ327745 ACU327745:ACV327745 AMQ327745:AMR327745 AWM327745:AWN327745 BGI327745:BGJ327745 BQE327745:BQF327745 CAA327745:CAB327745 CJW327745:CJX327745 CTS327745:CTT327745 DDO327745:DDP327745 DNK327745:DNL327745 DXG327745:DXH327745 EHC327745:EHD327745 EQY327745:EQZ327745 FAU327745:FAV327745 FKQ327745:FKR327745 FUM327745:FUN327745 GEI327745:GEJ327745 GOE327745:GOF327745 GYA327745:GYB327745 HHW327745:HHX327745 HRS327745:HRT327745 IBO327745:IBP327745 ILK327745:ILL327745 IVG327745:IVH327745 JFC327745:JFD327745 JOY327745:JOZ327745 JYU327745:JYV327745 KIQ327745:KIR327745 KSM327745:KSN327745 LCI327745:LCJ327745 LME327745:LMF327745 LWA327745:LWB327745 MFW327745:MFX327745 MPS327745:MPT327745 MZO327745:MZP327745 NJK327745:NJL327745 NTG327745:NTH327745 ODC327745:ODD327745 OMY327745:OMZ327745 OWU327745:OWV327745 PGQ327745:PGR327745 PQM327745:PQN327745 QAI327745:QAJ327745 QKE327745:QKF327745 QUA327745:QUB327745 RDW327745:RDX327745 RNS327745:RNT327745 RXO327745:RXP327745 SHK327745:SHL327745 SRG327745:SRH327745 TBC327745:TBD327745 TKY327745:TKZ327745 TUU327745:TUV327745 UEQ327745:UER327745 UOM327745:UON327745 UYI327745:UYJ327745 VIE327745:VIF327745 VSA327745:VSB327745 WBW327745:WBX327745 WLS327745:WLT327745 WVO327745:WVP327745 G393275:H393275 JC393281:JD393281 SY393281:SZ393281 ACU393281:ACV393281 AMQ393281:AMR393281 AWM393281:AWN393281 BGI393281:BGJ393281 BQE393281:BQF393281 CAA393281:CAB393281 CJW393281:CJX393281 CTS393281:CTT393281 DDO393281:DDP393281 DNK393281:DNL393281 DXG393281:DXH393281 EHC393281:EHD393281 EQY393281:EQZ393281 FAU393281:FAV393281 FKQ393281:FKR393281 FUM393281:FUN393281 GEI393281:GEJ393281 GOE393281:GOF393281 GYA393281:GYB393281 HHW393281:HHX393281 HRS393281:HRT393281 IBO393281:IBP393281 ILK393281:ILL393281 IVG393281:IVH393281 JFC393281:JFD393281 JOY393281:JOZ393281 JYU393281:JYV393281 KIQ393281:KIR393281 KSM393281:KSN393281 LCI393281:LCJ393281 LME393281:LMF393281 LWA393281:LWB393281 MFW393281:MFX393281 MPS393281:MPT393281 MZO393281:MZP393281 NJK393281:NJL393281 NTG393281:NTH393281 ODC393281:ODD393281 OMY393281:OMZ393281 OWU393281:OWV393281 PGQ393281:PGR393281 PQM393281:PQN393281 QAI393281:QAJ393281 QKE393281:QKF393281 QUA393281:QUB393281 RDW393281:RDX393281 RNS393281:RNT393281 RXO393281:RXP393281 SHK393281:SHL393281 SRG393281:SRH393281 TBC393281:TBD393281 TKY393281:TKZ393281 TUU393281:TUV393281 UEQ393281:UER393281 UOM393281:UON393281 UYI393281:UYJ393281 VIE393281:VIF393281 VSA393281:VSB393281 WBW393281:WBX393281 WLS393281:WLT393281 WVO393281:WVP393281 G458811:H458811 JC458817:JD458817 SY458817:SZ458817 ACU458817:ACV458817 AMQ458817:AMR458817 AWM458817:AWN458817 BGI458817:BGJ458817 BQE458817:BQF458817 CAA458817:CAB458817 CJW458817:CJX458817 CTS458817:CTT458817 DDO458817:DDP458817 DNK458817:DNL458817 DXG458817:DXH458817 EHC458817:EHD458817 EQY458817:EQZ458817 FAU458817:FAV458817 FKQ458817:FKR458817 FUM458817:FUN458817 GEI458817:GEJ458817 GOE458817:GOF458817 GYA458817:GYB458817 HHW458817:HHX458817 HRS458817:HRT458817 IBO458817:IBP458817 ILK458817:ILL458817 IVG458817:IVH458817 JFC458817:JFD458817 JOY458817:JOZ458817 JYU458817:JYV458817 KIQ458817:KIR458817 KSM458817:KSN458817 LCI458817:LCJ458817 LME458817:LMF458817 LWA458817:LWB458817 MFW458817:MFX458817 MPS458817:MPT458817 MZO458817:MZP458817 NJK458817:NJL458817 NTG458817:NTH458817 ODC458817:ODD458817 OMY458817:OMZ458817 OWU458817:OWV458817 PGQ458817:PGR458817 PQM458817:PQN458817 QAI458817:QAJ458817 QKE458817:QKF458817 QUA458817:QUB458817 RDW458817:RDX458817 RNS458817:RNT458817 RXO458817:RXP458817 SHK458817:SHL458817 SRG458817:SRH458817 TBC458817:TBD458817 TKY458817:TKZ458817 TUU458817:TUV458817 UEQ458817:UER458817 UOM458817:UON458817 UYI458817:UYJ458817 VIE458817:VIF458817 VSA458817:VSB458817 WBW458817:WBX458817 WLS458817:WLT458817 WVO458817:WVP458817 G524347:H524347 JC524353:JD524353 SY524353:SZ524353 ACU524353:ACV524353 AMQ524353:AMR524353 AWM524353:AWN524353 BGI524353:BGJ524353 BQE524353:BQF524353 CAA524353:CAB524353 CJW524353:CJX524353 CTS524353:CTT524353 DDO524353:DDP524353 DNK524353:DNL524353 DXG524353:DXH524353 EHC524353:EHD524353 EQY524353:EQZ524353 FAU524353:FAV524353 FKQ524353:FKR524353 FUM524353:FUN524353 GEI524353:GEJ524353 GOE524353:GOF524353 GYA524353:GYB524353 HHW524353:HHX524353 HRS524353:HRT524353 IBO524353:IBP524353 ILK524353:ILL524353 IVG524353:IVH524353 JFC524353:JFD524353 JOY524353:JOZ524353 JYU524353:JYV524353 KIQ524353:KIR524353 KSM524353:KSN524353 LCI524353:LCJ524353 LME524353:LMF524353 LWA524353:LWB524353 MFW524353:MFX524353 MPS524353:MPT524353 MZO524353:MZP524353 NJK524353:NJL524353 NTG524353:NTH524353 ODC524353:ODD524353 OMY524353:OMZ524353 OWU524353:OWV524353 PGQ524353:PGR524353 PQM524353:PQN524353 QAI524353:QAJ524353 QKE524353:QKF524353 QUA524353:QUB524353 RDW524353:RDX524353 RNS524353:RNT524353 RXO524353:RXP524353 SHK524353:SHL524353 SRG524353:SRH524353 TBC524353:TBD524353 TKY524353:TKZ524353 TUU524353:TUV524353 UEQ524353:UER524353 UOM524353:UON524353 UYI524353:UYJ524353 VIE524353:VIF524353 VSA524353:VSB524353 WBW524353:WBX524353 WLS524353:WLT524353 WVO524353:WVP524353 G589883:H589883 JC589889:JD589889 SY589889:SZ589889 ACU589889:ACV589889 AMQ589889:AMR589889 AWM589889:AWN589889 BGI589889:BGJ589889 BQE589889:BQF589889 CAA589889:CAB589889 CJW589889:CJX589889 CTS589889:CTT589889 DDO589889:DDP589889 DNK589889:DNL589889 DXG589889:DXH589889 EHC589889:EHD589889 EQY589889:EQZ589889 FAU589889:FAV589889 FKQ589889:FKR589889 FUM589889:FUN589889 GEI589889:GEJ589889 GOE589889:GOF589889 GYA589889:GYB589889 HHW589889:HHX589889 HRS589889:HRT589889 IBO589889:IBP589889 ILK589889:ILL589889 IVG589889:IVH589889 JFC589889:JFD589889 JOY589889:JOZ589889 JYU589889:JYV589889 KIQ589889:KIR589889 KSM589889:KSN589889 LCI589889:LCJ589889 LME589889:LMF589889 LWA589889:LWB589889 MFW589889:MFX589889 MPS589889:MPT589889 MZO589889:MZP589889 NJK589889:NJL589889 NTG589889:NTH589889 ODC589889:ODD589889 OMY589889:OMZ589889 OWU589889:OWV589889 PGQ589889:PGR589889 PQM589889:PQN589889 QAI589889:QAJ589889 QKE589889:QKF589889 QUA589889:QUB589889 RDW589889:RDX589889 RNS589889:RNT589889 RXO589889:RXP589889 SHK589889:SHL589889 SRG589889:SRH589889 TBC589889:TBD589889 TKY589889:TKZ589889 TUU589889:TUV589889 UEQ589889:UER589889 UOM589889:UON589889 UYI589889:UYJ589889 VIE589889:VIF589889 VSA589889:VSB589889 WBW589889:WBX589889 WLS589889:WLT589889 WVO589889:WVP589889 G655419:H655419 JC655425:JD655425 SY655425:SZ655425 ACU655425:ACV655425 AMQ655425:AMR655425 AWM655425:AWN655425 BGI655425:BGJ655425 BQE655425:BQF655425 CAA655425:CAB655425 CJW655425:CJX655425 CTS655425:CTT655425 DDO655425:DDP655425 DNK655425:DNL655425 DXG655425:DXH655425 EHC655425:EHD655425 EQY655425:EQZ655425 FAU655425:FAV655425 FKQ655425:FKR655425 FUM655425:FUN655425 GEI655425:GEJ655425 GOE655425:GOF655425 GYA655425:GYB655425 HHW655425:HHX655425 HRS655425:HRT655425 IBO655425:IBP655425 ILK655425:ILL655425 IVG655425:IVH655425 JFC655425:JFD655425 JOY655425:JOZ655425 JYU655425:JYV655425 KIQ655425:KIR655425 KSM655425:KSN655425 LCI655425:LCJ655425 LME655425:LMF655425 LWA655425:LWB655425 MFW655425:MFX655425 MPS655425:MPT655425 MZO655425:MZP655425 NJK655425:NJL655425 NTG655425:NTH655425 ODC655425:ODD655425 OMY655425:OMZ655425 OWU655425:OWV655425 PGQ655425:PGR655425 PQM655425:PQN655425 QAI655425:QAJ655425 QKE655425:QKF655425 QUA655425:QUB655425 RDW655425:RDX655425 RNS655425:RNT655425 RXO655425:RXP655425 SHK655425:SHL655425 SRG655425:SRH655425 TBC655425:TBD655425 TKY655425:TKZ655425 TUU655425:TUV655425 UEQ655425:UER655425 UOM655425:UON655425 UYI655425:UYJ655425 VIE655425:VIF655425 VSA655425:VSB655425 WBW655425:WBX655425 WLS655425:WLT655425 WVO655425:WVP655425 G720955:H720955 JC720961:JD720961 SY720961:SZ720961 ACU720961:ACV720961 AMQ720961:AMR720961 AWM720961:AWN720961 BGI720961:BGJ720961 BQE720961:BQF720961 CAA720961:CAB720961 CJW720961:CJX720961 CTS720961:CTT720961 DDO720961:DDP720961 DNK720961:DNL720961 DXG720961:DXH720961 EHC720961:EHD720961 EQY720961:EQZ720961 FAU720961:FAV720961 FKQ720961:FKR720961 FUM720961:FUN720961 GEI720961:GEJ720961 GOE720961:GOF720961 GYA720961:GYB720961 HHW720961:HHX720961 HRS720961:HRT720961 IBO720961:IBP720961 ILK720961:ILL720961 IVG720961:IVH720961 JFC720961:JFD720961 JOY720961:JOZ720961 JYU720961:JYV720961 KIQ720961:KIR720961 KSM720961:KSN720961 LCI720961:LCJ720961 LME720961:LMF720961 LWA720961:LWB720961 MFW720961:MFX720961 MPS720961:MPT720961 MZO720961:MZP720961 NJK720961:NJL720961 NTG720961:NTH720961 ODC720961:ODD720961 OMY720961:OMZ720961 OWU720961:OWV720961 PGQ720961:PGR720961 PQM720961:PQN720961 QAI720961:QAJ720961 QKE720961:QKF720961 QUA720961:QUB720961 RDW720961:RDX720961 RNS720961:RNT720961 RXO720961:RXP720961 SHK720961:SHL720961 SRG720961:SRH720961 TBC720961:TBD720961 TKY720961:TKZ720961 TUU720961:TUV720961 UEQ720961:UER720961 UOM720961:UON720961 UYI720961:UYJ720961 VIE720961:VIF720961 VSA720961:VSB720961 WBW720961:WBX720961 WLS720961:WLT720961 WVO720961:WVP720961 G786491:H786491 JC786497:JD786497 SY786497:SZ786497 ACU786497:ACV786497 AMQ786497:AMR786497 AWM786497:AWN786497 BGI786497:BGJ786497 BQE786497:BQF786497 CAA786497:CAB786497 CJW786497:CJX786497 CTS786497:CTT786497 DDO786497:DDP786497 DNK786497:DNL786497 DXG786497:DXH786497 EHC786497:EHD786497 EQY786497:EQZ786497 FAU786497:FAV786497 FKQ786497:FKR786497 FUM786497:FUN786497 GEI786497:GEJ786497 GOE786497:GOF786497 GYA786497:GYB786497 HHW786497:HHX786497 HRS786497:HRT786497 IBO786497:IBP786497 ILK786497:ILL786497 IVG786497:IVH786497 JFC786497:JFD786497 JOY786497:JOZ786497 JYU786497:JYV786497 KIQ786497:KIR786497 KSM786497:KSN786497 LCI786497:LCJ786497 LME786497:LMF786497 LWA786497:LWB786497 MFW786497:MFX786497 MPS786497:MPT786497 MZO786497:MZP786497 NJK786497:NJL786497 NTG786497:NTH786497 ODC786497:ODD786497 OMY786497:OMZ786497 OWU786497:OWV786497 PGQ786497:PGR786497 PQM786497:PQN786497 QAI786497:QAJ786497 QKE786497:QKF786497 QUA786497:QUB786497 RDW786497:RDX786497 RNS786497:RNT786497 RXO786497:RXP786497 SHK786497:SHL786497 SRG786497:SRH786497 TBC786497:TBD786497 TKY786497:TKZ786497 TUU786497:TUV786497 UEQ786497:UER786497 UOM786497:UON786497 UYI786497:UYJ786497 VIE786497:VIF786497 VSA786497:VSB786497 WBW786497:WBX786497 WLS786497:WLT786497 WVO786497:WVP786497 G852027:H852027 JC852033:JD852033 SY852033:SZ852033 ACU852033:ACV852033 AMQ852033:AMR852033 AWM852033:AWN852033 BGI852033:BGJ852033 BQE852033:BQF852033 CAA852033:CAB852033 CJW852033:CJX852033 CTS852033:CTT852033 DDO852033:DDP852033 DNK852033:DNL852033 DXG852033:DXH852033 EHC852033:EHD852033 EQY852033:EQZ852033 FAU852033:FAV852033 FKQ852033:FKR852033 FUM852033:FUN852033 GEI852033:GEJ852033 GOE852033:GOF852033 GYA852033:GYB852033 HHW852033:HHX852033 HRS852033:HRT852033 IBO852033:IBP852033 ILK852033:ILL852033 IVG852033:IVH852033 JFC852033:JFD852033 JOY852033:JOZ852033 JYU852033:JYV852033 KIQ852033:KIR852033 KSM852033:KSN852033 LCI852033:LCJ852033 LME852033:LMF852033 LWA852033:LWB852033 MFW852033:MFX852033 MPS852033:MPT852033 MZO852033:MZP852033 NJK852033:NJL852033 NTG852033:NTH852033 ODC852033:ODD852033 OMY852033:OMZ852033 OWU852033:OWV852033 PGQ852033:PGR852033 PQM852033:PQN852033 QAI852033:QAJ852033 QKE852033:QKF852033 QUA852033:QUB852033 RDW852033:RDX852033 RNS852033:RNT852033 RXO852033:RXP852033 SHK852033:SHL852033 SRG852033:SRH852033 TBC852033:TBD852033 TKY852033:TKZ852033 TUU852033:TUV852033 UEQ852033:UER852033 UOM852033:UON852033 UYI852033:UYJ852033 VIE852033:VIF852033 VSA852033:VSB852033 WBW852033:WBX852033 WLS852033:WLT852033 WVO852033:WVP852033 G917563:H917563 JC917569:JD917569 SY917569:SZ917569 ACU917569:ACV917569 AMQ917569:AMR917569 AWM917569:AWN917569 BGI917569:BGJ917569 BQE917569:BQF917569 CAA917569:CAB917569 CJW917569:CJX917569 CTS917569:CTT917569 DDO917569:DDP917569 DNK917569:DNL917569 DXG917569:DXH917569 EHC917569:EHD917569 EQY917569:EQZ917569 FAU917569:FAV917569 FKQ917569:FKR917569 FUM917569:FUN917569 GEI917569:GEJ917569 GOE917569:GOF917569 GYA917569:GYB917569 HHW917569:HHX917569 HRS917569:HRT917569 IBO917569:IBP917569 ILK917569:ILL917569 IVG917569:IVH917569 JFC917569:JFD917569 JOY917569:JOZ917569 JYU917569:JYV917569 KIQ917569:KIR917569 KSM917569:KSN917569 LCI917569:LCJ917569 LME917569:LMF917569 LWA917569:LWB917569 MFW917569:MFX917569 MPS917569:MPT917569 MZO917569:MZP917569 NJK917569:NJL917569 NTG917569:NTH917569 ODC917569:ODD917569 OMY917569:OMZ917569 OWU917569:OWV917569 PGQ917569:PGR917569 PQM917569:PQN917569 QAI917569:QAJ917569 QKE917569:QKF917569 QUA917569:QUB917569 RDW917569:RDX917569 RNS917569:RNT917569 RXO917569:RXP917569 SHK917569:SHL917569 SRG917569:SRH917569 TBC917569:TBD917569 TKY917569:TKZ917569 TUU917569:TUV917569 UEQ917569:UER917569 UOM917569:UON917569 UYI917569:UYJ917569 VIE917569:VIF917569 VSA917569:VSB917569 WBW917569:WBX917569 WLS917569:WLT917569 WVO917569:WVP917569 G983099:H983099 JC983105:JD983105 SY983105:SZ983105 ACU983105:ACV983105 AMQ983105:AMR983105 AWM983105:AWN983105 BGI983105:BGJ983105 BQE983105:BQF983105 CAA983105:CAB983105 CJW983105:CJX983105 CTS983105:CTT983105 DDO983105:DDP983105 DNK983105:DNL983105 DXG983105:DXH983105 EHC983105:EHD983105 EQY983105:EQZ983105 FAU983105:FAV983105 FKQ983105:FKR983105 FUM983105:FUN983105 GEI983105:GEJ983105 GOE983105:GOF983105 GYA983105:GYB983105 HHW983105:HHX983105 HRS983105:HRT983105 IBO983105:IBP983105 ILK983105:ILL983105 IVG983105:IVH983105 JFC983105:JFD983105 JOY983105:JOZ983105 JYU983105:JYV983105 KIQ983105:KIR983105 KSM983105:KSN983105 LCI983105:LCJ983105 LME983105:LMF983105 LWA983105:LWB983105 MFW983105:MFX983105 MPS983105:MPT983105 MZO983105:MZP983105 NJK983105:NJL983105 NTG983105:NTH983105 ODC983105:ODD983105 OMY983105:OMZ983105 OWU983105:OWV983105 PGQ983105:PGR983105 PQM983105:PQN983105 QAI983105:QAJ983105 QKE983105:QKF983105 QUA983105:QUB983105 RDW983105:RDX983105 RNS983105:RNT983105 RXO983105:RXP983105 SHK983105:SHL983105 SRG983105:SRH983105 TBC983105:TBD983105 TKY983105:TKZ983105 TUU983105:TUV983105 UEQ983105:UER983105 UOM983105:UON983105 UYI983105:UYJ983105 VIE983105:VIF983105 VSA983105:VSB983105 WBW983105:WBX983105 WLS983105:WLT983105 WVO983105:WVP983105 G31:H31 JC31:JD31 SY31:SZ31 ACU31:ACV31 AMQ31:AMR31 AWM31:AWN31 BGI31:BGJ31 BQE31:BQF31 CAA31:CAB31 CJW31:CJX31 CTS31:CTT31 DDO31:DDP31 DNK31:DNL31 DXG31:DXH31 EHC31:EHD31 EQY31:EQZ31 FAU31:FAV31 FKQ31:FKR31 FUM31:FUN31 GEI31:GEJ31 GOE31:GOF31 GYA31:GYB31 HHW31:HHX31 HRS31:HRT31 IBO31:IBP31 ILK31:ILL31 IVG31:IVH31 JFC31:JFD31 JOY31:JOZ31 JYU31:JYV31 KIQ31:KIR31 KSM31:KSN31 LCI31:LCJ31 LME31:LMF31 LWA31:LWB31 MFW31:MFX31 MPS31:MPT31 MZO31:MZP31 NJK31:NJL31 NTG31:NTH31 ODC31:ODD31 OMY31:OMZ31 OWU31:OWV31 PGQ31:PGR31 PQM31:PQN31 QAI31:QAJ31 QKE31:QKF31 QUA31:QUB31 RDW31:RDX31 RNS31:RNT31 RXO31:RXP31 SHK31:SHL31 SRG31:SRH31 TBC31:TBD31 TKY31:TKZ31 TUU31:TUV31 UEQ31:UER31 UOM31:UON31 UYI31:UYJ31 VIE31:VIF31 VSA31:VSB31 WBW31:WBX31 WLS31:WLT31 WVO31:WVP31 G65561:H65561 JC65567:JD65567 SY65567:SZ65567 ACU65567:ACV65567 AMQ65567:AMR65567 AWM65567:AWN65567 BGI65567:BGJ65567 BQE65567:BQF65567 CAA65567:CAB65567 CJW65567:CJX65567 CTS65567:CTT65567 DDO65567:DDP65567 DNK65567:DNL65567 DXG65567:DXH65567 EHC65567:EHD65567 EQY65567:EQZ65567 FAU65567:FAV65567 FKQ65567:FKR65567 FUM65567:FUN65567 GEI65567:GEJ65567 GOE65567:GOF65567 GYA65567:GYB65567 HHW65567:HHX65567 HRS65567:HRT65567 IBO65567:IBP65567 ILK65567:ILL65567 IVG65567:IVH65567 JFC65567:JFD65567 JOY65567:JOZ65567 JYU65567:JYV65567 KIQ65567:KIR65567 KSM65567:KSN65567 LCI65567:LCJ65567 LME65567:LMF65567 LWA65567:LWB65567 MFW65567:MFX65567 MPS65567:MPT65567 MZO65567:MZP65567 NJK65567:NJL65567 NTG65567:NTH65567 ODC65567:ODD65567 OMY65567:OMZ65567 OWU65567:OWV65567 PGQ65567:PGR65567 PQM65567:PQN65567 QAI65567:QAJ65567 QKE65567:QKF65567 QUA65567:QUB65567 RDW65567:RDX65567 RNS65567:RNT65567 RXO65567:RXP65567 SHK65567:SHL65567 SRG65567:SRH65567 TBC65567:TBD65567 TKY65567:TKZ65567 TUU65567:TUV65567 UEQ65567:UER65567 UOM65567:UON65567 UYI65567:UYJ65567 VIE65567:VIF65567 VSA65567:VSB65567 WBW65567:WBX65567 WLS65567:WLT65567 WVO65567:WVP65567 G131097:H131097 JC131103:JD131103 SY131103:SZ131103 ACU131103:ACV131103 AMQ131103:AMR131103 AWM131103:AWN131103 BGI131103:BGJ131103 BQE131103:BQF131103 CAA131103:CAB131103 CJW131103:CJX131103 CTS131103:CTT131103 DDO131103:DDP131103 DNK131103:DNL131103 DXG131103:DXH131103 EHC131103:EHD131103 EQY131103:EQZ131103 FAU131103:FAV131103 FKQ131103:FKR131103 FUM131103:FUN131103 GEI131103:GEJ131103 GOE131103:GOF131103 GYA131103:GYB131103 HHW131103:HHX131103 HRS131103:HRT131103 IBO131103:IBP131103 ILK131103:ILL131103 IVG131103:IVH131103 JFC131103:JFD131103 JOY131103:JOZ131103 JYU131103:JYV131103 KIQ131103:KIR131103 KSM131103:KSN131103 LCI131103:LCJ131103 LME131103:LMF131103 LWA131103:LWB131103 MFW131103:MFX131103 MPS131103:MPT131103 MZO131103:MZP131103 NJK131103:NJL131103 NTG131103:NTH131103 ODC131103:ODD131103 OMY131103:OMZ131103 OWU131103:OWV131103 PGQ131103:PGR131103 PQM131103:PQN131103 QAI131103:QAJ131103 QKE131103:QKF131103 QUA131103:QUB131103 RDW131103:RDX131103 RNS131103:RNT131103 RXO131103:RXP131103 SHK131103:SHL131103 SRG131103:SRH131103 TBC131103:TBD131103 TKY131103:TKZ131103 TUU131103:TUV131103 UEQ131103:UER131103 UOM131103:UON131103 UYI131103:UYJ131103 VIE131103:VIF131103 VSA131103:VSB131103 WBW131103:WBX131103 WLS131103:WLT131103 WVO131103:WVP131103 G196633:H196633 JC196639:JD196639 SY196639:SZ196639 ACU196639:ACV196639 AMQ196639:AMR196639 AWM196639:AWN196639 BGI196639:BGJ196639 BQE196639:BQF196639 CAA196639:CAB196639 CJW196639:CJX196639 CTS196639:CTT196639 DDO196639:DDP196639 DNK196639:DNL196639 DXG196639:DXH196639 EHC196639:EHD196639 EQY196639:EQZ196639 FAU196639:FAV196639 FKQ196639:FKR196639 FUM196639:FUN196639 GEI196639:GEJ196639 GOE196639:GOF196639 GYA196639:GYB196639 HHW196639:HHX196639 HRS196639:HRT196639 IBO196639:IBP196639 ILK196639:ILL196639 IVG196639:IVH196639 JFC196639:JFD196639 JOY196639:JOZ196639 JYU196639:JYV196639 KIQ196639:KIR196639 KSM196639:KSN196639 LCI196639:LCJ196639 LME196639:LMF196639 LWA196639:LWB196639 MFW196639:MFX196639 MPS196639:MPT196639 MZO196639:MZP196639 NJK196639:NJL196639 NTG196639:NTH196639 ODC196639:ODD196639 OMY196639:OMZ196639 OWU196639:OWV196639 PGQ196639:PGR196639 PQM196639:PQN196639 QAI196639:QAJ196639 QKE196639:QKF196639 QUA196639:QUB196639 RDW196639:RDX196639 RNS196639:RNT196639 RXO196639:RXP196639 SHK196639:SHL196639 SRG196639:SRH196639 TBC196639:TBD196639 TKY196639:TKZ196639 TUU196639:TUV196639 UEQ196639:UER196639 UOM196639:UON196639 UYI196639:UYJ196639 VIE196639:VIF196639 VSA196639:VSB196639 WBW196639:WBX196639 WLS196639:WLT196639 WVO196639:WVP196639 G262169:H262169 JC262175:JD262175 SY262175:SZ262175 ACU262175:ACV262175 AMQ262175:AMR262175 AWM262175:AWN262175 BGI262175:BGJ262175 BQE262175:BQF262175 CAA262175:CAB262175 CJW262175:CJX262175 CTS262175:CTT262175 DDO262175:DDP262175 DNK262175:DNL262175 DXG262175:DXH262175 EHC262175:EHD262175 EQY262175:EQZ262175 FAU262175:FAV262175 FKQ262175:FKR262175 FUM262175:FUN262175 GEI262175:GEJ262175 GOE262175:GOF262175 GYA262175:GYB262175 HHW262175:HHX262175 HRS262175:HRT262175 IBO262175:IBP262175 ILK262175:ILL262175 IVG262175:IVH262175 JFC262175:JFD262175 JOY262175:JOZ262175 JYU262175:JYV262175 KIQ262175:KIR262175 KSM262175:KSN262175 LCI262175:LCJ262175 LME262175:LMF262175 LWA262175:LWB262175 MFW262175:MFX262175 MPS262175:MPT262175 MZO262175:MZP262175 NJK262175:NJL262175 NTG262175:NTH262175 ODC262175:ODD262175 OMY262175:OMZ262175 OWU262175:OWV262175 PGQ262175:PGR262175 PQM262175:PQN262175 QAI262175:QAJ262175 QKE262175:QKF262175 QUA262175:QUB262175 RDW262175:RDX262175 RNS262175:RNT262175 RXO262175:RXP262175 SHK262175:SHL262175 SRG262175:SRH262175 TBC262175:TBD262175 TKY262175:TKZ262175 TUU262175:TUV262175 UEQ262175:UER262175 UOM262175:UON262175 UYI262175:UYJ262175 VIE262175:VIF262175 VSA262175:VSB262175 WBW262175:WBX262175 WLS262175:WLT262175 WVO262175:WVP262175 G327705:H327705 JC327711:JD327711 SY327711:SZ327711 ACU327711:ACV327711 AMQ327711:AMR327711 AWM327711:AWN327711 BGI327711:BGJ327711 BQE327711:BQF327711 CAA327711:CAB327711 CJW327711:CJX327711 CTS327711:CTT327711 DDO327711:DDP327711 DNK327711:DNL327711 DXG327711:DXH327711 EHC327711:EHD327711 EQY327711:EQZ327711 FAU327711:FAV327711 FKQ327711:FKR327711 FUM327711:FUN327711 GEI327711:GEJ327711 GOE327711:GOF327711 GYA327711:GYB327711 HHW327711:HHX327711 HRS327711:HRT327711 IBO327711:IBP327711 ILK327711:ILL327711 IVG327711:IVH327711 JFC327711:JFD327711 JOY327711:JOZ327711 JYU327711:JYV327711 KIQ327711:KIR327711 KSM327711:KSN327711 LCI327711:LCJ327711 LME327711:LMF327711 LWA327711:LWB327711 MFW327711:MFX327711 MPS327711:MPT327711 MZO327711:MZP327711 NJK327711:NJL327711 NTG327711:NTH327711 ODC327711:ODD327711 OMY327711:OMZ327711 OWU327711:OWV327711 PGQ327711:PGR327711 PQM327711:PQN327711 QAI327711:QAJ327711 QKE327711:QKF327711 QUA327711:QUB327711 RDW327711:RDX327711 RNS327711:RNT327711 RXO327711:RXP327711 SHK327711:SHL327711 SRG327711:SRH327711 TBC327711:TBD327711 TKY327711:TKZ327711 TUU327711:TUV327711 UEQ327711:UER327711 UOM327711:UON327711 UYI327711:UYJ327711 VIE327711:VIF327711 VSA327711:VSB327711 WBW327711:WBX327711 WLS327711:WLT327711 WVO327711:WVP327711 G393241:H393241 JC393247:JD393247 SY393247:SZ393247 ACU393247:ACV393247 AMQ393247:AMR393247 AWM393247:AWN393247 BGI393247:BGJ393247 BQE393247:BQF393247 CAA393247:CAB393247 CJW393247:CJX393247 CTS393247:CTT393247 DDO393247:DDP393247 DNK393247:DNL393247 DXG393247:DXH393247 EHC393247:EHD393247 EQY393247:EQZ393247 FAU393247:FAV393247 FKQ393247:FKR393247 FUM393247:FUN393247 GEI393247:GEJ393247 GOE393247:GOF393247 GYA393247:GYB393247 HHW393247:HHX393247 HRS393247:HRT393247 IBO393247:IBP393247 ILK393247:ILL393247 IVG393247:IVH393247 JFC393247:JFD393247 JOY393247:JOZ393247 JYU393247:JYV393247 KIQ393247:KIR393247 KSM393247:KSN393247 LCI393247:LCJ393247 LME393247:LMF393247 LWA393247:LWB393247 MFW393247:MFX393247 MPS393247:MPT393247 MZO393247:MZP393247 NJK393247:NJL393247 NTG393247:NTH393247 ODC393247:ODD393247 OMY393247:OMZ393247 OWU393247:OWV393247 PGQ393247:PGR393247 PQM393247:PQN393247 QAI393247:QAJ393247 QKE393247:QKF393247 QUA393247:QUB393247 RDW393247:RDX393247 RNS393247:RNT393247 RXO393247:RXP393247 SHK393247:SHL393247 SRG393247:SRH393247 TBC393247:TBD393247 TKY393247:TKZ393247 TUU393247:TUV393247 UEQ393247:UER393247 UOM393247:UON393247 UYI393247:UYJ393247 VIE393247:VIF393247 VSA393247:VSB393247 WBW393247:WBX393247 WLS393247:WLT393247 WVO393247:WVP393247 G458777:H458777 JC458783:JD458783 SY458783:SZ458783 ACU458783:ACV458783 AMQ458783:AMR458783 AWM458783:AWN458783 BGI458783:BGJ458783 BQE458783:BQF458783 CAA458783:CAB458783 CJW458783:CJX458783 CTS458783:CTT458783 DDO458783:DDP458783 DNK458783:DNL458783 DXG458783:DXH458783 EHC458783:EHD458783 EQY458783:EQZ458783 FAU458783:FAV458783 FKQ458783:FKR458783 FUM458783:FUN458783 GEI458783:GEJ458783 GOE458783:GOF458783 GYA458783:GYB458783 HHW458783:HHX458783 HRS458783:HRT458783 IBO458783:IBP458783 ILK458783:ILL458783 IVG458783:IVH458783 JFC458783:JFD458783 JOY458783:JOZ458783 JYU458783:JYV458783 KIQ458783:KIR458783 KSM458783:KSN458783 LCI458783:LCJ458783 LME458783:LMF458783 LWA458783:LWB458783 MFW458783:MFX458783 MPS458783:MPT458783 MZO458783:MZP458783 NJK458783:NJL458783 NTG458783:NTH458783 ODC458783:ODD458783 OMY458783:OMZ458783 OWU458783:OWV458783 PGQ458783:PGR458783 PQM458783:PQN458783 QAI458783:QAJ458783 QKE458783:QKF458783 QUA458783:QUB458783 RDW458783:RDX458783 RNS458783:RNT458783 RXO458783:RXP458783 SHK458783:SHL458783 SRG458783:SRH458783 TBC458783:TBD458783 TKY458783:TKZ458783 TUU458783:TUV458783 UEQ458783:UER458783 UOM458783:UON458783 UYI458783:UYJ458783 VIE458783:VIF458783 VSA458783:VSB458783 WBW458783:WBX458783 WLS458783:WLT458783 WVO458783:WVP458783 G524313:H524313 JC524319:JD524319 SY524319:SZ524319 ACU524319:ACV524319 AMQ524319:AMR524319 AWM524319:AWN524319 BGI524319:BGJ524319 BQE524319:BQF524319 CAA524319:CAB524319 CJW524319:CJX524319 CTS524319:CTT524319 DDO524319:DDP524319 DNK524319:DNL524319 DXG524319:DXH524319 EHC524319:EHD524319 EQY524319:EQZ524319 FAU524319:FAV524319 FKQ524319:FKR524319 FUM524319:FUN524319 GEI524319:GEJ524319 GOE524319:GOF524319 GYA524319:GYB524319 HHW524319:HHX524319 HRS524319:HRT524319 IBO524319:IBP524319 ILK524319:ILL524319 IVG524319:IVH524319 JFC524319:JFD524319 JOY524319:JOZ524319 JYU524319:JYV524319 KIQ524319:KIR524319 KSM524319:KSN524319 LCI524319:LCJ524319 LME524319:LMF524319 LWA524319:LWB524319 MFW524319:MFX524319 MPS524319:MPT524319 MZO524319:MZP524319 NJK524319:NJL524319 NTG524319:NTH524319 ODC524319:ODD524319 OMY524319:OMZ524319 OWU524319:OWV524319 PGQ524319:PGR524319 PQM524319:PQN524319 QAI524319:QAJ524319 QKE524319:QKF524319 QUA524319:QUB524319 RDW524319:RDX524319 RNS524319:RNT524319 RXO524319:RXP524319 SHK524319:SHL524319 SRG524319:SRH524319 TBC524319:TBD524319 TKY524319:TKZ524319 TUU524319:TUV524319 UEQ524319:UER524319 UOM524319:UON524319 UYI524319:UYJ524319 VIE524319:VIF524319 VSA524319:VSB524319 WBW524319:WBX524319 WLS524319:WLT524319 WVO524319:WVP524319 G589849:H589849 JC589855:JD589855 SY589855:SZ589855 ACU589855:ACV589855 AMQ589855:AMR589855 AWM589855:AWN589855 BGI589855:BGJ589855 BQE589855:BQF589855 CAA589855:CAB589855 CJW589855:CJX589855 CTS589855:CTT589855 DDO589855:DDP589855 DNK589855:DNL589855 DXG589855:DXH589855 EHC589855:EHD589855 EQY589855:EQZ589855 FAU589855:FAV589855 FKQ589855:FKR589855 FUM589855:FUN589855 GEI589855:GEJ589855 GOE589855:GOF589855 GYA589855:GYB589855 HHW589855:HHX589855 HRS589855:HRT589855 IBO589855:IBP589855 ILK589855:ILL589855 IVG589855:IVH589855 JFC589855:JFD589855 JOY589855:JOZ589855 JYU589855:JYV589855 KIQ589855:KIR589855 KSM589855:KSN589855 LCI589855:LCJ589855 LME589855:LMF589855 LWA589855:LWB589855 MFW589855:MFX589855 MPS589855:MPT589855 MZO589855:MZP589855 NJK589855:NJL589855 NTG589855:NTH589855 ODC589855:ODD589855 OMY589855:OMZ589855 OWU589855:OWV589855 PGQ589855:PGR589855 PQM589855:PQN589855 QAI589855:QAJ589855 QKE589855:QKF589855 QUA589855:QUB589855 RDW589855:RDX589855 RNS589855:RNT589855 RXO589855:RXP589855 SHK589855:SHL589855 SRG589855:SRH589855 TBC589855:TBD589855 TKY589855:TKZ589855 TUU589855:TUV589855 UEQ589855:UER589855 UOM589855:UON589855 UYI589855:UYJ589855 VIE589855:VIF589855 VSA589855:VSB589855 WBW589855:WBX589855 WLS589855:WLT589855 WVO589855:WVP589855 G655385:H655385 JC655391:JD655391 SY655391:SZ655391 ACU655391:ACV655391 AMQ655391:AMR655391 AWM655391:AWN655391 BGI655391:BGJ655391 BQE655391:BQF655391 CAA655391:CAB655391 CJW655391:CJX655391 CTS655391:CTT655391 DDO655391:DDP655391 DNK655391:DNL655391 DXG655391:DXH655391 EHC655391:EHD655391 EQY655391:EQZ655391 FAU655391:FAV655391 FKQ655391:FKR655391 FUM655391:FUN655391 GEI655391:GEJ655391 GOE655391:GOF655391 GYA655391:GYB655391 HHW655391:HHX655391 HRS655391:HRT655391 IBO655391:IBP655391 ILK655391:ILL655391 IVG655391:IVH655391 JFC655391:JFD655391 JOY655391:JOZ655391 JYU655391:JYV655391 KIQ655391:KIR655391 KSM655391:KSN655391 LCI655391:LCJ655391 LME655391:LMF655391 LWA655391:LWB655391 MFW655391:MFX655391 MPS655391:MPT655391 MZO655391:MZP655391 NJK655391:NJL655391 NTG655391:NTH655391 ODC655391:ODD655391 OMY655391:OMZ655391 OWU655391:OWV655391 PGQ655391:PGR655391 PQM655391:PQN655391 QAI655391:QAJ655391 QKE655391:QKF655391 QUA655391:QUB655391 RDW655391:RDX655391 RNS655391:RNT655391 RXO655391:RXP655391 SHK655391:SHL655391 SRG655391:SRH655391 TBC655391:TBD655391 TKY655391:TKZ655391 TUU655391:TUV655391 UEQ655391:UER655391 UOM655391:UON655391 UYI655391:UYJ655391 VIE655391:VIF655391 VSA655391:VSB655391 WBW655391:WBX655391 WLS655391:WLT655391 WVO655391:WVP655391 G720921:H720921 JC720927:JD720927 SY720927:SZ720927 ACU720927:ACV720927 AMQ720927:AMR720927 AWM720927:AWN720927 BGI720927:BGJ720927 BQE720927:BQF720927 CAA720927:CAB720927 CJW720927:CJX720927 CTS720927:CTT720927 DDO720927:DDP720927 DNK720927:DNL720927 DXG720927:DXH720927 EHC720927:EHD720927 EQY720927:EQZ720927 FAU720927:FAV720927 FKQ720927:FKR720927 FUM720927:FUN720927 GEI720927:GEJ720927 GOE720927:GOF720927 GYA720927:GYB720927 HHW720927:HHX720927 HRS720927:HRT720927 IBO720927:IBP720927 ILK720927:ILL720927 IVG720927:IVH720927 JFC720927:JFD720927 JOY720927:JOZ720927 JYU720927:JYV720927 KIQ720927:KIR720927 KSM720927:KSN720927 LCI720927:LCJ720927 LME720927:LMF720927 LWA720927:LWB720927 MFW720927:MFX720927 MPS720927:MPT720927 MZO720927:MZP720927 NJK720927:NJL720927 NTG720927:NTH720927 ODC720927:ODD720927 OMY720927:OMZ720927 OWU720927:OWV720927 PGQ720927:PGR720927 PQM720927:PQN720927 QAI720927:QAJ720927 QKE720927:QKF720927 QUA720927:QUB720927 RDW720927:RDX720927 RNS720927:RNT720927 RXO720927:RXP720927 SHK720927:SHL720927 SRG720927:SRH720927 TBC720927:TBD720927 TKY720927:TKZ720927 TUU720927:TUV720927 UEQ720927:UER720927 UOM720927:UON720927 UYI720927:UYJ720927 VIE720927:VIF720927 VSA720927:VSB720927 WBW720927:WBX720927 WLS720927:WLT720927 WVO720927:WVP720927 G786457:H786457 JC786463:JD786463 SY786463:SZ786463 ACU786463:ACV786463 AMQ786463:AMR786463 AWM786463:AWN786463 BGI786463:BGJ786463 BQE786463:BQF786463 CAA786463:CAB786463 CJW786463:CJX786463 CTS786463:CTT786463 DDO786463:DDP786463 DNK786463:DNL786463 DXG786463:DXH786463 EHC786463:EHD786463 EQY786463:EQZ786463 FAU786463:FAV786463 FKQ786463:FKR786463 FUM786463:FUN786463 GEI786463:GEJ786463 GOE786463:GOF786463 GYA786463:GYB786463 HHW786463:HHX786463 HRS786463:HRT786463 IBO786463:IBP786463 ILK786463:ILL786463 IVG786463:IVH786463 JFC786463:JFD786463 JOY786463:JOZ786463 JYU786463:JYV786463 KIQ786463:KIR786463 KSM786463:KSN786463 LCI786463:LCJ786463 LME786463:LMF786463 LWA786463:LWB786463 MFW786463:MFX786463 MPS786463:MPT786463 MZO786463:MZP786463 NJK786463:NJL786463 NTG786463:NTH786463 ODC786463:ODD786463 OMY786463:OMZ786463 OWU786463:OWV786463 PGQ786463:PGR786463 PQM786463:PQN786463 QAI786463:QAJ786463 QKE786463:QKF786463 QUA786463:QUB786463 RDW786463:RDX786463 RNS786463:RNT786463 RXO786463:RXP786463 SHK786463:SHL786463 SRG786463:SRH786463 TBC786463:TBD786463 TKY786463:TKZ786463 TUU786463:TUV786463 UEQ786463:UER786463 UOM786463:UON786463 UYI786463:UYJ786463 VIE786463:VIF786463 VSA786463:VSB786463 WBW786463:WBX786463 WLS786463:WLT786463 WVO786463:WVP786463 G851993:H851993 JC851999:JD851999 SY851999:SZ851999 ACU851999:ACV851999 AMQ851999:AMR851999 AWM851999:AWN851999 BGI851999:BGJ851999 BQE851999:BQF851999 CAA851999:CAB851999 CJW851999:CJX851999 CTS851999:CTT851999 DDO851999:DDP851999 DNK851999:DNL851999 DXG851999:DXH851999 EHC851999:EHD851999 EQY851999:EQZ851999 FAU851999:FAV851999 FKQ851999:FKR851999 FUM851999:FUN851999 GEI851999:GEJ851999 GOE851999:GOF851999 GYA851999:GYB851999 HHW851999:HHX851999 HRS851999:HRT851999 IBO851999:IBP851999 ILK851999:ILL851999 IVG851999:IVH851999 JFC851999:JFD851999 JOY851999:JOZ851999 JYU851999:JYV851999 KIQ851999:KIR851999 KSM851999:KSN851999 LCI851999:LCJ851999 LME851999:LMF851999 LWA851999:LWB851999 MFW851999:MFX851999 MPS851999:MPT851999 MZO851999:MZP851999 NJK851999:NJL851999 NTG851999:NTH851999 ODC851999:ODD851999 OMY851999:OMZ851999 OWU851999:OWV851999 PGQ851999:PGR851999 PQM851999:PQN851999 QAI851999:QAJ851999 QKE851999:QKF851999 QUA851999:QUB851999 RDW851999:RDX851999 RNS851999:RNT851999 RXO851999:RXP851999 SHK851999:SHL851999 SRG851999:SRH851999 TBC851999:TBD851999 TKY851999:TKZ851999 TUU851999:TUV851999 UEQ851999:UER851999 UOM851999:UON851999 UYI851999:UYJ851999 VIE851999:VIF851999 VSA851999:VSB851999 WBW851999:WBX851999 WLS851999:WLT851999 WVO851999:WVP851999 G917529:H917529 JC917535:JD917535 SY917535:SZ917535 ACU917535:ACV917535 AMQ917535:AMR917535 AWM917535:AWN917535 BGI917535:BGJ917535 BQE917535:BQF917535 CAA917535:CAB917535 CJW917535:CJX917535 CTS917535:CTT917535 DDO917535:DDP917535 DNK917535:DNL917535 DXG917535:DXH917535 EHC917535:EHD917535 EQY917535:EQZ917535 FAU917535:FAV917535 FKQ917535:FKR917535 FUM917535:FUN917535 GEI917535:GEJ917535 GOE917535:GOF917535 GYA917535:GYB917535 HHW917535:HHX917535 HRS917535:HRT917535 IBO917535:IBP917535 ILK917535:ILL917535 IVG917535:IVH917535 JFC917535:JFD917535 JOY917535:JOZ917535 JYU917535:JYV917535 KIQ917535:KIR917535 KSM917535:KSN917535 LCI917535:LCJ917535 LME917535:LMF917535 LWA917535:LWB917535 MFW917535:MFX917535 MPS917535:MPT917535 MZO917535:MZP917535 NJK917535:NJL917535 NTG917535:NTH917535 ODC917535:ODD917535 OMY917535:OMZ917535 OWU917535:OWV917535 PGQ917535:PGR917535 PQM917535:PQN917535 QAI917535:QAJ917535 QKE917535:QKF917535 QUA917535:QUB917535 RDW917535:RDX917535 RNS917535:RNT917535 RXO917535:RXP917535 SHK917535:SHL917535 SRG917535:SRH917535 TBC917535:TBD917535 TKY917535:TKZ917535 TUU917535:TUV917535 UEQ917535:UER917535 UOM917535:UON917535 UYI917535:UYJ917535 VIE917535:VIF917535 VSA917535:VSB917535 WBW917535:WBX917535 WLS917535:WLT917535 WVO917535:WVP917535 G983065:H983065 JC983071:JD983071 SY983071:SZ983071 ACU983071:ACV983071 AMQ983071:AMR983071 AWM983071:AWN983071 BGI983071:BGJ983071 BQE983071:BQF983071 CAA983071:CAB983071 CJW983071:CJX983071 CTS983071:CTT983071 DDO983071:DDP983071 DNK983071:DNL983071 DXG983071:DXH983071 EHC983071:EHD983071 EQY983071:EQZ983071 FAU983071:FAV983071 FKQ983071:FKR983071 FUM983071:FUN983071 GEI983071:GEJ983071 GOE983071:GOF983071 GYA983071:GYB983071 HHW983071:HHX983071 HRS983071:HRT983071 IBO983071:IBP983071 ILK983071:ILL983071 IVG983071:IVH983071 JFC983071:JFD983071 JOY983071:JOZ983071 JYU983071:JYV983071 KIQ983071:KIR983071 KSM983071:KSN983071 LCI983071:LCJ983071 LME983071:LMF983071 LWA983071:LWB983071 MFW983071:MFX983071 MPS983071:MPT983071 MZO983071:MZP983071 NJK983071:NJL983071 NTG983071:NTH983071 ODC983071:ODD983071 OMY983071:OMZ983071 OWU983071:OWV983071 PGQ983071:PGR983071 PQM983071:PQN983071 QAI983071:QAJ983071 QKE983071:QKF983071 QUA983071:QUB983071 RDW983071:RDX983071 RNS983071:RNT983071 RXO983071:RXP983071 SHK983071:SHL983071 SRG983071:SRH983071 TBC983071:TBD983071 TKY983071:TKZ983071 TUU983071:TUV983071 UEQ983071:UER983071 UOM983071:UON983071 UYI983071:UYJ983071 VIE983071:VIF983071 VSA983071:VSB983071 WBW983071:WBX983071 WLS983071:WLT983071 WVO983071:WVP983071 G387:H387 JC387:JD387 SY387:SZ387 ACU387:ACV387 AMQ387:AMR387 AWM387:AWN387 BGI387:BGJ387 BQE387:BQF387 CAA387:CAB387 CJW387:CJX387 CTS387:CTT387 DDO387:DDP387 DNK387:DNL387 DXG387:DXH387 EHC387:EHD387 EQY387:EQZ387 FAU387:FAV387 FKQ387:FKR387 FUM387:FUN387 GEI387:GEJ387 GOE387:GOF387 GYA387:GYB387 HHW387:HHX387 HRS387:HRT387 IBO387:IBP387 ILK387:ILL387 IVG387:IVH387 JFC387:JFD387 JOY387:JOZ387 JYU387:JYV387 KIQ387:KIR387 KSM387:KSN387 LCI387:LCJ387 LME387:LMF387 LWA387:LWB387 MFW387:MFX387 MPS387:MPT387 MZO387:MZP387 NJK387:NJL387 NTG387:NTH387 ODC387:ODD387 OMY387:OMZ387 OWU387:OWV387 PGQ387:PGR387 PQM387:PQN387 QAI387:QAJ387 QKE387:QKF387 QUA387:QUB387 RDW387:RDX387 RNS387:RNT387 RXO387:RXP387 SHK387:SHL387 SRG387:SRH387 TBC387:TBD387 TKY387:TKZ387 TUU387:TUV387 UEQ387:UER387 UOM387:UON387 UYI387:UYJ387 VIE387:VIF387 VSA387:VSB387 WBW387:WBX387 WLS387:WLT387 WVO387:WVP387 G65917:H65917 JC65923:JD65923 SY65923:SZ65923 ACU65923:ACV65923 AMQ65923:AMR65923 AWM65923:AWN65923 BGI65923:BGJ65923 BQE65923:BQF65923 CAA65923:CAB65923 CJW65923:CJX65923 CTS65923:CTT65923 DDO65923:DDP65923 DNK65923:DNL65923 DXG65923:DXH65923 EHC65923:EHD65923 EQY65923:EQZ65923 FAU65923:FAV65923 FKQ65923:FKR65923 FUM65923:FUN65923 GEI65923:GEJ65923 GOE65923:GOF65923 GYA65923:GYB65923 HHW65923:HHX65923 HRS65923:HRT65923 IBO65923:IBP65923 ILK65923:ILL65923 IVG65923:IVH65923 JFC65923:JFD65923 JOY65923:JOZ65923 JYU65923:JYV65923 KIQ65923:KIR65923 KSM65923:KSN65923 LCI65923:LCJ65923 LME65923:LMF65923 LWA65923:LWB65923 MFW65923:MFX65923 MPS65923:MPT65923 MZO65923:MZP65923 NJK65923:NJL65923 NTG65923:NTH65923 ODC65923:ODD65923 OMY65923:OMZ65923 OWU65923:OWV65923 PGQ65923:PGR65923 PQM65923:PQN65923 QAI65923:QAJ65923 QKE65923:QKF65923 QUA65923:QUB65923 RDW65923:RDX65923 RNS65923:RNT65923 RXO65923:RXP65923 SHK65923:SHL65923 SRG65923:SRH65923 TBC65923:TBD65923 TKY65923:TKZ65923 TUU65923:TUV65923 UEQ65923:UER65923 UOM65923:UON65923 UYI65923:UYJ65923 VIE65923:VIF65923 VSA65923:VSB65923 WBW65923:WBX65923 WLS65923:WLT65923 WVO65923:WVP65923 G131453:H131453 JC131459:JD131459 SY131459:SZ131459 ACU131459:ACV131459 AMQ131459:AMR131459 AWM131459:AWN131459 BGI131459:BGJ131459 BQE131459:BQF131459 CAA131459:CAB131459 CJW131459:CJX131459 CTS131459:CTT131459 DDO131459:DDP131459 DNK131459:DNL131459 DXG131459:DXH131459 EHC131459:EHD131459 EQY131459:EQZ131459 FAU131459:FAV131459 FKQ131459:FKR131459 FUM131459:FUN131459 GEI131459:GEJ131459 GOE131459:GOF131459 GYA131459:GYB131459 HHW131459:HHX131459 HRS131459:HRT131459 IBO131459:IBP131459 ILK131459:ILL131459 IVG131459:IVH131459 JFC131459:JFD131459 JOY131459:JOZ131459 JYU131459:JYV131459 KIQ131459:KIR131459 KSM131459:KSN131459 LCI131459:LCJ131459 LME131459:LMF131459 LWA131459:LWB131459 MFW131459:MFX131459 MPS131459:MPT131459 MZO131459:MZP131459 NJK131459:NJL131459 NTG131459:NTH131459 ODC131459:ODD131459 OMY131459:OMZ131459 OWU131459:OWV131459 PGQ131459:PGR131459 PQM131459:PQN131459 QAI131459:QAJ131459 QKE131459:QKF131459 QUA131459:QUB131459 RDW131459:RDX131459 RNS131459:RNT131459 RXO131459:RXP131459 SHK131459:SHL131459 SRG131459:SRH131459 TBC131459:TBD131459 TKY131459:TKZ131459 TUU131459:TUV131459 UEQ131459:UER131459 UOM131459:UON131459 UYI131459:UYJ131459 VIE131459:VIF131459 VSA131459:VSB131459 WBW131459:WBX131459 WLS131459:WLT131459 WVO131459:WVP131459 G196989:H196989 JC196995:JD196995 SY196995:SZ196995 ACU196995:ACV196995 AMQ196995:AMR196995 AWM196995:AWN196995 BGI196995:BGJ196995 BQE196995:BQF196995 CAA196995:CAB196995 CJW196995:CJX196995 CTS196995:CTT196995 DDO196995:DDP196995 DNK196995:DNL196995 DXG196995:DXH196995 EHC196995:EHD196995 EQY196995:EQZ196995 FAU196995:FAV196995 FKQ196995:FKR196995 FUM196995:FUN196995 GEI196995:GEJ196995 GOE196995:GOF196995 GYA196995:GYB196995 HHW196995:HHX196995 HRS196995:HRT196995 IBO196995:IBP196995 ILK196995:ILL196995 IVG196995:IVH196995 JFC196995:JFD196995 JOY196995:JOZ196995 JYU196995:JYV196995 KIQ196995:KIR196995 KSM196995:KSN196995 LCI196995:LCJ196995 LME196995:LMF196995 LWA196995:LWB196995 MFW196995:MFX196995 MPS196995:MPT196995 MZO196995:MZP196995 NJK196995:NJL196995 NTG196995:NTH196995 ODC196995:ODD196995 OMY196995:OMZ196995 OWU196995:OWV196995 PGQ196995:PGR196995 PQM196995:PQN196995 QAI196995:QAJ196995 QKE196995:QKF196995 QUA196995:QUB196995 RDW196995:RDX196995 RNS196995:RNT196995 RXO196995:RXP196995 SHK196995:SHL196995 SRG196995:SRH196995 TBC196995:TBD196995 TKY196995:TKZ196995 TUU196995:TUV196995 UEQ196995:UER196995 UOM196995:UON196995 UYI196995:UYJ196995 VIE196995:VIF196995 VSA196995:VSB196995 WBW196995:WBX196995 WLS196995:WLT196995 WVO196995:WVP196995 G262525:H262525 JC262531:JD262531 SY262531:SZ262531 ACU262531:ACV262531 AMQ262531:AMR262531 AWM262531:AWN262531 BGI262531:BGJ262531 BQE262531:BQF262531 CAA262531:CAB262531 CJW262531:CJX262531 CTS262531:CTT262531 DDO262531:DDP262531 DNK262531:DNL262531 DXG262531:DXH262531 EHC262531:EHD262531 EQY262531:EQZ262531 FAU262531:FAV262531 FKQ262531:FKR262531 FUM262531:FUN262531 GEI262531:GEJ262531 GOE262531:GOF262531 GYA262531:GYB262531 HHW262531:HHX262531 HRS262531:HRT262531 IBO262531:IBP262531 ILK262531:ILL262531 IVG262531:IVH262531 JFC262531:JFD262531 JOY262531:JOZ262531 JYU262531:JYV262531 KIQ262531:KIR262531 KSM262531:KSN262531 LCI262531:LCJ262531 LME262531:LMF262531 LWA262531:LWB262531 MFW262531:MFX262531 MPS262531:MPT262531 MZO262531:MZP262531 NJK262531:NJL262531 NTG262531:NTH262531 ODC262531:ODD262531 OMY262531:OMZ262531 OWU262531:OWV262531 PGQ262531:PGR262531 PQM262531:PQN262531 QAI262531:QAJ262531 QKE262531:QKF262531 QUA262531:QUB262531 RDW262531:RDX262531 RNS262531:RNT262531 RXO262531:RXP262531 SHK262531:SHL262531 SRG262531:SRH262531 TBC262531:TBD262531 TKY262531:TKZ262531 TUU262531:TUV262531 UEQ262531:UER262531 UOM262531:UON262531 UYI262531:UYJ262531 VIE262531:VIF262531 VSA262531:VSB262531 WBW262531:WBX262531 WLS262531:WLT262531 WVO262531:WVP262531 G328061:H328061 JC328067:JD328067 SY328067:SZ328067 ACU328067:ACV328067 AMQ328067:AMR328067 AWM328067:AWN328067 BGI328067:BGJ328067 BQE328067:BQF328067 CAA328067:CAB328067 CJW328067:CJX328067 CTS328067:CTT328067 DDO328067:DDP328067 DNK328067:DNL328067 DXG328067:DXH328067 EHC328067:EHD328067 EQY328067:EQZ328067 FAU328067:FAV328067 FKQ328067:FKR328067 FUM328067:FUN328067 GEI328067:GEJ328067 GOE328067:GOF328067 GYA328067:GYB328067 HHW328067:HHX328067 HRS328067:HRT328067 IBO328067:IBP328067 ILK328067:ILL328067 IVG328067:IVH328067 JFC328067:JFD328067 JOY328067:JOZ328067 JYU328067:JYV328067 KIQ328067:KIR328067 KSM328067:KSN328067 LCI328067:LCJ328067 LME328067:LMF328067 LWA328067:LWB328067 MFW328067:MFX328067 MPS328067:MPT328067 MZO328067:MZP328067 NJK328067:NJL328067 NTG328067:NTH328067 ODC328067:ODD328067 OMY328067:OMZ328067 OWU328067:OWV328067 PGQ328067:PGR328067 PQM328067:PQN328067 QAI328067:QAJ328067 QKE328067:QKF328067 QUA328067:QUB328067 RDW328067:RDX328067 RNS328067:RNT328067 RXO328067:RXP328067 SHK328067:SHL328067 SRG328067:SRH328067 TBC328067:TBD328067 TKY328067:TKZ328067 TUU328067:TUV328067 UEQ328067:UER328067 UOM328067:UON328067 UYI328067:UYJ328067 VIE328067:VIF328067 VSA328067:VSB328067 WBW328067:WBX328067 WLS328067:WLT328067 WVO328067:WVP328067 G393597:H393597 JC393603:JD393603 SY393603:SZ393603 ACU393603:ACV393603 AMQ393603:AMR393603 AWM393603:AWN393603 BGI393603:BGJ393603 BQE393603:BQF393603 CAA393603:CAB393603 CJW393603:CJX393603 CTS393603:CTT393603 DDO393603:DDP393603 DNK393603:DNL393603 DXG393603:DXH393603 EHC393603:EHD393603 EQY393603:EQZ393603 FAU393603:FAV393603 FKQ393603:FKR393603 FUM393603:FUN393603 GEI393603:GEJ393603 GOE393603:GOF393603 GYA393603:GYB393603 HHW393603:HHX393603 HRS393603:HRT393603 IBO393603:IBP393603 ILK393603:ILL393603 IVG393603:IVH393603 JFC393603:JFD393603 JOY393603:JOZ393603 JYU393603:JYV393603 KIQ393603:KIR393603 KSM393603:KSN393603 LCI393603:LCJ393603 LME393603:LMF393603 LWA393603:LWB393603 MFW393603:MFX393603 MPS393603:MPT393603 MZO393603:MZP393603 NJK393603:NJL393603 NTG393603:NTH393603 ODC393603:ODD393603 OMY393603:OMZ393603 OWU393603:OWV393603 PGQ393603:PGR393603 PQM393603:PQN393603 QAI393603:QAJ393603 QKE393603:QKF393603 QUA393603:QUB393603 RDW393603:RDX393603 RNS393603:RNT393603 RXO393603:RXP393603 SHK393603:SHL393603 SRG393603:SRH393603 TBC393603:TBD393603 TKY393603:TKZ393603 TUU393603:TUV393603 UEQ393603:UER393603 UOM393603:UON393603 UYI393603:UYJ393603 VIE393603:VIF393603 VSA393603:VSB393603 WBW393603:WBX393603 WLS393603:WLT393603 WVO393603:WVP393603 G459133:H459133 JC459139:JD459139 SY459139:SZ459139 ACU459139:ACV459139 AMQ459139:AMR459139 AWM459139:AWN459139 BGI459139:BGJ459139 BQE459139:BQF459139 CAA459139:CAB459139 CJW459139:CJX459139 CTS459139:CTT459139 DDO459139:DDP459139 DNK459139:DNL459139 DXG459139:DXH459139 EHC459139:EHD459139 EQY459139:EQZ459139 FAU459139:FAV459139 FKQ459139:FKR459139 FUM459139:FUN459139 GEI459139:GEJ459139 GOE459139:GOF459139 GYA459139:GYB459139 HHW459139:HHX459139 HRS459139:HRT459139 IBO459139:IBP459139 ILK459139:ILL459139 IVG459139:IVH459139 JFC459139:JFD459139 JOY459139:JOZ459139 JYU459139:JYV459139 KIQ459139:KIR459139 KSM459139:KSN459139 LCI459139:LCJ459139 LME459139:LMF459139 LWA459139:LWB459139 MFW459139:MFX459139 MPS459139:MPT459139 MZO459139:MZP459139 NJK459139:NJL459139 NTG459139:NTH459139 ODC459139:ODD459139 OMY459139:OMZ459139 OWU459139:OWV459139 PGQ459139:PGR459139 PQM459139:PQN459139 QAI459139:QAJ459139 QKE459139:QKF459139 QUA459139:QUB459139 RDW459139:RDX459139 RNS459139:RNT459139 RXO459139:RXP459139 SHK459139:SHL459139 SRG459139:SRH459139 TBC459139:TBD459139 TKY459139:TKZ459139 TUU459139:TUV459139 UEQ459139:UER459139 UOM459139:UON459139 UYI459139:UYJ459139 VIE459139:VIF459139 VSA459139:VSB459139 WBW459139:WBX459139 WLS459139:WLT459139 WVO459139:WVP459139 G524669:H524669 JC524675:JD524675 SY524675:SZ524675 ACU524675:ACV524675 AMQ524675:AMR524675 AWM524675:AWN524675 BGI524675:BGJ524675 BQE524675:BQF524675 CAA524675:CAB524675 CJW524675:CJX524675 CTS524675:CTT524675 DDO524675:DDP524675 DNK524675:DNL524675 DXG524675:DXH524675 EHC524675:EHD524675 EQY524675:EQZ524675 FAU524675:FAV524675 FKQ524675:FKR524675 FUM524675:FUN524675 GEI524675:GEJ524675 GOE524675:GOF524675 GYA524675:GYB524675 HHW524675:HHX524675 HRS524675:HRT524675 IBO524675:IBP524675 ILK524675:ILL524675 IVG524675:IVH524675 JFC524675:JFD524675 JOY524675:JOZ524675 JYU524675:JYV524675 KIQ524675:KIR524675 KSM524675:KSN524675 LCI524675:LCJ524675 LME524675:LMF524675 LWA524675:LWB524675 MFW524675:MFX524675 MPS524675:MPT524675 MZO524675:MZP524675 NJK524675:NJL524675 NTG524675:NTH524675 ODC524675:ODD524675 OMY524675:OMZ524675 OWU524675:OWV524675 PGQ524675:PGR524675 PQM524675:PQN524675 QAI524675:QAJ524675 QKE524675:QKF524675 QUA524675:QUB524675 RDW524675:RDX524675 RNS524675:RNT524675 RXO524675:RXP524675 SHK524675:SHL524675 SRG524675:SRH524675 TBC524675:TBD524675 TKY524675:TKZ524675 TUU524675:TUV524675 UEQ524675:UER524675 UOM524675:UON524675 UYI524675:UYJ524675 VIE524675:VIF524675 VSA524675:VSB524675 WBW524675:WBX524675 WLS524675:WLT524675 WVO524675:WVP524675 G590205:H590205 JC590211:JD590211 SY590211:SZ590211 ACU590211:ACV590211 AMQ590211:AMR590211 AWM590211:AWN590211 BGI590211:BGJ590211 BQE590211:BQF590211 CAA590211:CAB590211 CJW590211:CJX590211 CTS590211:CTT590211 DDO590211:DDP590211 DNK590211:DNL590211 DXG590211:DXH590211 EHC590211:EHD590211 EQY590211:EQZ590211 FAU590211:FAV590211 FKQ590211:FKR590211 FUM590211:FUN590211 GEI590211:GEJ590211 GOE590211:GOF590211 GYA590211:GYB590211 HHW590211:HHX590211 HRS590211:HRT590211 IBO590211:IBP590211 ILK590211:ILL590211 IVG590211:IVH590211 JFC590211:JFD590211 JOY590211:JOZ590211 JYU590211:JYV590211 KIQ590211:KIR590211 KSM590211:KSN590211 LCI590211:LCJ590211 LME590211:LMF590211 LWA590211:LWB590211 MFW590211:MFX590211 MPS590211:MPT590211 MZO590211:MZP590211 NJK590211:NJL590211 NTG590211:NTH590211 ODC590211:ODD590211 OMY590211:OMZ590211 OWU590211:OWV590211 PGQ590211:PGR590211 PQM590211:PQN590211 QAI590211:QAJ590211 QKE590211:QKF590211 QUA590211:QUB590211 RDW590211:RDX590211 RNS590211:RNT590211 RXO590211:RXP590211 SHK590211:SHL590211 SRG590211:SRH590211 TBC590211:TBD590211 TKY590211:TKZ590211 TUU590211:TUV590211 UEQ590211:UER590211 UOM590211:UON590211 UYI590211:UYJ590211 VIE590211:VIF590211 VSA590211:VSB590211 WBW590211:WBX590211 WLS590211:WLT590211 WVO590211:WVP590211 G655741:H655741 JC655747:JD655747 SY655747:SZ655747 ACU655747:ACV655747 AMQ655747:AMR655747 AWM655747:AWN655747 BGI655747:BGJ655747 BQE655747:BQF655747 CAA655747:CAB655747 CJW655747:CJX655747 CTS655747:CTT655747 DDO655747:DDP655747 DNK655747:DNL655747 DXG655747:DXH655747 EHC655747:EHD655747 EQY655747:EQZ655747 FAU655747:FAV655747 FKQ655747:FKR655747 FUM655747:FUN655747 GEI655747:GEJ655747 GOE655747:GOF655747 GYA655747:GYB655747 HHW655747:HHX655747 HRS655747:HRT655747 IBO655747:IBP655747 ILK655747:ILL655747 IVG655747:IVH655747 JFC655747:JFD655747 JOY655747:JOZ655747 JYU655747:JYV655747 KIQ655747:KIR655747 KSM655747:KSN655747 LCI655747:LCJ655747 LME655747:LMF655747 LWA655747:LWB655747 MFW655747:MFX655747 MPS655747:MPT655747 MZO655747:MZP655747 NJK655747:NJL655747 NTG655747:NTH655747 ODC655747:ODD655747 OMY655747:OMZ655747 OWU655747:OWV655747 PGQ655747:PGR655747 PQM655747:PQN655747 QAI655747:QAJ655747 QKE655747:QKF655747 QUA655747:QUB655747 RDW655747:RDX655747 RNS655747:RNT655747 RXO655747:RXP655747 SHK655747:SHL655747 SRG655747:SRH655747 TBC655747:TBD655747 TKY655747:TKZ655747 TUU655747:TUV655747 UEQ655747:UER655747 UOM655747:UON655747 UYI655747:UYJ655747 VIE655747:VIF655747 VSA655747:VSB655747 WBW655747:WBX655747 WLS655747:WLT655747 WVO655747:WVP655747 G721277:H721277 JC721283:JD721283 SY721283:SZ721283 ACU721283:ACV721283 AMQ721283:AMR721283 AWM721283:AWN721283 BGI721283:BGJ721283 BQE721283:BQF721283 CAA721283:CAB721283 CJW721283:CJX721283 CTS721283:CTT721283 DDO721283:DDP721283 DNK721283:DNL721283 DXG721283:DXH721283 EHC721283:EHD721283 EQY721283:EQZ721283 FAU721283:FAV721283 FKQ721283:FKR721283 FUM721283:FUN721283 GEI721283:GEJ721283 GOE721283:GOF721283 GYA721283:GYB721283 HHW721283:HHX721283 HRS721283:HRT721283 IBO721283:IBP721283 ILK721283:ILL721283 IVG721283:IVH721283 JFC721283:JFD721283 JOY721283:JOZ721283 JYU721283:JYV721283 KIQ721283:KIR721283 KSM721283:KSN721283 LCI721283:LCJ721283 LME721283:LMF721283 LWA721283:LWB721283 MFW721283:MFX721283 MPS721283:MPT721283 MZO721283:MZP721283 NJK721283:NJL721283 NTG721283:NTH721283 ODC721283:ODD721283 OMY721283:OMZ721283 OWU721283:OWV721283 PGQ721283:PGR721283 PQM721283:PQN721283 QAI721283:QAJ721283 QKE721283:QKF721283 QUA721283:QUB721283 RDW721283:RDX721283 RNS721283:RNT721283 RXO721283:RXP721283 SHK721283:SHL721283 SRG721283:SRH721283 TBC721283:TBD721283 TKY721283:TKZ721283 TUU721283:TUV721283 UEQ721283:UER721283 UOM721283:UON721283 UYI721283:UYJ721283 VIE721283:VIF721283 VSA721283:VSB721283 WBW721283:WBX721283 WLS721283:WLT721283 WVO721283:WVP721283 G786813:H786813 JC786819:JD786819 SY786819:SZ786819 ACU786819:ACV786819 AMQ786819:AMR786819 AWM786819:AWN786819 BGI786819:BGJ786819 BQE786819:BQF786819 CAA786819:CAB786819 CJW786819:CJX786819 CTS786819:CTT786819 DDO786819:DDP786819 DNK786819:DNL786819 DXG786819:DXH786819 EHC786819:EHD786819 EQY786819:EQZ786819 FAU786819:FAV786819 FKQ786819:FKR786819 FUM786819:FUN786819 GEI786819:GEJ786819 GOE786819:GOF786819 GYA786819:GYB786819 HHW786819:HHX786819 HRS786819:HRT786819 IBO786819:IBP786819 ILK786819:ILL786819 IVG786819:IVH786819 JFC786819:JFD786819 JOY786819:JOZ786819 JYU786819:JYV786819 KIQ786819:KIR786819 KSM786819:KSN786819 LCI786819:LCJ786819 LME786819:LMF786819 LWA786819:LWB786819 MFW786819:MFX786819 MPS786819:MPT786819 MZO786819:MZP786819 NJK786819:NJL786819 NTG786819:NTH786819 ODC786819:ODD786819 OMY786819:OMZ786819 OWU786819:OWV786819 PGQ786819:PGR786819 PQM786819:PQN786819 QAI786819:QAJ786819 QKE786819:QKF786819 QUA786819:QUB786819 RDW786819:RDX786819 RNS786819:RNT786819 RXO786819:RXP786819 SHK786819:SHL786819 SRG786819:SRH786819 TBC786819:TBD786819 TKY786819:TKZ786819 TUU786819:TUV786819 UEQ786819:UER786819 UOM786819:UON786819 UYI786819:UYJ786819 VIE786819:VIF786819 VSA786819:VSB786819 WBW786819:WBX786819 WLS786819:WLT786819 WVO786819:WVP786819 G852349:H852349 JC852355:JD852355 SY852355:SZ852355 ACU852355:ACV852355 AMQ852355:AMR852355 AWM852355:AWN852355 BGI852355:BGJ852355 BQE852355:BQF852355 CAA852355:CAB852355 CJW852355:CJX852355 CTS852355:CTT852355 DDO852355:DDP852355 DNK852355:DNL852355 DXG852355:DXH852355 EHC852355:EHD852355 EQY852355:EQZ852355 FAU852355:FAV852355 FKQ852355:FKR852355 FUM852355:FUN852355 GEI852355:GEJ852355 GOE852355:GOF852355 GYA852355:GYB852355 HHW852355:HHX852355 HRS852355:HRT852355 IBO852355:IBP852355 ILK852355:ILL852355 IVG852355:IVH852355 JFC852355:JFD852355 JOY852355:JOZ852355 JYU852355:JYV852355 KIQ852355:KIR852355 KSM852355:KSN852355 LCI852355:LCJ852355 LME852355:LMF852355 LWA852355:LWB852355 MFW852355:MFX852355 MPS852355:MPT852355 MZO852355:MZP852355 NJK852355:NJL852355 NTG852355:NTH852355 ODC852355:ODD852355 OMY852355:OMZ852355 OWU852355:OWV852355 PGQ852355:PGR852355 PQM852355:PQN852355 QAI852355:QAJ852355 QKE852355:QKF852355 QUA852355:QUB852355 RDW852355:RDX852355 RNS852355:RNT852355 RXO852355:RXP852355 SHK852355:SHL852355 SRG852355:SRH852355 TBC852355:TBD852355 TKY852355:TKZ852355 TUU852355:TUV852355 UEQ852355:UER852355 UOM852355:UON852355 UYI852355:UYJ852355 VIE852355:VIF852355 VSA852355:VSB852355 WBW852355:WBX852355 WLS852355:WLT852355 WVO852355:WVP852355 G917885:H917885 JC917891:JD917891 SY917891:SZ917891 ACU917891:ACV917891 AMQ917891:AMR917891 AWM917891:AWN917891 BGI917891:BGJ917891 BQE917891:BQF917891 CAA917891:CAB917891 CJW917891:CJX917891 CTS917891:CTT917891 DDO917891:DDP917891 DNK917891:DNL917891 DXG917891:DXH917891 EHC917891:EHD917891 EQY917891:EQZ917891 FAU917891:FAV917891 FKQ917891:FKR917891 FUM917891:FUN917891 GEI917891:GEJ917891 GOE917891:GOF917891 GYA917891:GYB917891 HHW917891:HHX917891 HRS917891:HRT917891 IBO917891:IBP917891 ILK917891:ILL917891 IVG917891:IVH917891 JFC917891:JFD917891 JOY917891:JOZ917891 JYU917891:JYV917891 KIQ917891:KIR917891 KSM917891:KSN917891 LCI917891:LCJ917891 LME917891:LMF917891 LWA917891:LWB917891 MFW917891:MFX917891 MPS917891:MPT917891 MZO917891:MZP917891 NJK917891:NJL917891 NTG917891:NTH917891 ODC917891:ODD917891 OMY917891:OMZ917891 OWU917891:OWV917891 PGQ917891:PGR917891 PQM917891:PQN917891 QAI917891:QAJ917891 QKE917891:QKF917891 QUA917891:QUB917891 RDW917891:RDX917891 RNS917891:RNT917891 RXO917891:RXP917891 SHK917891:SHL917891 SRG917891:SRH917891 TBC917891:TBD917891 TKY917891:TKZ917891 TUU917891:TUV917891 UEQ917891:UER917891 UOM917891:UON917891 UYI917891:UYJ917891 VIE917891:VIF917891 VSA917891:VSB917891 WBW917891:WBX917891 WLS917891:WLT917891 WVO917891:WVP917891 G983421:H983421 JC983427:JD983427 SY983427:SZ983427 ACU983427:ACV983427 AMQ983427:AMR983427 AWM983427:AWN983427 BGI983427:BGJ983427 BQE983427:BQF983427 CAA983427:CAB983427 CJW983427:CJX983427 CTS983427:CTT983427 DDO983427:DDP983427 DNK983427:DNL983427 DXG983427:DXH983427 EHC983427:EHD983427 EQY983427:EQZ983427 FAU983427:FAV983427 FKQ983427:FKR983427 FUM983427:FUN983427 GEI983427:GEJ983427 GOE983427:GOF983427 GYA983427:GYB983427 HHW983427:HHX983427 HRS983427:HRT983427 IBO983427:IBP983427 ILK983427:ILL983427 IVG983427:IVH983427 JFC983427:JFD983427 JOY983427:JOZ983427 JYU983427:JYV983427 KIQ983427:KIR983427 KSM983427:KSN983427 LCI983427:LCJ983427 LME983427:LMF983427 LWA983427:LWB983427 MFW983427:MFX983427 MPS983427:MPT983427 MZO983427:MZP983427 NJK983427:NJL983427 NTG983427:NTH983427 ODC983427:ODD983427 OMY983427:OMZ983427 OWU983427:OWV983427 PGQ983427:PGR983427 PQM983427:PQN983427 QAI983427:QAJ983427 QKE983427:QKF983427 QUA983427:QUB983427 RDW983427:RDX983427 RNS983427:RNT983427 RXO983427:RXP983427 SHK983427:SHL983427 SRG983427:SRH983427 TBC983427:TBD983427 TKY983427:TKZ983427 TUU983427:TUV983427 UEQ983427:UER983427 UOM983427:UON983427 UYI983427:UYJ983427 VIE983427:VIF983427 VSA983427:VSB983427 WBW983427:WBX983427 WLS983427:WLT983427 WVO983427:WVP983427 G325:H325 JC325:JD325 SY325:SZ325 ACU325:ACV325 AMQ325:AMR325 AWM325:AWN325 BGI325:BGJ325 BQE325:BQF325 CAA325:CAB325 CJW325:CJX325 CTS325:CTT325 DDO325:DDP325 DNK325:DNL325 DXG325:DXH325 EHC325:EHD325 EQY325:EQZ325 FAU325:FAV325 FKQ325:FKR325 FUM325:FUN325 GEI325:GEJ325 GOE325:GOF325 GYA325:GYB325 HHW325:HHX325 HRS325:HRT325 IBO325:IBP325 ILK325:ILL325 IVG325:IVH325 JFC325:JFD325 JOY325:JOZ325 JYU325:JYV325 KIQ325:KIR325 KSM325:KSN325 LCI325:LCJ325 LME325:LMF325 LWA325:LWB325 MFW325:MFX325 MPS325:MPT325 MZO325:MZP325 NJK325:NJL325 NTG325:NTH325 ODC325:ODD325 OMY325:OMZ325 OWU325:OWV325 PGQ325:PGR325 PQM325:PQN325 QAI325:QAJ325 QKE325:QKF325 QUA325:QUB325 RDW325:RDX325 RNS325:RNT325 RXO325:RXP325 SHK325:SHL325 SRG325:SRH325 TBC325:TBD325 TKY325:TKZ325 TUU325:TUV325 UEQ325:UER325 UOM325:UON325 UYI325:UYJ325 VIE325:VIF325 VSA325:VSB325 WBW325:WBX325 WLS325:WLT325 WVO325:WVP325 G65855:H65855 JC65861:JD65861 SY65861:SZ65861 ACU65861:ACV65861 AMQ65861:AMR65861 AWM65861:AWN65861 BGI65861:BGJ65861 BQE65861:BQF65861 CAA65861:CAB65861 CJW65861:CJX65861 CTS65861:CTT65861 DDO65861:DDP65861 DNK65861:DNL65861 DXG65861:DXH65861 EHC65861:EHD65861 EQY65861:EQZ65861 FAU65861:FAV65861 FKQ65861:FKR65861 FUM65861:FUN65861 GEI65861:GEJ65861 GOE65861:GOF65861 GYA65861:GYB65861 HHW65861:HHX65861 HRS65861:HRT65861 IBO65861:IBP65861 ILK65861:ILL65861 IVG65861:IVH65861 JFC65861:JFD65861 JOY65861:JOZ65861 JYU65861:JYV65861 KIQ65861:KIR65861 KSM65861:KSN65861 LCI65861:LCJ65861 LME65861:LMF65861 LWA65861:LWB65861 MFW65861:MFX65861 MPS65861:MPT65861 MZO65861:MZP65861 NJK65861:NJL65861 NTG65861:NTH65861 ODC65861:ODD65861 OMY65861:OMZ65861 OWU65861:OWV65861 PGQ65861:PGR65861 PQM65861:PQN65861 QAI65861:QAJ65861 QKE65861:QKF65861 QUA65861:QUB65861 RDW65861:RDX65861 RNS65861:RNT65861 RXO65861:RXP65861 SHK65861:SHL65861 SRG65861:SRH65861 TBC65861:TBD65861 TKY65861:TKZ65861 TUU65861:TUV65861 UEQ65861:UER65861 UOM65861:UON65861 UYI65861:UYJ65861 VIE65861:VIF65861 VSA65861:VSB65861 WBW65861:WBX65861 WLS65861:WLT65861 WVO65861:WVP65861 G131391:H131391 JC131397:JD131397 SY131397:SZ131397 ACU131397:ACV131397 AMQ131397:AMR131397 AWM131397:AWN131397 BGI131397:BGJ131397 BQE131397:BQF131397 CAA131397:CAB131397 CJW131397:CJX131397 CTS131397:CTT131397 DDO131397:DDP131397 DNK131397:DNL131397 DXG131397:DXH131397 EHC131397:EHD131397 EQY131397:EQZ131397 FAU131397:FAV131397 FKQ131397:FKR131397 FUM131397:FUN131397 GEI131397:GEJ131397 GOE131397:GOF131397 GYA131397:GYB131397 HHW131397:HHX131397 HRS131397:HRT131397 IBO131397:IBP131397 ILK131397:ILL131397 IVG131397:IVH131397 JFC131397:JFD131397 JOY131397:JOZ131397 JYU131397:JYV131397 KIQ131397:KIR131397 KSM131397:KSN131397 LCI131397:LCJ131397 LME131397:LMF131397 LWA131397:LWB131397 MFW131397:MFX131397 MPS131397:MPT131397 MZO131397:MZP131397 NJK131397:NJL131397 NTG131397:NTH131397 ODC131397:ODD131397 OMY131397:OMZ131397 OWU131397:OWV131397 PGQ131397:PGR131397 PQM131397:PQN131397 QAI131397:QAJ131397 QKE131397:QKF131397 QUA131397:QUB131397 RDW131397:RDX131397 RNS131397:RNT131397 RXO131397:RXP131397 SHK131397:SHL131397 SRG131397:SRH131397 TBC131397:TBD131397 TKY131397:TKZ131397 TUU131397:TUV131397 UEQ131397:UER131397 UOM131397:UON131397 UYI131397:UYJ131397 VIE131397:VIF131397 VSA131397:VSB131397 WBW131397:WBX131397 WLS131397:WLT131397 WVO131397:WVP131397 G196927:H196927 JC196933:JD196933 SY196933:SZ196933 ACU196933:ACV196933 AMQ196933:AMR196933 AWM196933:AWN196933 BGI196933:BGJ196933 BQE196933:BQF196933 CAA196933:CAB196933 CJW196933:CJX196933 CTS196933:CTT196933 DDO196933:DDP196933 DNK196933:DNL196933 DXG196933:DXH196933 EHC196933:EHD196933 EQY196933:EQZ196933 FAU196933:FAV196933 FKQ196933:FKR196933 FUM196933:FUN196933 GEI196933:GEJ196933 GOE196933:GOF196933 GYA196933:GYB196933 HHW196933:HHX196933 HRS196933:HRT196933 IBO196933:IBP196933 ILK196933:ILL196933 IVG196933:IVH196933 JFC196933:JFD196933 JOY196933:JOZ196933 JYU196933:JYV196933 KIQ196933:KIR196933 KSM196933:KSN196933 LCI196933:LCJ196933 LME196933:LMF196933 LWA196933:LWB196933 MFW196933:MFX196933 MPS196933:MPT196933 MZO196933:MZP196933 NJK196933:NJL196933 NTG196933:NTH196933 ODC196933:ODD196933 OMY196933:OMZ196933 OWU196933:OWV196933 PGQ196933:PGR196933 PQM196933:PQN196933 QAI196933:QAJ196933 QKE196933:QKF196933 QUA196933:QUB196933 RDW196933:RDX196933 RNS196933:RNT196933 RXO196933:RXP196933 SHK196933:SHL196933 SRG196933:SRH196933 TBC196933:TBD196933 TKY196933:TKZ196933 TUU196933:TUV196933 UEQ196933:UER196933 UOM196933:UON196933 UYI196933:UYJ196933 VIE196933:VIF196933 VSA196933:VSB196933 WBW196933:WBX196933 WLS196933:WLT196933 WVO196933:WVP196933 G262463:H262463 JC262469:JD262469 SY262469:SZ262469 ACU262469:ACV262469 AMQ262469:AMR262469 AWM262469:AWN262469 BGI262469:BGJ262469 BQE262469:BQF262469 CAA262469:CAB262469 CJW262469:CJX262469 CTS262469:CTT262469 DDO262469:DDP262469 DNK262469:DNL262469 DXG262469:DXH262469 EHC262469:EHD262469 EQY262469:EQZ262469 FAU262469:FAV262469 FKQ262469:FKR262469 FUM262469:FUN262469 GEI262469:GEJ262469 GOE262469:GOF262469 GYA262469:GYB262469 HHW262469:HHX262469 HRS262469:HRT262469 IBO262469:IBP262469 ILK262469:ILL262469 IVG262469:IVH262469 JFC262469:JFD262469 JOY262469:JOZ262469 JYU262469:JYV262469 KIQ262469:KIR262469 KSM262469:KSN262469 LCI262469:LCJ262469 LME262469:LMF262469 LWA262469:LWB262469 MFW262469:MFX262469 MPS262469:MPT262469 MZO262469:MZP262469 NJK262469:NJL262469 NTG262469:NTH262469 ODC262469:ODD262469 OMY262469:OMZ262469 OWU262469:OWV262469 PGQ262469:PGR262469 PQM262469:PQN262469 QAI262469:QAJ262469 QKE262469:QKF262469 QUA262469:QUB262469 RDW262469:RDX262469 RNS262469:RNT262469 RXO262469:RXP262469 SHK262469:SHL262469 SRG262469:SRH262469 TBC262469:TBD262469 TKY262469:TKZ262469 TUU262469:TUV262469 UEQ262469:UER262469 UOM262469:UON262469 UYI262469:UYJ262469 VIE262469:VIF262469 VSA262469:VSB262469 WBW262469:WBX262469 WLS262469:WLT262469 WVO262469:WVP262469 G327999:H327999 JC328005:JD328005 SY328005:SZ328005 ACU328005:ACV328005 AMQ328005:AMR328005 AWM328005:AWN328005 BGI328005:BGJ328005 BQE328005:BQF328005 CAA328005:CAB328005 CJW328005:CJX328005 CTS328005:CTT328005 DDO328005:DDP328005 DNK328005:DNL328005 DXG328005:DXH328005 EHC328005:EHD328005 EQY328005:EQZ328005 FAU328005:FAV328005 FKQ328005:FKR328005 FUM328005:FUN328005 GEI328005:GEJ328005 GOE328005:GOF328005 GYA328005:GYB328005 HHW328005:HHX328005 HRS328005:HRT328005 IBO328005:IBP328005 ILK328005:ILL328005 IVG328005:IVH328005 JFC328005:JFD328005 JOY328005:JOZ328005 JYU328005:JYV328005 KIQ328005:KIR328005 KSM328005:KSN328005 LCI328005:LCJ328005 LME328005:LMF328005 LWA328005:LWB328005 MFW328005:MFX328005 MPS328005:MPT328005 MZO328005:MZP328005 NJK328005:NJL328005 NTG328005:NTH328005 ODC328005:ODD328005 OMY328005:OMZ328005 OWU328005:OWV328005 PGQ328005:PGR328005 PQM328005:PQN328005 QAI328005:QAJ328005 QKE328005:QKF328005 QUA328005:QUB328005 RDW328005:RDX328005 RNS328005:RNT328005 RXO328005:RXP328005 SHK328005:SHL328005 SRG328005:SRH328005 TBC328005:TBD328005 TKY328005:TKZ328005 TUU328005:TUV328005 UEQ328005:UER328005 UOM328005:UON328005 UYI328005:UYJ328005 VIE328005:VIF328005 VSA328005:VSB328005 WBW328005:WBX328005 WLS328005:WLT328005 WVO328005:WVP328005 G393535:H393535 JC393541:JD393541 SY393541:SZ393541 ACU393541:ACV393541 AMQ393541:AMR393541 AWM393541:AWN393541 BGI393541:BGJ393541 BQE393541:BQF393541 CAA393541:CAB393541 CJW393541:CJX393541 CTS393541:CTT393541 DDO393541:DDP393541 DNK393541:DNL393541 DXG393541:DXH393541 EHC393541:EHD393541 EQY393541:EQZ393541 FAU393541:FAV393541 FKQ393541:FKR393541 FUM393541:FUN393541 GEI393541:GEJ393541 GOE393541:GOF393541 GYA393541:GYB393541 HHW393541:HHX393541 HRS393541:HRT393541 IBO393541:IBP393541 ILK393541:ILL393541 IVG393541:IVH393541 JFC393541:JFD393541 JOY393541:JOZ393541 JYU393541:JYV393541 KIQ393541:KIR393541 KSM393541:KSN393541 LCI393541:LCJ393541 LME393541:LMF393541 LWA393541:LWB393541 MFW393541:MFX393541 MPS393541:MPT393541 MZO393541:MZP393541 NJK393541:NJL393541 NTG393541:NTH393541 ODC393541:ODD393541 OMY393541:OMZ393541 OWU393541:OWV393541 PGQ393541:PGR393541 PQM393541:PQN393541 QAI393541:QAJ393541 QKE393541:QKF393541 QUA393541:QUB393541 RDW393541:RDX393541 RNS393541:RNT393541 RXO393541:RXP393541 SHK393541:SHL393541 SRG393541:SRH393541 TBC393541:TBD393541 TKY393541:TKZ393541 TUU393541:TUV393541 UEQ393541:UER393541 UOM393541:UON393541 UYI393541:UYJ393541 VIE393541:VIF393541 VSA393541:VSB393541 WBW393541:WBX393541 WLS393541:WLT393541 WVO393541:WVP393541 G459071:H459071 JC459077:JD459077 SY459077:SZ459077 ACU459077:ACV459077 AMQ459077:AMR459077 AWM459077:AWN459077 BGI459077:BGJ459077 BQE459077:BQF459077 CAA459077:CAB459077 CJW459077:CJX459077 CTS459077:CTT459077 DDO459077:DDP459077 DNK459077:DNL459077 DXG459077:DXH459077 EHC459077:EHD459077 EQY459077:EQZ459077 FAU459077:FAV459077 FKQ459077:FKR459077 FUM459077:FUN459077 GEI459077:GEJ459077 GOE459077:GOF459077 GYA459077:GYB459077 HHW459077:HHX459077 HRS459077:HRT459077 IBO459077:IBP459077 ILK459077:ILL459077 IVG459077:IVH459077 JFC459077:JFD459077 JOY459077:JOZ459077 JYU459077:JYV459077 KIQ459077:KIR459077 KSM459077:KSN459077 LCI459077:LCJ459077 LME459077:LMF459077 LWA459077:LWB459077 MFW459077:MFX459077 MPS459077:MPT459077 MZO459077:MZP459077 NJK459077:NJL459077 NTG459077:NTH459077 ODC459077:ODD459077 OMY459077:OMZ459077 OWU459077:OWV459077 PGQ459077:PGR459077 PQM459077:PQN459077 QAI459077:QAJ459077 QKE459077:QKF459077 QUA459077:QUB459077 RDW459077:RDX459077 RNS459077:RNT459077 RXO459077:RXP459077 SHK459077:SHL459077 SRG459077:SRH459077 TBC459077:TBD459077 TKY459077:TKZ459077 TUU459077:TUV459077 UEQ459077:UER459077 UOM459077:UON459077 UYI459077:UYJ459077 VIE459077:VIF459077 VSA459077:VSB459077 WBW459077:WBX459077 WLS459077:WLT459077 WVO459077:WVP459077 G524607:H524607 JC524613:JD524613 SY524613:SZ524613 ACU524613:ACV524613 AMQ524613:AMR524613 AWM524613:AWN524613 BGI524613:BGJ524613 BQE524613:BQF524613 CAA524613:CAB524613 CJW524613:CJX524613 CTS524613:CTT524613 DDO524613:DDP524613 DNK524613:DNL524613 DXG524613:DXH524613 EHC524613:EHD524613 EQY524613:EQZ524613 FAU524613:FAV524613 FKQ524613:FKR524613 FUM524613:FUN524613 GEI524613:GEJ524613 GOE524613:GOF524613 GYA524613:GYB524613 HHW524613:HHX524613 HRS524613:HRT524613 IBO524613:IBP524613 ILK524613:ILL524613 IVG524613:IVH524613 JFC524613:JFD524613 JOY524613:JOZ524613 JYU524613:JYV524613 KIQ524613:KIR524613 KSM524613:KSN524613 LCI524613:LCJ524613 LME524613:LMF524613 LWA524613:LWB524613 MFW524613:MFX524613 MPS524613:MPT524613 MZO524613:MZP524613 NJK524613:NJL524613 NTG524613:NTH524613 ODC524613:ODD524613 OMY524613:OMZ524613 OWU524613:OWV524613 PGQ524613:PGR524613 PQM524613:PQN524613 QAI524613:QAJ524613 QKE524613:QKF524613 QUA524613:QUB524613 RDW524613:RDX524613 RNS524613:RNT524613 RXO524613:RXP524613 SHK524613:SHL524613 SRG524613:SRH524613 TBC524613:TBD524613 TKY524613:TKZ524613 TUU524613:TUV524613 UEQ524613:UER524613 UOM524613:UON524613 UYI524613:UYJ524613 VIE524613:VIF524613 VSA524613:VSB524613 WBW524613:WBX524613 WLS524613:WLT524613 WVO524613:WVP524613 G590143:H590143 JC590149:JD590149 SY590149:SZ590149 ACU590149:ACV590149 AMQ590149:AMR590149 AWM590149:AWN590149 BGI590149:BGJ590149 BQE590149:BQF590149 CAA590149:CAB590149 CJW590149:CJX590149 CTS590149:CTT590149 DDO590149:DDP590149 DNK590149:DNL590149 DXG590149:DXH590149 EHC590149:EHD590149 EQY590149:EQZ590149 FAU590149:FAV590149 FKQ590149:FKR590149 FUM590149:FUN590149 GEI590149:GEJ590149 GOE590149:GOF590149 GYA590149:GYB590149 HHW590149:HHX590149 HRS590149:HRT590149 IBO590149:IBP590149 ILK590149:ILL590149 IVG590149:IVH590149 JFC590149:JFD590149 JOY590149:JOZ590149 JYU590149:JYV590149 KIQ590149:KIR590149 KSM590149:KSN590149 LCI590149:LCJ590149 LME590149:LMF590149 LWA590149:LWB590149 MFW590149:MFX590149 MPS590149:MPT590149 MZO590149:MZP590149 NJK590149:NJL590149 NTG590149:NTH590149 ODC590149:ODD590149 OMY590149:OMZ590149 OWU590149:OWV590149 PGQ590149:PGR590149 PQM590149:PQN590149 QAI590149:QAJ590149 QKE590149:QKF590149 QUA590149:QUB590149 RDW590149:RDX590149 RNS590149:RNT590149 RXO590149:RXP590149 SHK590149:SHL590149 SRG590149:SRH590149 TBC590149:TBD590149 TKY590149:TKZ590149 TUU590149:TUV590149 UEQ590149:UER590149 UOM590149:UON590149 UYI590149:UYJ590149 VIE590149:VIF590149 VSA590149:VSB590149 WBW590149:WBX590149 WLS590149:WLT590149 WVO590149:WVP590149 G655679:H655679 JC655685:JD655685 SY655685:SZ655685 ACU655685:ACV655685 AMQ655685:AMR655685 AWM655685:AWN655685 BGI655685:BGJ655685 BQE655685:BQF655685 CAA655685:CAB655685 CJW655685:CJX655685 CTS655685:CTT655685 DDO655685:DDP655685 DNK655685:DNL655685 DXG655685:DXH655685 EHC655685:EHD655685 EQY655685:EQZ655685 FAU655685:FAV655685 FKQ655685:FKR655685 FUM655685:FUN655685 GEI655685:GEJ655685 GOE655685:GOF655685 GYA655685:GYB655685 HHW655685:HHX655685 HRS655685:HRT655685 IBO655685:IBP655685 ILK655685:ILL655685 IVG655685:IVH655685 JFC655685:JFD655685 JOY655685:JOZ655685 JYU655685:JYV655685 KIQ655685:KIR655685 KSM655685:KSN655685 LCI655685:LCJ655685 LME655685:LMF655685 LWA655685:LWB655685 MFW655685:MFX655685 MPS655685:MPT655685 MZO655685:MZP655685 NJK655685:NJL655685 NTG655685:NTH655685 ODC655685:ODD655685 OMY655685:OMZ655685 OWU655685:OWV655685 PGQ655685:PGR655685 PQM655685:PQN655685 QAI655685:QAJ655685 QKE655685:QKF655685 QUA655685:QUB655685 RDW655685:RDX655685 RNS655685:RNT655685 RXO655685:RXP655685 SHK655685:SHL655685 SRG655685:SRH655685 TBC655685:TBD655685 TKY655685:TKZ655685 TUU655685:TUV655685 UEQ655685:UER655685 UOM655685:UON655685 UYI655685:UYJ655685 VIE655685:VIF655685 VSA655685:VSB655685 WBW655685:WBX655685 WLS655685:WLT655685 WVO655685:WVP655685 G721215:H721215 JC721221:JD721221 SY721221:SZ721221 ACU721221:ACV721221 AMQ721221:AMR721221 AWM721221:AWN721221 BGI721221:BGJ721221 BQE721221:BQF721221 CAA721221:CAB721221 CJW721221:CJX721221 CTS721221:CTT721221 DDO721221:DDP721221 DNK721221:DNL721221 DXG721221:DXH721221 EHC721221:EHD721221 EQY721221:EQZ721221 FAU721221:FAV721221 FKQ721221:FKR721221 FUM721221:FUN721221 GEI721221:GEJ721221 GOE721221:GOF721221 GYA721221:GYB721221 HHW721221:HHX721221 HRS721221:HRT721221 IBO721221:IBP721221 ILK721221:ILL721221 IVG721221:IVH721221 JFC721221:JFD721221 JOY721221:JOZ721221 JYU721221:JYV721221 KIQ721221:KIR721221 KSM721221:KSN721221 LCI721221:LCJ721221 LME721221:LMF721221 LWA721221:LWB721221 MFW721221:MFX721221 MPS721221:MPT721221 MZO721221:MZP721221 NJK721221:NJL721221 NTG721221:NTH721221 ODC721221:ODD721221 OMY721221:OMZ721221 OWU721221:OWV721221 PGQ721221:PGR721221 PQM721221:PQN721221 QAI721221:QAJ721221 QKE721221:QKF721221 QUA721221:QUB721221 RDW721221:RDX721221 RNS721221:RNT721221 RXO721221:RXP721221 SHK721221:SHL721221 SRG721221:SRH721221 TBC721221:TBD721221 TKY721221:TKZ721221 TUU721221:TUV721221 UEQ721221:UER721221 UOM721221:UON721221 UYI721221:UYJ721221 VIE721221:VIF721221 VSA721221:VSB721221 WBW721221:WBX721221 WLS721221:WLT721221 WVO721221:WVP721221 G786751:H786751 JC786757:JD786757 SY786757:SZ786757 ACU786757:ACV786757 AMQ786757:AMR786757 AWM786757:AWN786757 BGI786757:BGJ786757 BQE786757:BQF786757 CAA786757:CAB786757 CJW786757:CJX786757 CTS786757:CTT786757 DDO786757:DDP786757 DNK786757:DNL786757 DXG786757:DXH786757 EHC786757:EHD786757 EQY786757:EQZ786757 FAU786757:FAV786757 FKQ786757:FKR786757 FUM786757:FUN786757 GEI786757:GEJ786757 GOE786757:GOF786757 GYA786757:GYB786757 HHW786757:HHX786757 HRS786757:HRT786757 IBO786757:IBP786757 ILK786757:ILL786757 IVG786757:IVH786757 JFC786757:JFD786757 JOY786757:JOZ786757 JYU786757:JYV786757 KIQ786757:KIR786757 KSM786757:KSN786757 LCI786757:LCJ786757 LME786757:LMF786757 LWA786757:LWB786757 MFW786757:MFX786757 MPS786757:MPT786757 MZO786757:MZP786757 NJK786757:NJL786757 NTG786757:NTH786757 ODC786757:ODD786757 OMY786757:OMZ786757 OWU786757:OWV786757 PGQ786757:PGR786757 PQM786757:PQN786757 QAI786757:QAJ786757 QKE786757:QKF786757 QUA786757:QUB786757 RDW786757:RDX786757 RNS786757:RNT786757 RXO786757:RXP786757 SHK786757:SHL786757 SRG786757:SRH786757 TBC786757:TBD786757 TKY786757:TKZ786757 TUU786757:TUV786757 UEQ786757:UER786757 UOM786757:UON786757 UYI786757:UYJ786757 VIE786757:VIF786757 VSA786757:VSB786757 WBW786757:WBX786757 WLS786757:WLT786757 WVO786757:WVP786757 G852287:H852287 JC852293:JD852293 SY852293:SZ852293 ACU852293:ACV852293 AMQ852293:AMR852293 AWM852293:AWN852293 BGI852293:BGJ852293 BQE852293:BQF852293 CAA852293:CAB852293 CJW852293:CJX852293 CTS852293:CTT852293 DDO852293:DDP852293 DNK852293:DNL852293 DXG852293:DXH852293 EHC852293:EHD852293 EQY852293:EQZ852293 FAU852293:FAV852293 FKQ852293:FKR852293 FUM852293:FUN852293 GEI852293:GEJ852293 GOE852293:GOF852293 GYA852293:GYB852293 HHW852293:HHX852293 HRS852293:HRT852293 IBO852293:IBP852293 ILK852293:ILL852293 IVG852293:IVH852293 JFC852293:JFD852293 JOY852293:JOZ852293 JYU852293:JYV852293 KIQ852293:KIR852293 KSM852293:KSN852293 LCI852293:LCJ852293 LME852293:LMF852293 LWA852293:LWB852293 MFW852293:MFX852293 MPS852293:MPT852293 MZO852293:MZP852293 NJK852293:NJL852293 NTG852293:NTH852293 ODC852293:ODD852293 OMY852293:OMZ852293 OWU852293:OWV852293 PGQ852293:PGR852293 PQM852293:PQN852293 QAI852293:QAJ852293 QKE852293:QKF852293 QUA852293:QUB852293 RDW852293:RDX852293 RNS852293:RNT852293 RXO852293:RXP852293 SHK852293:SHL852293 SRG852293:SRH852293 TBC852293:TBD852293 TKY852293:TKZ852293 TUU852293:TUV852293 UEQ852293:UER852293 UOM852293:UON852293 UYI852293:UYJ852293 VIE852293:VIF852293 VSA852293:VSB852293 WBW852293:WBX852293 WLS852293:WLT852293 WVO852293:WVP852293 G917823:H917823 JC917829:JD917829 SY917829:SZ917829 ACU917829:ACV917829 AMQ917829:AMR917829 AWM917829:AWN917829 BGI917829:BGJ917829 BQE917829:BQF917829 CAA917829:CAB917829 CJW917829:CJX917829 CTS917829:CTT917829 DDO917829:DDP917829 DNK917829:DNL917829 DXG917829:DXH917829 EHC917829:EHD917829 EQY917829:EQZ917829 FAU917829:FAV917829 FKQ917829:FKR917829 FUM917829:FUN917829 GEI917829:GEJ917829 GOE917829:GOF917829 GYA917829:GYB917829 HHW917829:HHX917829 HRS917829:HRT917829 IBO917829:IBP917829 ILK917829:ILL917829 IVG917829:IVH917829 JFC917829:JFD917829 JOY917829:JOZ917829 JYU917829:JYV917829 KIQ917829:KIR917829 KSM917829:KSN917829 LCI917829:LCJ917829 LME917829:LMF917829 LWA917829:LWB917829 MFW917829:MFX917829 MPS917829:MPT917829 MZO917829:MZP917829 NJK917829:NJL917829 NTG917829:NTH917829 ODC917829:ODD917829 OMY917829:OMZ917829 OWU917829:OWV917829 PGQ917829:PGR917829 PQM917829:PQN917829 QAI917829:QAJ917829 QKE917829:QKF917829 QUA917829:QUB917829 RDW917829:RDX917829 RNS917829:RNT917829 RXO917829:RXP917829 SHK917829:SHL917829 SRG917829:SRH917829 TBC917829:TBD917829 TKY917829:TKZ917829 TUU917829:TUV917829 UEQ917829:UER917829 UOM917829:UON917829 UYI917829:UYJ917829 VIE917829:VIF917829 VSA917829:VSB917829 WBW917829:WBX917829 WLS917829:WLT917829 WVO917829:WVP917829 G983359:H983359 JC983365:JD983365 SY983365:SZ983365 ACU983365:ACV983365 AMQ983365:AMR983365 AWM983365:AWN983365 BGI983365:BGJ983365 BQE983365:BQF983365 CAA983365:CAB983365 CJW983365:CJX983365 CTS983365:CTT983365 DDO983365:DDP983365 DNK983365:DNL983365 DXG983365:DXH983365 EHC983365:EHD983365 EQY983365:EQZ983365 FAU983365:FAV983365 FKQ983365:FKR983365 FUM983365:FUN983365 GEI983365:GEJ983365 GOE983365:GOF983365 GYA983365:GYB983365 HHW983365:HHX983365 HRS983365:HRT983365 IBO983365:IBP983365 ILK983365:ILL983365 IVG983365:IVH983365 JFC983365:JFD983365 JOY983365:JOZ983365 JYU983365:JYV983365 KIQ983365:KIR983365 KSM983365:KSN983365 LCI983365:LCJ983365 LME983365:LMF983365 LWA983365:LWB983365 MFW983365:MFX983365 MPS983365:MPT983365 MZO983365:MZP983365 NJK983365:NJL983365 NTG983365:NTH983365 ODC983365:ODD983365 OMY983365:OMZ983365 OWU983365:OWV983365 PGQ983365:PGR983365 PQM983365:PQN983365 QAI983365:QAJ983365 QKE983365:QKF983365 QUA983365:QUB983365 RDW983365:RDX983365 RNS983365:RNT983365 RXO983365:RXP983365 SHK983365:SHL983365 SRG983365:SRH983365 TBC983365:TBD983365 TKY983365:TKZ983365 TUU983365:TUV983365 UEQ983365:UER983365 UOM983365:UON983365 UYI983365:UYJ983365 VIE983365:VIF983365 VSA983365:VSB983365 WBW983365:WBX983365 WLS983365:WLT983365 WVO983365:WVP983365 G313:H313 JC313:JD313 SY313:SZ313 ACU313:ACV313 AMQ313:AMR313 AWM313:AWN313 BGI313:BGJ313 BQE313:BQF313 CAA313:CAB313 CJW313:CJX313 CTS313:CTT313 DDO313:DDP313 DNK313:DNL313 DXG313:DXH313 EHC313:EHD313 EQY313:EQZ313 FAU313:FAV313 FKQ313:FKR313 FUM313:FUN313 GEI313:GEJ313 GOE313:GOF313 GYA313:GYB313 HHW313:HHX313 HRS313:HRT313 IBO313:IBP313 ILK313:ILL313 IVG313:IVH313 JFC313:JFD313 JOY313:JOZ313 JYU313:JYV313 KIQ313:KIR313 KSM313:KSN313 LCI313:LCJ313 LME313:LMF313 LWA313:LWB313 MFW313:MFX313 MPS313:MPT313 MZO313:MZP313 NJK313:NJL313 NTG313:NTH313 ODC313:ODD313 OMY313:OMZ313 OWU313:OWV313 PGQ313:PGR313 PQM313:PQN313 QAI313:QAJ313 QKE313:QKF313 QUA313:QUB313 RDW313:RDX313 RNS313:RNT313 RXO313:RXP313 SHK313:SHL313 SRG313:SRH313 TBC313:TBD313 TKY313:TKZ313 TUU313:TUV313 UEQ313:UER313 UOM313:UON313 UYI313:UYJ313 VIE313:VIF313 VSA313:VSB313 WBW313:WBX313 WLS313:WLT313 WVO313:WVP313 G65843:H65843 JC65849:JD65849 SY65849:SZ65849 ACU65849:ACV65849 AMQ65849:AMR65849 AWM65849:AWN65849 BGI65849:BGJ65849 BQE65849:BQF65849 CAA65849:CAB65849 CJW65849:CJX65849 CTS65849:CTT65849 DDO65849:DDP65849 DNK65849:DNL65849 DXG65849:DXH65849 EHC65849:EHD65849 EQY65849:EQZ65849 FAU65849:FAV65849 FKQ65849:FKR65849 FUM65849:FUN65849 GEI65849:GEJ65849 GOE65849:GOF65849 GYA65849:GYB65849 HHW65849:HHX65849 HRS65849:HRT65849 IBO65849:IBP65849 ILK65849:ILL65849 IVG65849:IVH65849 JFC65849:JFD65849 JOY65849:JOZ65849 JYU65849:JYV65849 KIQ65849:KIR65849 KSM65849:KSN65849 LCI65849:LCJ65849 LME65849:LMF65849 LWA65849:LWB65849 MFW65849:MFX65849 MPS65849:MPT65849 MZO65849:MZP65849 NJK65849:NJL65849 NTG65849:NTH65849 ODC65849:ODD65849 OMY65849:OMZ65849 OWU65849:OWV65849 PGQ65849:PGR65849 PQM65849:PQN65849 QAI65849:QAJ65849 QKE65849:QKF65849 QUA65849:QUB65849 RDW65849:RDX65849 RNS65849:RNT65849 RXO65849:RXP65849 SHK65849:SHL65849 SRG65849:SRH65849 TBC65849:TBD65849 TKY65849:TKZ65849 TUU65849:TUV65849 UEQ65849:UER65849 UOM65849:UON65849 UYI65849:UYJ65849 VIE65849:VIF65849 VSA65849:VSB65849 WBW65849:WBX65849 WLS65849:WLT65849 WVO65849:WVP65849 G131379:H131379 JC131385:JD131385 SY131385:SZ131385 ACU131385:ACV131385 AMQ131385:AMR131385 AWM131385:AWN131385 BGI131385:BGJ131385 BQE131385:BQF131385 CAA131385:CAB131385 CJW131385:CJX131385 CTS131385:CTT131385 DDO131385:DDP131385 DNK131385:DNL131385 DXG131385:DXH131385 EHC131385:EHD131385 EQY131385:EQZ131385 FAU131385:FAV131385 FKQ131385:FKR131385 FUM131385:FUN131385 GEI131385:GEJ131385 GOE131385:GOF131385 GYA131385:GYB131385 HHW131385:HHX131385 HRS131385:HRT131385 IBO131385:IBP131385 ILK131385:ILL131385 IVG131385:IVH131385 JFC131385:JFD131385 JOY131385:JOZ131385 JYU131385:JYV131385 KIQ131385:KIR131385 KSM131385:KSN131385 LCI131385:LCJ131385 LME131385:LMF131385 LWA131385:LWB131385 MFW131385:MFX131385 MPS131385:MPT131385 MZO131385:MZP131385 NJK131385:NJL131385 NTG131385:NTH131385 ODC131385:ODD131385 OMY131385:OMZ131385 OWU131385:OWV131385 PGQ131385:PGR131385 PQM131385:PQN131385 QAI131385:QAJ131385 QKE131385:QKF131385 QUA131385:QUB131385 RDW131385:RDX131385 RNS131385:RNT131385 RXO131385:RXP131385 SHK131385:SHL131385 SRG131385:SRH131385 TBC131385:TBD131385 TKY131385:TKZ131385 TUU131385:TUV131385 UEQ131385:UER131385 UOM131385:UON131385 UYI131385:UYJ131385 VIE131385:VIF131385 VSA131385:VSB131385 WBW131385:WBX131385 WLS131385:WLT131385 WVO131385:WVP131385 G196915:H196915 JC196921:JD196921 SY196921:SZ196921 ACU196921:ACV196921 AMQ196921:AMR196921 AWM196921:AWN196921 BGI196921:BGJ196921 BQE196921:BQF196921 CAA196921:CAB196921 CJW196921:CJX196921 CTS196921:CTT196921 DDO196921:DDP196921 DNK196921:DNL196921 DXG196921:DXH196921 EHC196921:EHD196921 EQY196921:EQZ196921 FAU196921:FAV196921 FKQ196921:FKR196921 FUM196921:FUN196921 GEI196921:GEJ196921 GOE196921:GOF196921 GYA196921:GYB196921 HHW196921:HHX196921 HRS196921:HRT196921 IBO196921:IBP196921 ILK196921:ILL196921 IVG196921:IVH196921 JFC196921:JFD196921 JOY196921:JOZ196921 JYU196921:JYV196921 KIQ196921:KIR196921 KSM196921:KSN196921 LCI196921:LCJ196921 LME196921:LMF196921 LWA196921:LWB196921 MFW196921:MFX196921 MPS196921:MPT196921 MZO196921:MZP196921 NJK196921:NJL196921 NTG196921:NTH196921 ODC196921:ODD196921 OMY196921:OMZ196921 OWU196921:OWV196921 PGQ196921:PGR196921 PQM196921:PQN196921 QAI196921:QAJ196921 QKE196921:QKF196921 QUA196921:QUB196921 RDW196921:RDX196921 RNS196921:RNT196921 RXO196921:RXP196921 SHK196921:SHL196921 SRG196921:SRH196921 TBC196921:TBD196921 TKY196921:TKZ196921 TUU196921:TUV196921 UEQ196921:UER196921 UOM196921:UON196921 UYI196921:UYJ196921 VIE196921:VIF196921 VSA196921:VSB196921 WBW196921:WBX196921 WLS196921:WLT196921 WVO196921:WVP196921 G262451:H262451 JC262457:JD262457 SY262457:SZ262457 ACU262457:ACV262457 AMQ262457:AMR262457 AWM262457:AWN262457 BGI262457:BGJ262457 BQE262457:BQF262457 CAA262457:CAB262457 CJW262457:CJX262457 CTS262457:CTT262457 DDO262457:DDP262457 DNK262457:DNL262457 DXG262457:DXH262457 EHC262457:EHD262457 EQY262457:EQZ262457 FAU262457:FAV262457 FKQ262457:FKR262457 FUM262457:FUN262457 GEI262457:GEJ262457 GOE262457:GOF262457 GYA262457:GYB262457 HHW262457:HHX262457 HRS262457:HRT262457 IBO262457:IBP262457 ILK262457:ILL262457 IVG262457:IVH262457 JFC262457:JFD262457 JOY262457:JOZ262457 JYU262457:JYV262457 KIQ262457:KIR262457 KSM262457:KSN262457 LCI262457:LCJ262457 LME262457:LMF262457 LWA262457:LWB262457 MFW262457:MFX262457 MPS262457:MPT262457 MZO262457:MZP262457 NJK262457:NJL262457 NTG262457:NTH262457 ODC262457:ODD262457 OMY262457:OMZ262457 OWU262457:OWV262457 PGQ262457:PGR262457 PQM262457:PQN262457 QAI262457:QAJ262457 QKE262457:QKF262457 QUA262457:QUB262457 RDW262457:RDX262457 RNS262457:RNT262457 RXO262457:RXP262457 SHK262457:SHL262457 SRG262457:SRH262457 TBC262457:TBD262457 TKY262457:TKZ262457 TUU262457:TUV262457 UEQ262457:UER262457 UOM262457:UON262457 UYI262457:UYJ262457 VIE262457:VIF262457 VSA262457:VSB262457 WBW262457:WBX262457 WLS262457:WLT262457 WVO262457:WVP262457 G327987:H327987 JC327993:JD327993 SY327993:SZ327993 ACU327993:ACV327993 AMQ327993:AMR327993 AWM327993:AWN327993 BGI327993:BGJ327993 BQE327993:BQF327993 CAA327993:CAB327993 CJW327993:CJX327993 CTS327993:CTT327993 DDO327993:DDP327993 DNK327993:DNL327993 DXG327993:DXH327993 EHC327993:EHD327993 EQY327993:EQZ327993 FAU327993:FAV327993 FKQ327993:FKR327993 FUM327993:FUN327993 GEI327993:GEJ327993 GOE327993:GOF327993 GYA327993:GYB327993 HHW327993:HHX327993 HRS327993:HRT327993 IBO327993:IBP327993 ILK327993:ILL327993 IVG327993:IVH327993 JFC327993:JFD327993 JOY327993:JOZ327993 JYU327993:JYV327993 KIQ327993:KIR327993 KSM327993:KSN327993 LCI327993:LCJ327993 LME327993:LMF327993 LWA327993:LWB327993 MFW327993:MFX327993 MPS327993:MPT327993 MZO327993:MZP327993 NJK327993:NJL327993 NTG327993:NTH327993 ODC327993:ODD327993 OMY327993:OMZ327993 OWU327993:OWV327993 PGQ327993:PGR327993 PQM327993:PQN327993 QAI327993:QAJ327993 QKE327993:QKF327993 QUA327993:QUB327993 RDW327993:RDX327993 RNS327993:RNT327993 RXO327993:RXP327993 SHK327993:SHL327993 SRG327993:SRH327993 TBC327993:TBD327993 TKY327993:TKZ327993 TUU327993:TUV327993 UEQ327993:UER327993 UOM327993:UON327993 UYI327993:UYJ327993 VIE327993:VIF327993 VSA327993:VSB327993 WBW327993:WBX327993 WLS327993:WLT327993 WVO327993:WVP327993 G393523:H393523 JC393529:JD393529 SY393529:SZ393529 ACU393529:ACV393529 AMQ393529:AMR393529 AWM393529:AWN393529 BGI393529:BGJ393529 BQE393529:BQF393529 CAA393529:CAB393529 CJW393529:CJX393529 CTS393529:CTT393529 DDO393529:DDP393529 DNK393529:DNL393529 DXG393529:DXH393529 EHC393529:EHD393529 EQY393529:EQZ393529 FAU393529:FAV393529 FKQ393529:FKR393529 FUM393529:FUN393529 GEI393529:GEJ393529 GOE393529:GOF393529 GYA393529:GYB393529 HHW393529:HHX393529 HRS393529:HRT393529 IBO393529:IBP393529 ILK393529:ILL393529 IVG393529:IVH393529 JFC393529:JFD393529 JOY393529:JOZ393529 JYU393529:JYV393529 KIQ393529:KIR393529 KSM393529:KSN393529 LCI393529:LCJ393529 LME393529:LMF393529 LWA393529:LWB393529 MFW393529:MFX393529 MPS393529:MPT393529 MZO393529:MZP393529 NJK393529:NJL393529 NTG393529:NTH393529 ODC393529:ODD393529 OMY393529:OMZ393529 OWU393529:OWV393529 PGQ393529:PGR393529 PQM393529:PQN393529 QAI393529:QAJ393529 QKE393529:QKF393529 QUA393529:QUB393529 RDW393529:RDX393529 RNS393529:RNT393529 RXO393529:RXP393529 SHK393529:SHL393529 SRG393529:SRH393529 TBC393529:TBD393529 TKY393529:TKZ393529 TUU393529:TUV393529 UEQ393529:UER393529 UOM393529:UON393529 UYI393529:UYJ393529 VIE393529:VIF393529 VSA393529:VSB393529 WBW393529:WBX393529 WLS393529:WLT393529 WVO393529:WVP393529 G459059:H459059 JC459065:JD459065 SY459065:SZ459065 ACU459065:ACV459065 AMQ459065:AMR459065 AWM459065:AWN459065 BGI459065:BGJ459065 BQE459065:BQF459065 CAA459065:CAB459065 CJW459065:CJX459065 CTS459065:CTT459065 DDO459065:DDP459065 DNK459065:DNL459065 DXG459065:DXH459065 EHC459065:EHD459065 EQY459065:EQZ459065 FAU459065:FAV459065 FKQ459065:FKR459065 FUM459065:FUN459065 GEI459065:GEJ459065 GOE459065:GOF459065 GYA459065:GYB459065 HHW459065:HHX459065 HRS459065:HRT459065 IBO459065:IBP459065 ILK459065:ILL459065 IVG459065:IVH459065 JFC459065:JFD459065 JOY459065:JOZ459065 JYU459065:JYV459065 KIQ459065:KIR459065 KSM459065:KSN459065 LCI459065:LCJ459065 LME459065:LMF459065 LWA459065:LWB459065 MFW459065:MFX459065 MPS459065:MPT459065 MZO459065:MZP459065 NJK459065:NJL459065 NTG459065:NTH459065 ODC459065:ODD459065 OMY459065:OMZ459065 OWU459065:OWV459065 PGQ459065:PGR459065 PQM459065:PQN459065 QAI459065:QAJ459065 QKE459065:QKF459065 QUA459065:QUB459065 RDW459065:RDX459065 RNS459065:RNT459065 RXO459065:RXP459065 SHK459065:SHL459065 SRG459065:SRH459065 TBC459065:TBD459065 TKY459065:TKZ459065 TUU459065:TUV459065 UEQ459065:UER459065 UOM459065:UON459065 UYI459065:UYJ459065 VIE459065:VIF459065 VSA459065:VSB459065 WBW459065:WBX459065 WLS459065:WLT459065 WVO459065:WVP459065 G524595:H524595 JC524601:JD524601 SY524601:SZ524601 ACU524601:ACV524601 AMQ524601:AMR524601 AWM524601:AWN524601 BGI524601:BGJ524601 BQE524601:BQF524601 CAA524601:CAB524601 CJW524601:CJX524601 CTS524601:CTT524601 DDO524601:DDP524601 DNK524601:DNL524601 DXG524601:DXH524601 EHC524601:EHD524601 EQY524601:EQZ524601 FAU524601:FAV524601 FKQ524601:FKR524601 FUM524601:FUN524601 GEI524601:GEJ524601 GOE524601:GOF524601 GYA524601:GYB524601 HHW524601:HHX524601 HRS524601:HRT524601 IBO524601:IBP524601 ILK524601:ILL524601 IVG524601:IVH524601 JFC524601:JFD524601 JOY524601:JOZ524601 JYU524601:JYV524601 KIQ524601:KIR524601 KSM524601:KSN524601 LCI524601:LCJ524601 LME524601:LMF524601 LWA524601:LWB524601 MFW524601:MFX524601 MPS524601:MPT524601 MZO524601:MZP524601 NJK524601:NJL524601 NTG524601:NTH524601 ODC524601:ODD524601 OMY524601:OMZ524601 OWU524601:OWV524601 PGQ524601:PGR524601 PQM524601:PQN524601 QAI524601:QAJ524601 QKE524601:QKF524601 QUA524601:QUB524601 RDW524601:RDX524601 RNS524601:RNT524601 RXO524601:RXP524601 SHK524601:SHL524601 SRG524601:SRH524601 TBC524601:TBD524601 TKY524601:TKZ524601 TUU524601:TUV524601 UEQ524601:UER524601 UOM524601:UON524601 UYI524601:UYJ524601 VIE524601:VIF524601 VSA524601:VSB524601 WBW524601:WBX524601 WLS524601:WLT524601 WVO524601:WVP524601 G590131:H590131 JC590137:JD590137 SY590137:SZ590137 ACU590137:ACV590137 AMQ590137:AMR590137 AWM590137:AWN590137 BGI590137:BGJ590137 BQE590137:BQF590137 CAA590137:CAB590137 CJW590137:CJX590137 CTS590137:CTT590137 DDO590137:DDP590137 DNK590137:DNL590137 DXG590137:DXH590137 EHC590137:EHD590137 EQY590137:EQZ590137 FAU590137:FAV590137 FKQ590137:FKR590137 FUM590137:FUN590137 GEI590137:GEJ590137 GOE590137:GOF590137 GYA590137:GYB590137 HHW590137:HHX590137 HRS590137:HRT590137 IBO590137:IBP590137 ILK590137:ILL590137 IVG590137:IVH590137 JFC590137:JFD590137 JOY590137:JOZ590137 JYU590137:JYV590137 KIQ590137:KIR590137 KSM590137:KSN590137 LCI590137:LCJ590137 LME590137:LMF590137 LWA590137:LWB590137 MFW590137:MFX590137 MPS590137:MPT590137 MZO590137:MZP590137 NJK590137:NJL590137 NTG590137:NTH590137 ODC590137:ODD590137 OMY590137:OMZ590137 OWU590137:OWV590137 PGQ590137:PGR590137 PQM590137:PQN590137 QAI590137:QAJ590137 QKE590137:QKF590137 QUA590137:QUB590137 RDW590137:RDX590137 RNS590137:RNT590137 RXO590137:RXP590137 SHK590137:SHL590137 SRG590137:SRH590137 TBC590137:TBD590137 TKY590137:TKZ590137 TUU590137:TUV590137 UEQ590137:UER590137 UOM590137:UON590137 UYI590137:UYJ590137 VIE590137:VIF590137 VSA590137:VSB590137 WBW590137:WBX590137 WLS590137:WLT590137 WVO590137:WVP590137 G655667:H655667 JC655673:JD655673 SY655673:SZ655673 ACU655673:ACV655673 AMQ655673:AMR655673 AWM655673:AWN655673 BGI655673:BGJ655673 BQE655673:BQF655673 CAA655673:CAB655673 CJW655673:CJX655673 CTS655673:CTT655673 DDO655673:DDP655673 DNK655673:DNL655673 DXG655673:DXH655673 EHC655673:EHD655673 EQY655673:EQZ655673 FAU655673:FAV655673 FKQ655673:FKR655673 FUM655673:FUN655673 GEI655673:GEJ655673 GOE655673:GOF655673 GYA655673:GYB655673 HHW655673:HHX655673 HRS655673:HRT655673 IBO655673:IBP655673 ILK655673:ILL655673 IVG655673:IVH655673 JFC655673:JFD655673 JOY655673:JOZ655673 JYU655673:JYV655673 KIQ655673:KIR655673 KSM655673:KSN655673 LCI655673:LCJ655673 LME655673:LMF655673 LWA655673:LWB655673 MFW655673:MFX655673 MPS655673:MPT655673 MZO655673:MZP655673 NJK655673:NJL655673 NTG655673:NTH655673 ODC655673:ODD655673 OMY655673:OMZ655673 OWU655673:OWV655673 PGQ655673:PGR655673 PQM655673:PQN655673 QAI655673:QAJ655673 QKE655673:QKF655673 QUA655673:QUB655673 RDW655673:RDX655673 RNS655673:RNT655673 RXO655673:RXP655673 SHK655673:SHL655673 SRG655673:SRH655673 TBC655673:TBD655673 TKY655673:TKZ655673 TUU655673:TUV655673 UEQ655673:UER655673 UOM655673:UON655673 UYI655673:UYJ655673 VIE655673:VIF655673 VSA655673:VSB655673 WBW655673:WBX655673 WLS655673:WLT655673 WVO655673:WVP655673 G721203:H721203 JC721209:JD721209 SY721209:SZ721209 ACU721209:ACV721209 AMQ721209:AMR721209 AWM721209:AWN721209 BGI721209:BGJ721209 BQE721209:BQF721209 CAA721209:CAB721209 CJW721209:CJX721209 CTS721209:CTT721209 DDO721209:DDP721209 DNK721209:DNL721209 DXG721209:DXH721209 EHC721209:EHD721209 EQY721209:EQZ721209 FAU721209:FAV721209 FKQ721209:FKR721209 FUM721209:FUN721209 GEI721209:GEJ721209 GOE721209:GOF721209 GYA721209:GYB721209 HHW721209:HHX721209 HRS721209:HRT721209 IBO721209:IBP721209 ILK721209:ILL721209 IVG721209:IVH721209 JFC721209:JFD721209 JOY721209:JOZ721209 JYU721209:JYV721209 KIQ721209:KIR721209 KSM721209:KSN721209 LCI721209:LCJ721209 LME721209:LMF721209 LWA721209:LWB721209 MFW721209:MFX721209 MPS721209:MPT721209 MZO721209:MZP721209 NJK721209:NJL721209 NTG721209:NTH721209 ODC721209:ODD721209 OMY721209:OMZ721209 OWU721209:OWV721209 PGQ721209:PGR721209 PQM721209:PQN721209 QAI721209:QAJ721209 QKE721209:QKF721209 QUA721209:QUB721209 RDW721209:RDX721209 RNS721209:RNT721209 RXO721209:RXP721209 SHK721209:SHL721209 SRG721209:SRH721209 TBC721209:TBD721209 TKY721209:TKZ721209 TUU721209:TUV721209 UEQ721209:UER721209 UOM721209:UON721209 UYI721209:UYJ721209 VIE721209:VIF721209 VSA721209:VSB721209 WBW721209:WBX721209 WLS721209:WLT721209 WVO721209:WVP721209 G786739:H786739 JC786745:JD786745 SY786745:SZ786745 ACU786745:ACV786745 AMQ786745:AMR786745 AWM786745:AWN786745 BGI786745:BGJ786745 BQE786745:BQF786745 CAA786745:CAB786745 CJW786745:CJX786745 CTS786745:CTT786745 DDO786745:DDP786745 DNK786745:DNL786745 DXG786745:DXH786745 EHC786745:EHD786745 EQY786745:EQZ786745 FAU786745:FAV786745 FKQ786745:FKR786745 FUM786745:FUN786745 GEI786745:GEJ786745 GOE786745:GOF786745 GYA786745:GYB786745 HHW786745:HHX786745 HRS786745:HRT786745 IBO786745:IBP786745 ILK786745:ILL786745 IVG786745:IVH786745 JFC786745:JFD786745 JOY786745:JOZ786745 JYU786745:JYV786745 KIQ786745:KIR786745 KSM786745:KSN786745 LCI786745:LCJ786745 LME786745:LMF786745 LWA786745:LWB786745 MFW786745:MFX786745 MPS786745:MPT786745 MZO786745:MZP786745 NJK786745:NJL786745 NTG786745:NTH786745 ODC786745:ODD786745 OMY786745:OMZ786745 OWU786745:OWV786745 PGQ786745:PGR786745 PQM786745:PQN786745 QAI786745:QAJ786745 QKE786745:QKF786745 QUA786745:QUB786745 RDW786745:RDX786745 RNS786745:RNT786745 RXO786745:RXP786745 SHK786745:SHL786745 SRG786745:SRH786745 TBC786745:TBD786745 TKY786745:TKZ786745 TUU786745:TUV786745 UEQ786745:UER786745 UOM786745:UON786745 UYI786745:UYJ786745 VIE786745:VIF786745 VSA786745:VSB786745 WBW786745:WBX786745 WLS786745:WLT786745 WVO786745:WVP786745 G852275:H852275 JC852281:JD852281 SY852281:SZ852281 ACU852281:ACV852281 AMQ852281:AMR852281 AWM852281:AWN852281 BGI852281:BGJ852281 BQE852281:BQF852281 CAA852281:CAB852281 CJW852281:CJX852281 CTS852281:CTT852281 DDO852281:DDP852281 DNK852281:DNL852281 DXG852281:DXH852281 EHC852281:EHD852281 EQY852281:EQZ852281 FAU852281:FAV852281 FKQ852281:FKR852281 FUM852281:FUN852281 GEI852281:GEJ852281 GOE852281:GOF852281 GYA852281:GYB852281 HHW852281:HHX852281 HRS852281:HRT852281 IBO852281:IBP852281 ILK852281:ILL852281 IVG852281:IVH852281 JFC852281:JFD852281 JOY852281:JOZ852281 JYU852281:JYV852281 KIQ852281:KIR852281 KSM852281:KSN852281 LCI852281:LCJ852281 LME852281:LMF852281 LWA852281:LWB852281 MFW852281:MFX852281 MPS852281:MPT852281 MZO852281:MZP852281 NJK852281:NJL852281 NTG852281:NTH852281 ODC852281:ODD852281 OMY852281:OMZ852281 OWU852281:OWV852281 PGQ852281:PGR852281 PQM852281:PQN852281 QAI852281:QAJ852281 QKE852281:QKF852281 QUA852281:QUB852281 RDW852281:RDX852281 RNS852281:RNT852281 RXO852281:RXP852281 SHK852281:SHL852281 SRG852281:SRH852281 TBC852281:TBD852281 TKY852281:TKZ852281 TUU852281:TUV852281 UEQ852281:UER852281 UOM852281:UON852281 UYI852281:UYJ852281 VIE852281:VIF852281 VSA852281:VSB852281 WBW852281:WBX852281 WLS852281:WLT852281 WVO852281:WVP852281 G917811:H917811 JC917817:JD917817 SY917817:SZ917817 ACU917817:ACV917817 AMQ917817:AMR917817 AWM917817:AWN917817 BGI917817:BGJ917817 BQE917817:BQF917817 CAA917817:CAB917817 CJW917817:CJX917817 CTS917817:CTT917817 DDO917817:DDP917817 DNK917817:DNL917817 DXG917817:DXH917817 EHC917817:EHD917817 EQY917817:EQZ917817 FAU917817:FAV917817 FKQ917817:FKR917817 FUM917817:FUN917817 GEI917817:GEJ917817 GOE917817:GOF917817 GYA917817:GYB917817 HHW917817:HHX917817 HRS917817:HRT917817 IBO917817:IBP917817 ILK917817:ILL917817 IVG917817:IVH917817 JFC917817:JFD917817 JOY917817:JOZ917817 JYU917817:JYV917817 KIQ917817:KIR917817 KSM917817:KSN917817 LCI917817:LCJ917817 LME917817:LMF917817 LWA917817:LWB917817 MFW917817:MFX917817 MPS917817:MPT917817 MZO917817:MZP917817 NJK917817:NJL917817 NTG917817:NTH917817 ODC917817:ODD917817 OMY917817:OMZ917817 OWU917817:OWV917817 PGQ917817:PGR917817 PQM917817:PQN917817 QAI917817:QAJ917817 QKE917817:QKF917817 QUA917817:QUB917817 RDW917817:RDX917817 RNS917817:RNT917817 RXO917817:RXP917817 SHK917817:SHL917817 SRG917817:SRH917817 TBC917817:TBD917817 TKY917817:TKZ917817 TUU917817:TUV917817 UEQ917817:UER917817 UOM917817:UON917817 UYI917817:UYJ917817 VIE917817:VIF917817 VSA917817:VSB917817 WBW917817:WBX917817 WLS917817:WLT917817 WVO917817:WVP917817 G983347:H983347 JC983353:JD983353 SY983353:SZ983353 ACU983353:ACV983353 AMQ983353:AMR983353 AWM983353:AWN983353 BGI983353:BGJ983353 BQE983353:BQF983353 CAA983353:CAB983353 CJW983353:CJX983353 CTS983353:CTT983353 DDO983353:DDP983353 DNK983353:DNL983353 DXG983353:DXH983353 EHC983353:EHD983353 EQY983353:EQZ983353 FAU983353:FAV983353 FKQ983353:FKR983353 FUM983353:FUN983353 GEI983353:GEJ983353 GOE983353:GOF983353 GYA983353:GYB983353 HHW983353:HHX983353 HRS983353:HRT983353 IBO983353:IBP983353 ILK983353:ILL983353 IVG983353:IVH983353 JFC983353:JFD983353 JOY983353:JOZ983353 JYU983353:JYV983353 KIQ983353:KIR983353 KSM983353:KSN983353 LCI983353:LCJ983353 LME983353:LMF983353 LWA983353:LWB983353 MFW983353:MFX983353 MPS983353:MPT983353 MZO983353:MZP983353 NJK983353:NJL983353 NTG983353:NTH983353 ODC983353:ODD983353 OMY983353:OMZ983353 OWU983353:OWV983353 PGQ983353:PGR983353 PQM983353:PQN983353 QAI983353:QAJ983353 QKE983353:QKF983353 QUA983353:QUB983353 RDW983353:RDX983353 RNS983353:RNT983353 RXO983353:RXP983353 SHK983353:SHL983353 SRG983353:SRH983353 TBC983353:TBD983353 TKY983353:TKZ983353 TUU983353:TUV983353 UEQ983353:UER983353 UOM983353:UON983353 UYI983353:UYJ983353 VIE983353:VIF983353 VSA983353:VSB983353 WBW983353:WBX983353 WLS983353:WLT983353 WVO983353:WVP983353 G302:H302 JC302:JD302 SY302:SZ302 ACU302:ACV302 AMQ302:AMR302 AWM302:AWN302 BGI302:BGJ302 BQE302:BQF302 CAA302:CAB302 CJW302:CJX302 CTS302:CTT302 DDO302:DDP302 DNK302:DNL302 DXG302:DXH302 EHC302:EHD302 EQY302:EQZ302 FAU302:FAV302 FKQ302:FKR302 FUM302:FUN302 GEI302:GEJ302 GOE302:GOF302 GYA302:GYB302 HHW302:HHX302 HRS302:HRT302 IBO302:IBP302 ILK302:ILL302 IVG302:IVH302 JFC302:JFD302 JOY302:JOZ302 JYU302:JYV302 KIQ302:KIR302 KSM302:KSN302 LCI302:LCJ302 LME302:LMF302 LWA302:LWB302 MFW302:MFX302 MPS302:MPT302 MZO302:MZP302 NJK302:NJL302 NTG302:NTH302 ODC302:ODD302 OMY302:OMZ302 OWU302:OWV302 PGQ302:PGR302 PQM302:PQN302 QAI302:QAJ302 QKE302:QKF302 QUA302:QUB302 RDW302:RDX302 RNS302:RNT302 RXO302:RXP302 SHK302:SHL302 SRG302:SRH302 TBC302:TBD302 TKY302:TKZ302 TUU302:TUV302 UEQ302:UER302 UOM302:UON302 UYI302:UYJ302 VIE302:VIF302 VSA302:VSB302 WBW302:WBX302 WLS302:WLT302 WVO302:WVP302 G65832:H65832 JC65838:JD65838 SY65838:SZ65838 ACU65838:ACV65838 AMQ65838:AMR65838 AWM65838:AWN65838 BGI65838:BGJ65838 BQE65838:BQF65838 CAA65838:CAB65838 CJW65838:CJX65838 CTS65838:CTT65838 DDO65838:DDP65838 DNK65838:DNL65838 DXG65838:DXH65838 EHC65838:EHD65838 EQY65838:EQZ65838 FAU65838:FAV65838 FKQ65838:FKR65838 FUM65838:FUN65838 GEI65838:GEJ65838 GOE65838:GOF65838 GYA65838:GYB65838 HHW65838:HHX65838 HRS65838:HRT65838 IBO65838:IBP65838 ILK65838:ILL65838 IVG65838:IVH65838 JFC65838:JFD65838 JOY65838:JOZ65838 JYU65838:JYV65838 KIQ65838:KIR65838 KSM65838:KSN65838 LCI65838:LCJ65838 LME65838:LMF65838 LWA65838:LWB65838 MFW65838:MFX65838 MPS65838:MPT65838 MZO65838:MZP65838 NJK65838:NJL65838 NTG65838:NTH65838 ODC65838:ODD65838 OMY65838:OMZ65838 OWU65838:OWV65838 PGQ65838:PGR65838 PQM65838:PQN65838 QAI65838:QAJ65838 QKE65838:QKF65838 QUA65838:QUB65838 RDW65838:RDX65838 RNS65838:RNT65838 RXO65838:RXP65838 SHK65838:SHL65838 SRG65838:SRH65838 TBC65838:TBD65838 TKY65838:TKZ65838 TUU65838:TUV65838 UEQ65838:UER65838 UOM65838:UON65838 UYI65838:UYJ65838 VIE65838:VIF65838 VSA65838:VSB65838 WBW65838:WBX65838 WLS65838:WLT65838 WVO65838:WVP65838 G131368:H131368 JC131374:JD131374 SY131374:SZ131374 ACU131374:ACV131374 AMQ131374:AMR131374 AWM131374:AWN131374 BGI131374:BGJ131374 BQE131374:BQF131374 CAA131374:CAB131374 CJW131374:CJX131374 CTS131374:CTT131374 DDO131374:DDP131374 DNK131374:DNL131374 DXG131374:DXH131374 EHC131374:EHD131374 EQY131374:EQZ131374 FAU131374:FAV131374 FKQ131374:FKR131374 FUM131374:FUN131374 GEI131374:GEJ131374 GOE131374:GOF131374 GYA131374:GYB131374 HHW131374:HHX131374 HRS131374:HRT131374 IBO131374:IBP131374 ILK131374:ILL131374 IVG131374:IVH131374 JFC131374:JFD131374 JOY131374:JOZ131374 JYU131374:JYV131374 KIQ131374:KIR131374 KSM131374:KSN131374 LCI131374:LCJ131374 LME131374:LMF131374 LWA131374:LWB131374 MFW131374:MFX131374 MPS131374:MPT131374 MZO131374:MZP131374 NJK131374:NJL131374 NTG131374:NTH131374 ODC131374:ODD131374 OMY131374:OMZ131374 OWU131374:OWV131374 PGQ131374:PGR131374 PQM131374:PQN131374 QAI131374:QAJ131374 QKE131374:QKF131374 QUA131374:QUB131374 RDW131374:RDX131374 RNS131374:RNT131374 RXO131374:RXP131374 SHK131374:SHL131374 SRG131374:SRH131374 TBC131374:TBD131374 TKY131374:TKZ131374 TUU131374:TUV131374 UEQ131374:UER131374 UOM131374:UON131374 UYI131374:UYJ131374 VIE131374:VIF131374 VSA131374:VSB131374 WBW131374:WBX131374 WLS131374:WLT131374 WVO131374:WVP131374 G196904:H196904 JC196910:JD196910 SY196910:SZ196910 ACU196910:ACV196910 AMQ196910:AMR196910 AWM196910:AWN196910 BGI196910:BGJ196910 BQE196910:BQF196910 CAA196910:CAB196910 CJW196910:CJX196910 CTS196910:CTT196910 DDO196910:DDP196910 DNK196910:DNL196910 DXG196910:DXH196910 EHC196910:EHD196910 EQY196910:EQZ196910 FAU196910:FAV196910 FKQ196910:FKR196910 FUM196910:FUN196910 GEI196910:GEJ196910 GOE196910:GOF196910 GYA196910:GYB196910 HHW196910:HHX196910 HRS196910:HRT196910 IBO196910:IBP196910 ILK196910:ILL196910 IVG196910:IVH196910 JFC196910:JFD196910 JOY196910:JOZ196910 JYU196910:JYV196910 KIQ196910:KIR196910 KSM196910:KSN196910 LCI196910:LCJ196910 LME196910:LMF196910 LWA196910:LWB196910 MFW196910:MFX196910 MPS196910:MPT196910 MZO196910:MZP196910 NJK196910:NJL196910 NTG196910:NTH196910 ODC196910:ODD196910 OMY196910:OMZ196910 OWU196910:OWV196910 PGQ196910:PGR196910 PQM196910:PQN196910 QAI196910:QAJ196910 QKE196910:QKF196910 QUA196910:QUB196910 RDW196910:RDX196910 RNS196910:RNT196910 RXO196910:RXP196910 SHK196910:SHL196910 SRG196910:SRH196910 TBC196910:TBD196910 TKY196910:TKZ196910 TUU196910:TUV196910 UEQ196910:UER196910 UOM196910:UON196910 UYI196910:UYJ196910 VIE196910:VIF196910 VSA196910:VSB196910 WBW196910:WBX196910 WLS196910:WLT196910 WVO196910:WVP196910 G262440:H262440 JC262446:JD262446 SY262446:SZ262446 ACU262446:ACV262446 AMQ262446:AMR262446 AWM262446:AWN262446 BGI262446:BGJ262446 BQE262446:BQF262446 CAA262446:CAB262446 CJW262446:CJX262446 CTS262446:CTT262446 DDO262446:DDP262446 DNK262446:DNL262446 DXG262446:DXH262446 EHC262446:EHD262446 EQY262446:EQZ262446 FAU262446:FAV262446 FKQ262446:FKR262446 FUM262446:FUN262446 GEI262446:GEJ262446 GOE262446:GOF262446 GYA262446:GYB262446 HHW262446:HHX262446 HRS262446:HRT262446 IBO262446:IBP262446 ILK262446:ILL262446 IVG262446:IVH262446 JFC262446:JFD262446 JOY262446:JOZ262446 JYU262446:JYV262446 KIQ262446:KIR262446 KSM262446:KSN262446 LCI262446:LCJ262446 LME262446:LMF262446 LWA262446:LWB262446 MFW262446:MFX262446 MPS262446:MPT262446 MZO262446:MZP262446 NJK262446:NJL262446 NTG262446:NTH262446 ODC262446:ODD262446 OMY262446:OMZ262446 OWU262446:OWV262446 PGQ262446:PGR262446 PQM262446:PQN262446 QAI262446:QAJ262446 QKE262446:QKF262446 QUA262446:QUB262446 RDW262446:RDX262446 RNS262446:RNT262446 RXO262446:RXP262446 SHK262446:SHL262446 SRG262446:SRH262446 TBC262446:TBD262446 TKY262446:TKZ262446 TUU262446:TUV262446 UEQ262446:UER262446 UOM262446:UON262446 UYI262446:UYJ262446 VIE262446:VIF262446 VSA262446:VSB262446 WBW262446:WBX262446 WLS262446:WLT262446 WVO262446:WVP262446 G327976:H327976 JC327982:JD327982 SY327982:SZ327982 ACU327982:ACV327982 AMQ327982:AMR327982 AWM327982:AWN327982 BGI327982:BGJ327982 BQE327982:BQF327982 CAA327982:CAB327982 CJW327982:CJX327982 CTS327982:CTT327982 DDO327982:DDP327982 DNK327982:DNL327982 DXG327982:DXH327982 EHC327982:EHD327982 EQY327982:EQZ327982 FAU327982:FAV327982 FKQ327982:FKR327982 FUM327982:FUN327982 GEI327982:GEJ327982 GOE327982:GOF327982 GYA327982:GYB327982 HHW327982:HHX327982 HRS327982:HRT327982 IBO327982:IBP327982 ILK327982:ILL327982 IVG327982:IVH327982 JFC327982:JFD327982 JOY327982:JOZ327982 JYU327982:JYV327982 KIQ327982:KIR327982 KSM327982:KSN327982 LCI327982:LCJ327982 LME327982:LMF327982 LWA327982:LWB327982 MFW327982:MFX327982 MPS327982:MPT327982 MZO327982:MZP327982 NJK327982:NJL327982 NTG327982:NTH327982 ODC327982:ODD327982 OMY327982:OMZ327982 OWU327982:OWV327982 PGQ327982:PGR327982 PQM327982:PQN327982 QAI327982:QAJ327982 QKE327982:QKF327982 QUA327982:QUB327982 RDW327982:RDX327982 RNS327982:RNT327982 RXO327982:RXP327982 SHK327982:SHL327982 SRG327982:SRH327982 TBC327982:TBD327982 TKY327982:TKZ327982 TUU327982:TUV327982 UEQ327982:UER327982 UOM327982:UON327982 UYI327982:UYJ327982 VIE327982:VIF327982 VSA327982:VSB327982 WBW327982:WBX327982 WLS327982:WLT327982 WVO327982:WVP327982 G393512:H393512 JC393518:JD393518 SY393518:SZ393518 ACU393518:ACV393518 AMQ393518:AMR393518 AWM393518:AWN393518 BGI393518:BGJ393518 BQE393518:BQF393518 CAA393518:CAB393518 CJW393518:CJX393518 CTS393518:CTT393518 DDO393518:DDP393518 DNK393518:DNL393518 DXG393518:DXH393518 EHC393518:EHD393518 EQY393518:EQZ393518 FAU393518:FAV393518 FKQ393518:FKR393518 FUM393518:FUN393518 GEI393518:GEJ393518 GOE393518:GOF393518 GYA393518:GYB393518 HHW393518:HHX393518 HRS393518:HRT393518 IBO393518:IBP393518 ILK393518:ILL393518 IVG393518:IVH393518 JFC393518:JFD393518 JOY393518:JOZ393518 JYU393518:JYV393518 KIQ393518:KIR393518 KSM393518:KSN393518 LCI393518:LCJ393518 LME393518:LMF393518 LWA393518:LWB393518 MFW393518:MFX393518 MPS393518:MPT393518 MZO393518:MZP393518 NJK393518:NJL393518 NTG393518:NTH393518 ODC393518:ODD393518 OMY393518:OMZ393518 OWU393518:OWV393518 PGQ393518:PGR393518 PQM393518:PQN393518 QAI393518:QAJ393518 QKE393518:QKF393518 QUA393518:QUB393518 RDW393518:RDX393518 RNS393518:RNT393518 RXO393518:RXP393518 SHK393518:SHL393518 SRG393518:SRH393518 TBC393518:TBD393518 TKY393518:TKZ393518 TUU393518:TUV393518 UEQ393518:UER393518 UOM393518:UON393518 UYI393518:UYJ393518 VIE393518:VIF393518 VSA393518:VSB393518 WBW393518:WBX393518 WLS393518:WLT393518 WVO393518:WVP393518 G459048:H459048 JC459054:JD459054 SY459054:SZ459054 ACU459054:ACV459054 AMQ459054:AMR459054 AWM459054:AWN459054 BGI459054:BGJ459054 BQE459054:BQF459054 CAA459054:CAB459054 CJW459054:CJX459054 CTS459054:CTT459054 DDO459054:DDP459054 DNK459054:DNL459054 DXG459054:DXH459054 EHC459054:EHD459054 EQY459054:EQZ459054 FAU459054:FAV459054 FKQ459054:FKR459054 FUM459054:FUN459054 GEI459054:GEJ459054 GOE459054:GOF459054 GYA459054:GYB459054 HHW459054:HHX459054 HRS459054:HRT459054 IBO459054:IBP459054 ILK459054:ILL459054 IVG459054:IVH459054 JFC459054:JFD459054 JOY459054:JOZ459054 JYU459054:JYV459054 KIQ459054:KIR459054 KSM459054:KSN459054 LCI459054:LCJ459054 LME459054:LMF459054 LWA459054:LWB459054 MFW459054:MFX459054 MPS459054:MPT459054 MZO459054:MZP459054 NJK459054:NJL459054 NTG459054:NTH459054 ODC459054:ODD459054 OMY459054:OMZ459054 OWU459054:OWV459054 PGQ459054:PGR459054 PQM459054:PQN459054 QAI459054:QAJ459054 QKE459054:QKF459054 QUA459054:QUB459054 RDW459054:RDX459054 RNS459054:RNT459054 RXO459054:RXP459054 SHK459054:SHL459054 SRG459054:SRH459054 TBC459054:TBD459054 TKY459054:TKZ459054 TUU459054:TUV459054 UEQ459054:UER459054 UOM459054:UON459054 UYI459054:UYJ459054 VIE459054:VIF459054 VSA459054:VSB459054 WBW459054:WBX459054 WLS459054:WLT459054 WVO459054:WVP459054 G524584:H524584 JC524590:JD524590 SY524590:SZ524590 ACU524590:ACV524590 AMQ524590:AMR524590 AWM524590:AWN524590 BGI524590:BGJ524590 BQE524590:BQF524590 CAA524590:CAB524590 CJW524590:CJX524590 CTS524590:CTT524590 DDO524590:DDP524590 DNK524590:DNL524590 DXG524590:DXH524590 EHC524590:EHD524590 EQY524590:EQZ524590 FAU524590:FAV524590 FKQ524590:FKR524590 FUM524590:FUN524590 GEI524590:GEJ524590 GOE524590:GOF524590 GYA524590:GYB524590 HHW524590:HHX524590 HRS524590:HRT524590 IBO524590:IBP524590 ILK524590:ILL524590 IVG524590:IVH524590 JFC524590:JFD524590 JOY524590:JOZ524590 JYU524590:JYV524590 KIQ524590:KIR524590 KSM524590:KSN524590 LCI524590:LCJ524590 LME524590:LMF524590 LWA524590:LWB524590 MFW524590:MFX524590 MPS524590:MPT524590 MZO524590:MZP524590 NJK524590:NJL524590 NTG524590:NTH524590 ODC524590:ODD524590 OMY524590:OMZ524590 OWU524590:OWV524590 PGQ524590:PGR524590 PQM524590:PQN524590 QAI524590:QAJ524590 QKE524590:QKF524590 QUA524590:QUB524590 RDW524590:RDX524590 RNS524590:RNT524590 RXO524590:RXP524590 SHK524590:SHL524590 SRG524590:SRH524590 TBC524590:TBD524590 TKY524590:TKZ524590 TUU524590:TUV524590 UEQ524590:UER524590 UOM524590:UON524590 UYI524590:UYJ524590 VIE524590:VIF524590 VSA524590:VSB524590 WBW524590:WBX524590 WLS524590:WLT524590 WVO524590:WVP524590 G590120:H590120 JC590126:JD590126 SY590126:SZ590126 ACU590126:ACV590126 AMQ590126:AMR590126 AWM590126:AWN590126 BGI590126:BGJ590126 BQE590126:BQF590126 CAA590126:CAB590126 CJW590126:CJX590126 CTS590126:CTT590126 DDO590126:DDP590126 DNK590126:DNL590126 DXG590126:DXH590126 EHC590126:EHD590126 EQY590126:EQZ590126 FAU590126:FAV590126 FKQ590126:FKR590126 FUM590126:FUN590126 GEI590126:GEJ590126 GOE590126:GOF590126 GYA590126:GYB590126 HHW590126:HHX590126 HRS590126:HRT590126 IBO590126:IBP590126 ILK590126:ILL590126 IVG590126:IVH590126 JFC590126:JFD590126 JOY590126:JOZ590126 JYU590126:JYV590126 KIQ590126:KIR590126 KSM590126:KSN590126 LCI590126:LCJ590126 LME590126:LMF590126 LWA590126:LWB590126 MFW590126:MFX590126 MPS590126:MPT590126 MZO590126:MZP590126 NJK590126:NJL590126 NTG590126:NTH590126 ODC590126:ODD590126 OMY590126:OMZ590126 OWU590126:OWV590126 PGQ590126:PGR590126 PQM590126:PQN590126 QAI590126:QAJ590126 QKE590126:QKF590126 QUA590126:QUB590126 RDW590126:RDX590126 RNS590126:RNT590126 RXO590126:RXP590126 SHK590126:SHL590126 SRG590126:SRH590126 TBC590126:TBD590126 TKY590126:TKZ590126 TUU590126:TUV590126 UEQ590126:UER590126 UOM590126:UON590126 UYI590126:UYJ590126 VIE590126:VIF590126 VSA590126:VSB590126 WBW590126:WBX590126 WLS590126:WLT590126 WVO590126:WVP590126 G655656:H655656 JC655662:JD655662 SY655662:SZ655662 ACU655662:ACV655662 AMQ655662:AMR655662 AWM655662:AWN655662 BGI655662:BGJ655662 BQE655662:BQF655662 CAA655662:CAB655662 CJW655662:CJX655662 CTS655662:CTT655662 DDO655662:DDP655662 DNK655662:DNL655662 DXG655662:DXH655662 EHC655662:EHD655662 EQY655662:EQZ655662 FAU655662:FAV655662 FKQ655662:FKR655662 FUM655662:FUN655662 GEI655662:GEJ655662 GOE655662:GOF655662 GYA655662:GYB655662 HHW655662:HHX655662 HRS655662:HRT655662 IBO655662:IBP655662 ILK655662:ILL655662 IVG655662:IVH655662 JFC655662:JFD655662 JOY655662:JOZ655662 JYU655662:JYV655662 KIQ655662:KIR655662 KSM655662:KSN655662 LCI655662:LCJ655662 LME655662:LMF655662 LWA655662:LWB655662 MFW655662:MFX655662 MPS655662:MPT655662 MZO655662:MZP655662 NJK655662:NJL655662 NTG655662:NTH655662 ODC655662:ODD655662 OMY655662:OMZ655662 OWU655662:OWV655662 PGQ655662:PGR655662 PQM655662:PQN655662 QAI655662:QAJ655662 QKE655662:QKF655662 QUA655662:QUB655662 RDW655662:RDX655662 RNS655662:RNT655662 RXO655662:RXP655662 SHK655662:SHL655662 SRG655662:SRH655662 TBC655662:TBD655662 TKY655662:TKZ655662 TUU655662:TUV655662 UEQ655662:UER655662 UOM655662:UON655662 UYI655662:UYJ655662 VIE655662:VIF655662 VSA655662:VSB655662 WBW655662:WBX655662 WLS655662:WLT655662 WVO655662:WVP655662 G721192:H721192 JC721198:JD721198 SY721198:SZ721198 ACU721198:ACV721198 AMQ721198:AMR721198 AWM721198:AWN721198 BGI721198:BGJ721198 BQE721198:BQF721198 CAA721198:CAB721198 CJW721198:CJX721198 CTS721198:CTT721198 DDO721198:DDP721198 DNK721198:DNL721198 DXG721198:DXH721198 EHC721198:EHD721198 EQY721198:EQZ721198 FAU721198:FAV721198 FKQ721198:FKR721198 FUM721198:FUN721198 GEI721198:GEJ721198 GOE721198:GOF721198 GYA721198:GYB721198 HHW721198:HHX721198 HRS721198:HRT721198 IBO721198:IBP721198 ILK721198:ILL721198 IVG721198:IVH721198 JFC721198:JFD721198 JOY721198:JOZ721198 JYU721198:JYV721198 KIQ721198:KIR721198 KSM721198:KSN721198 LCI721198:LCJ721198 LME721198:LMF721198 LWA721198:LWB721198 MFW721198:MFX721198 MPS721198:MPT721198 MZO721198:MZP721198 NJK721198:NJL721198 NTG721198:NTH721198 ODC721198:ODD721198 OMY721198:OMZ721198 OWU721198:OWV721198 PGQ721198:PGR721198 PQM721198:PQN721198 QAI721198:QAJ721198 QKE721198:QKF721198 QUA721198:QUB721198 RDW721198:RDX721198 RNS721198:RNT721198 RXO721198:RXP721198 SHK721198:SHL721198 SRG721198:SRH721198 TBC721198:TBD721198 TKY721198:TKZ721198 TUU721198:TUV721198 UEQ721198:UER721198 UOM721198:UON721198 UYI721198:UYJ721198 VIE721198:VIF721198 VSA721198:VSB721198 WBW721198:WBX721198 WLS721198:WLT721198 WVO721198:WVP721198 G786728:H786728 JC786734:JD786734 SY786734:SZ786734 ACU786734:ACV786734 AMQ786734:AMR786734 AWM786734:AWN786734 BGI786734:BGJ786734 BQE786734:BQF786734 CAA786734:CAB786734 CJW786734:CJX786734 CTS786734:CTT786734 DDO786734:DDP786734 DNK786734:DNL786734 DXG786734:DXH786734 EHC786734:EHD786734 EQY786734:EQZ786734 FAU786734:FAV786734 FKQ786734:FKR786734 FUM786734:FUN786734 GEI786734:GEJ786734 GOE786734:GOF786734 GYA786734:GYB786734 HHW786734:HHX786734 HRS786734:HRT786734 IBO786734:IBP786734 ILK786734:ILL786734 IVG786734:IVH786734 JFC786734:JFD786734 JOY786734:JOZ786734 JYU786734:JYV786734 KIQ786734:KIR786734 KSM786734:KSN786734 LCI786734:LCJ786734 LME786734:LMF786734 LWA786734:LWB786734 MFW786734:MFX786734 MPS786734:MPT786734 MZO786734:MZP786734 NJK786734:NJL786734 NTG786734:NTH786734 ODC786734:ODD786734 OMY786734:OMZ786734 OWU786734:OWV786734 PGQ786734:PGR786734 PQM786734:PQN786734 QAI786734:QAJ786734 QKE786734:QKF786734 QUA786734:QUB786734 RDW786734:RDX786734 RNS786734:RNT786734 RXO786734:RXP786734 SHK786734:SHL786734 SRG786734:SRH786734 TBC786734:TBD786734 TKY786734:TKZ786734 TUU786734:TUV786734 UEQ786734:UER786734 UOM786734:UON786734 UYI786734:UYJ786734 VIE786734:VIF786734 VSA786734:VSB786734 WBW786734:WBX786734 WLS786734:WLT786734 WVO786734:WVP786734 G852264:H852264 JC852270:JD852270 SY852270:SZ852270 ACU852270:ACV852270 AMQ852270:AMR852270 AWM852270:AWN852270 BGI852270:BGJ852270 BQE852270:BQF852270 CAA852270:CAB852270 CJW852270:CJX852270 CTS852270:CTT852270 DDO852270:DDP852270 DNK852270:DNL852270 DXG852270:DXH852270 EHC852270:EHD852270 EQY852270:EQZ852270 FAU852270:FAV852270 FKQ852270:FKR852270 FUM852270:FUN852270 GEI852270:GEJ852270 GOE852270:GOF852270 GYA852270:GYB852270 HHW852270:HHX852270 HRS852270:HRT852270 IBO852270:IBP852270 ILK852270:ILL852270 IVG852270:IVH852270 JFC852270:JFD852270 JOY852270:JOZ852270 JYU852270:JYV852270 KIQ852270:KIR852270 KSM852270:KSN852270 LCI852270:LCJ852270 LME852270:LMF852270 LWA852270:LWB852270 MFW852270:MFX852270 MPS852270:MPT852270 MZO852270:MZP852270 NJK852270:NJL852270 NTG852270:NTH852270 ODC852270:ODD852270 OMY852270:OMZ852270 OWU852270:OWV852270 PGQ852270:PGR852270 PQM852270:PQN852270 QAI852270:QAJ852270 QKE852270:QKF852270 QUA852270:QUB852270 RDW852270:RDX852270 RNS852270:RNT852270 RXO852270:RXP852270 SHK852270:SHL852270 SRG852270:SRH852270 TBC852270:TBD852270 TKY852270:TKZ852270 TUU852270:TUV852270 UEQ852270:UER852270 UOM852270:UON852270 UYI852270:UYJ852270 VIE852270:VIF852270 VSA852270:VSB852270 WBW852270:WBX852270 WLS852270:WLT852270 WVO852270:WVP852270 G917800:H917800 JC917806:JD917806 SY917806:SZ917806 ACU917806:ACV917806 AMQ917806:AMR917806 AWM917806:AWN917806 BGI917806:BGJ917806 BQE917806:BQF917806 CAA917806:CAB917806 CJW917806:CJX917806 CTS917806:CTT917806 DDO917806:DDP917806 DNK917806:DNL917806 DXG917806:DXH917806 EHC917806:EHD917806 EQY917806:EQZ917806 FAU917806:FAV917806 FKQ917806:FKR917806 FUM917806:FUN917806 GEI917806:GEJ917806 GOE917806:GOF917806 GYA917806:GYB917806 HHW917806:HHX917806 HRS917806:HRT917806 IBO917806:IBP917806 ILK917806:ILL917806 IVG917806:IVH917806 JFC917806:JFD917806 JOY917806:JOZ917806 JYU917806:JYV917806 KIQ917806:KIR917806 KSM917806:KSN917806 LCI917806:LCJ917806 LME917806:LMF917806 LWA917806:LWB917806 MFW917806:MFX917806 MPS917806:MPT917806 MZO917806:MZP917806 NJK917806:NJL917806 NTG917806:NTH917806 ODC917806:ODD917806 OMY917806:OMZ917806 OWU917806:OWV917806 PGQ917806:PGR917806 PQM917806:PQN917806 QAI917806:QAJ917806 QKE917806:QKF917806 QUA917806:QUB917806 RDW917806:RDX917806 RNS917806:RNT917806 RXO917806:RXP917806 SHK917806:SHL917806 SRG917806:SRH917806 TBC917806:TBD917806 TKY917806:TKZ917806 TUU917806:TUV917806 UEQ917806:UER917806 UOM917806:UON917806 UYI917806:UYJ917806 VIE917806:VIF917806 VSA917806:VSB917806 WBW917806:WBX917806 WLS917806:WLT917806 WVO917806:WVP917806 G983336:H983336 JC983342:JD983342 SY983342:SZ983342 ACU983342:ACV983342 AMQ983342:AMR983342 AWM983342:AWN983342 BGI983342:BGJ983342 BQE983342:BQF983342 CAA983342:CAB983342 CJW983342:CJX983342 CTS983342:CTT983342 DDO983342:DDP983342 DNK983342:DNL983342 DXG983342:DXH983342 EHC983342:EHD983342 EQY983342:EQZ983342 FAU983342:FAV983342 FKQ983342:FKR983342 FUM983342:FUN983342 GEI983342:GEJ983342 GOE983342:GOF983342 GYA983342:GYB983342 HHW983342:HHX983342 HRS983342:HRT983342 IBO983342:IBP983342 ILK983342:ILL983342 IVG983342:IVH983342 JFC983342:JFD983342 JOY983342:JOZ983342 JYU983342:JYV983342 KIQ983342:KIR983342 KSM983342:KSN983342 LCI983342:LCJ983342 LME983342:LMF983342 LWA983342:LWB983342 MFW983342:MFX983342 MPS983342:MPT983342 MZO983342:MZP983342 NJK983342:NJL983342 NTG983342:NTH983342 ODC983342:ODD983342 OMY983342:OMZ983342 OWU983342:OWV983342 PGQ983342:PGR983342 PQM983342:PQN983342 QAI983342:QAJ983342 QKE983342:QKF983342 QUA983342:QUB983342 RDW983342:RDX983342 RNS983342:RNT983342 RXO983342:RXP983342 SHK983342:SHL983342 SRG983342:SRH983342 TBC983342:TBD983342 TKY983342:TKZ983342 TUU983342:TUV983342 UEQ983342:UER983342 UOM983342:UON983342 UYI983342:UYJ983342 VIE983342:VIF983342 VSA983342:VSB983342 WBW983342:WBX983342 WLS983342:WLT983342 WVO983342:WVP983342 G283:H283 JC283:JD283 SY283:SZ283 ACU283:ACV283 AMQ283:AMR283 AWM283:AWN283 BGI283:BGJ283 BQE283:BQF283 CAA283:CAB283 CJW283:CJX283 CTS283:CTT283 DDO283:DDP283 DNK283:DNL283 DXG283:DXH283 EHC283:EHD283 EQY283:EQZ283 FAU283:FAV283 FKQ283:FKR283 FUM283:FUN283 GEI283:GEJ283 GOE283:GOF283 GYA283:GYB283 HHW283:HHX283 HRS283:HRT283 IBO283:IBP283 ILK283:ILL283 IVG283:IVH283 JFC283:JFD283 JOY283:JOZ283 JYU283:JYV283 KIQ283:KIR283 KSM283:KSN283 LCI283:LCJ283 LME283:LMF283 LWA283:LWB283 MFW283:MFX283 MPS283:MPT283 MZO283:MZP283 NJK283:NJL283 NTG283:NTH283 ODC283:ODD283 OMY283:OMZ283 OWU283:OWV283 PGQ283:PGR283 PQM283:PQN283 QAI283:QAJ283 QKE283:QKF283 QUA283:QUB283 RDW283:RDX283 RNS283:RNT283 RXO283:RXP283 SHK283:SHL283 SRG283:SRH283 TBC283:TBD283 TKY283:TKZ283 TUU283:TUV283 UEQ283:UER283 UOM283:UON283 UYI283:UYJ283 VIE283:VIF283 VSA283:VSB283 WBW283:WBX283 WLS283:WLT283 WVO283:WVP283 G65813:H65813 JC65819:JD65819 SY65819:SZ65819 ACU65819:ACV65819 AMQ65819:AMR65819 AWM65819:AWN65819 BGI65819:BGJ65819 BQE65819:BQF65819 CAA65819:CAB65819 CJW65819:CJX65819 CTS65819:CTT65819 DDO65819:DDP65819 DNK65819:DNL65819 DXG65819:DXH65819 EHC65819:EHD65819 EQY65819:EQZ65819 FAU65819:FAV65819 FKQ65819:FKR65819 FUM65819:FUN65819 GEI65819:GEJ65819 GOE65819:GOF65819 GYA65819:GYB65819 HHW65819:HHX65819 HRS65819:HRT65819 IBO65819:IBP65819 ILK65819:ILL65819 IVG65819:IVH65819 JFC65819:JFD65819 JOY65819:JOZ65819 JYU65819:JYV65819 KIQ65819:KIR65819 KSM65819:KSN65819 LCI65819:LCJ65819 LME65819:LMF65819 LWA65819:LWB65819 MFW65819:MFX65819 MPS65819:MPT65819 MZO65819:MZP65819 NJK65819:NJL65819 NTG65819:NTH65819 ODC65819:ODD65819 OMY65819:OMZ65819 OWU65819:OWV65819 PGQ65819:PGR65819 PQM65819:PQN65819 QAI65819:QAJ65819 QKE65819:QKF65819 QUA65819:QUB65819 RDW65819:RDX65819 RNS65819:RNT65819 RXO65819:RXP65819 SHK65819:SHL65819 SRG65819:SRH65819 TBC65819:TBD65819 TKY65819:TKZ65819 TUU65819:TUV65819 UEQ65819:UER65819 UOM65819:UON65819 UYI65819:UYJ65819 VIE65819:VIF65819 VSA65819:VSB65819 WBW65819:WBX65819 WLS65819:WLT65819 WVO65819:WVP65819 G131349:H131349 JC131355:JD131355 SY131355:SZ131355 ACU131355:ACV131355 AMQ131355:AMR131355 AWM131355:AWN131355 BGI131355:BGJ131355 BQE131355:BQF131355 CAA131355:CAB131355 CJW131355:CJX131355 CTS131355:CTT131355 DDO131355:DDP131355 DNK131355:DNL131355 DXG131355:DXH131355 EHC131355:EHD131355 EQY131355:EQZ131355 FAU131355:FAV131355 FKQ131355:FKR131355 FUM131355:FUN131355 GEI131355:GEJ131355 GOE131355:GOF131355 GYA131355:GYB131355 HHW131355:HHX131355 HRS131355:HRT131355 IBO131355:IBP131355 ILK131355:ILL131355 IVG131355:IVH131355 JFC131355:JFD131355 JOY131355:JOZ131355 JYU131355:JYV131355 KIQ131355:KIR131355 KSM131355:KSN131355 LCI131355:LCJ131355 LME131355:LMF131355 LWA131355:LWB131355 MFW131355:MFX131355 MPS131355:MPT131355 MZO131355:MZP131355 NJK131355:NJL131355 NTG131355:NTH131355 ODC131355:ODD131355 OMY131355:OMZ131355 OWU131355:OWV131355 PGQ131355:PGR131355 PQM131355:PQN131355 QAI131355:QAJ131355 QKE131355:QKF131355 QUA131355:QUB131355 RDW131355:RDX131355 RNS131355:RNT131355 RXO131355:RXP131355 SHK131355:SHL131355 SRG131355:SRH131355 TBC131355:TBD131355 TKY131355:TKZ131355 TUU131355:TUV131355 UEQ131355:UER131355 UOM131355:UON131355 UYI131355:UYJ131355 VIE131355:VIF131355 VSA131355:VSB131355 WBW131355:WBX131355 WLS131355:WLT131355 WVO131355:WVP131355 G196885:H196885 JC196891:JD196891 SY196891:SZ196891 ACU196891:ACV196891 AMQ196891:AMR196891 AWM196891:AWN196891 BGI196891:BGJ196891 BQE196891:BQF196891 CAA196891:CAB196891 CJW196891:CJX196891 CTS196891:CTT196891 DDO196891:DDP196891 DNK196891:DNL196891 DXG196891:DXH196891 EHC196891:EHD196891 EQY196891:EQZ196891 FAU196891:FAV196891 FKQ196891:FKR196891 FUM196891:FUN196891 GEI196891:GEJ196891 GOE196891:GOF196891 GYA196891:GYB196891 HHW196891:HHX196891 HRS196891:HRT196891 IBO196891:IBP196891 ILK196891:ILL196891 IVG196891:IVH196891 JFC196891:JFD196891 JOY196891:JOZ196891 JYU196891:JYV196891 KIQ196891:KIR196891 KSM196891:KSN196891 LCI196891:LCJ196891 LME196891:LMF196891 LWA196891:LWB196891 MFW196891:MFX196891 MPS196891:MPT196891 MZO196891:MZP196891 NJK196891:NJL196891 NTG196891:NTH196891 ODC196891:ODD196891 OMY196891:OMZ196891 OWU196891:OWV196891 PGQ196891:PGR196891 PQM196891:PQN196891 QAI196891:QAJ196891 QKE196891:QKF196891 QUA196891:QUB196891 RDW196891:RDX196891 RNS196891:RNT196891 RXO196891:RXP196891 SHK196891:SHL196891 SRG196891:SRH196891 TBC196891:TBD196891 TKY196891:TKZ196891 TUU196891:TUV196891 UEQ196891:UER196891 UOM196891:UON196891 UYI196891:UYJ196891 VIE196891:VIF196891 VSA196891:VSB196891 WBW196891:WBX196891 WLS196891:WLT196891 WVO196891:WVP196891 G262421:H262421 JC262427:JD262427 SY262427:SZ262427 ACU262427:ACV262427 AMQ262427:AMR262427 AWM262427:AWN262427 BGI262427:BGJ262427 BQE262427:BQF262427 CAA262427:CAB262427 CJW262427:CJX262427 CTS262427:CTT262427 DDO262427:DDP262427 DNK262427:DNL262427 DXG262427:DXH262427 EHC262427:EHD262427 EQY262427:EQZ262427 FAU262427:FAV262427 FKQ262427:FKR262427 FUM262427:FUN262427 GEI262427:GEJ262427 GOE262427:GOF262427 GYA262427:GYB262427 HHW262427:HHX262427 HRS262427:HRT262427 IBO262427:IBP262427 ILK262427:ILL262427 IVG262427:IVH262427 JFC262427:JFD262427 JOY262427:JOZ262427 JYU262427:JYV262427 KIQ262427:KIR262427 KSM262427:KSN262427 LCI262427:LCJ262427 LME262427:LMF262427 LWA262427:LWB262427 MFW262427:MFX262427 MPS262427:MPT262427 MZO262427:MZP262427 NJK262427:NJL262427 NTG262427:NTH262427 ODC262427:ODD262427 OMY262427:OMZ262427 OWU262427:OWV262427 PGQ262427:PGR262427 PQM262427:PQN262427 QAI262427:QAJ262427 QKE262427:QKF262427 QUA262427:QUB262427 RDW262427:RDX262427 RNS262427:RNT262427 RXO262427:RXP262427 SHK262427:SHL262427 SRG262427:SRH262427 TBC262427:TBD262427 TKY262427:TKZ262427 TUU262427:TUV262427 UEQ262427:UER262427 UOM262427:UON262427 UYI262427:UYJ262427 VIE262427:VIF262427 VSA262427:VSB262427 WBW262427:WBX262427 WLS262427:WLT262427 WVO262427:WVP262427 G327957:H327957 JC327963:JD327963 SY327963:SZ327963 ACU327963:ACV327963 AMQ327963:AMR327963 AWM327963:AWN327963 BGI327963:BGJ327963 BQE327963:BQF327963 CAA327963:CAB327963 CJW327963:CJX327963 CTS327963:CTT327963 DDO327963:DDP327963 DNK327963:DNL327963 DXG327963:DXH327963 EHC327963:EHD327963 EQY327963:EQZ327963 FAU327963:FAV327963 FKQ327963:FKR327963 FUM327963:FUN327963 GEI327963:GEJ327963 GOE327963:GOF327963 GYA327963:GYB327963 HHW327963:HHX327963 HRS327963:HRT327963 IBO327963:IBP327963 ILK327963:ILL327963 IVG327963:IVH327963 JFC327963:JFD327963 JOY327963:JOZ327963 JYU327963:JYV327963 KIQ327963:KIR327963 KSM327963:KSN327963 LCI327963:LCJ327963 LME327963:LMF327963 LWA327963:LWB327963 MFW327963:MFX327963 MPS327963:MPT327963 MZO327963:MZP327963 NJK327963:NJL327963 NTG327963:NTH327963 ODC327963:ODD327963 OMY327963:OMZ327963 OWU327963:OWV327963 PGQ327963:PGR327963 PQM327963:PQN327963 QAI327963:QAJ327963 QKE327963:QKF327963 QUA327963:QUB327963 RDW327963:RDX327963 RNS327963:RNT327963 RXO327963:RXP327963 SHK327963:SHL327963 SRG327963:SRH327963 TBC327963:TBD327963 TKY327963:TKZ327963 TUU327963:TUV327963 UEQ327963:UER327963 UOM327963:UON327963 UYI327963:UYJ327963 VIE327963:VIF327963 VSA327963:VSB327963 WBW327963:WBX327963 WLS327963:WLT327963 WVO327963:WVP327963 G393493:H393493 JC393499:JD393499 SY393499:SZ393499 ACU393499:ACV393499 AMQ393499:AMR393499 AWM393499:AWN393499 BGI393499:BGJ393499 BQE393499:BQF393499 CAA393499:CAB393499 CJW393499:CJX393499 CTS393499:CTT393499 DDO393499:DDP393499 DNK393499:DNL393499 DXG393499:DXH393499 EHC393499:EHD393499 EQY393499:EQZ393499 FAU393499:FAV393499 FKQ393499:FKR393499 FUM393499:FUN393499 GEI393499:GEJ393499 GOE393499:GOF393499 GYA393499:GYB393499 HHW393499:HHX393499 HRS393499:HRT393499 IBO393499:IBP393499 ILK393499:ILL393499 IVG393499:IVH393499 JFC393499:JFD393499 JOY393499:JOZ393499 JYU393499:JYV393499 KIQ393499:KIR393499 KSM393499:KSN393499 LCI393499:LCJ393499 LME393499:LMF393499 LWA393499:LWB393499 MFW393499:MFX393499 MPS393499:MPT393499 MZO393499:MZP393499 NJK393499:NJL393499 NTG393499:NTH393499 ODC393499:ODD393499 OMY393499:OMZ393499 OWU393499:OWV393499 PGQ393499:PGR393499 PQM393499:PQN393499 QAI393499:QAJ393499 QKE393499:QKF393499 QUA393499:QUB393499 RDW393499:RDX393499 RNS393499:RNT393499 RXO393499:RXP393499 SHK393499:SHL393499 SRG393499:SRH393499 TBC393499:TBD393499 TKY393499:TKZ393499 TUU393499:TUV393499 UEQ393499:UER393499 UOM393499:UON393499 UYI393499:UYJ393499 VIE393499:VIF393499 VSA393499:VSB393499 WBW393499:WBX393499 WLS393499:WLT393499 WVO393499:WVP393499 G459029:H459029 JC459035:JD459035 SY459035:SZ459035 ACU459035:ACV459035 AMQ459035:AMR459035 AWM459035:AWN459035 BGI459035:BGJ459035 BQE459035:BQF459035 CAA459035:CAB459035 CJW459035:CJX459035 CTS459035:CTT459035 DDO459035:DDP459035 DNK459035:DNL459035 DXG459035:DXH459035 EHC459035:EHD459035 EQY459035:EQZ459035 FAU459035:FAV459035 FKQ459035:FKR459035 FUM459035:FUN459035 GEI459035:GEJ459035 GOE459035:GOF459035 GYA459035:GYB459035 HHW459035:HHX459035 HRS459035:HRT459035 IBO459035:IBP459035 ILK459035:ILL459035 IVG459035:IVH459035 JFC459035:JFD459035 JOY459035:JOZ459035 JYU459035:JYV459035 KIQ459035:KIR459035 KSM459035:KSN459035 LCI459035:LCJ459035 LME459035:LMF459035 LWA459035:LWB459035 MFW459035:MFX459035 MPS459035:MPT459035 MZO459035:MZP459035 NJK459035:NJL459035 NTG459035:NTH459035 ODC459035:ODD459035 OMY459035:OMZ459035 OWU459035:OWV459035 PGQ459035:PGR459035 PQM459035:PQN459035 QAI459035:QAJ459035 QKE459035:QKF459035 QUA459035:QUB459035 RDW459035:RDX459035 RNS459035:RNT459035 RXO459035:RXP459035 SHK459035:SHL459035 SRG459035:SRH459035 TBC459035:TBD459035 TKY459035:TKZ459035 TUU459035:TUV459035 UEQ459035:UER459035 UOM459035:UON459035 UYI459035:UYJ459035 VIE459035:VIF459035 VSA459035:VSB459035 WBW459035:WBX459035 WLS459035:WLT459035 WVO459035:WVP459035 G524565:H524565 JC524571:JD524571 SY524571:SZ524571 ACU524571:ACV524571 AMQ524571:AMR524571 AWM524571:AWN524571 BGI524571:BGJ524571 BQE524571:BQF524571 CAA524571:CAB524571 CJW524571:CJX524571 CTS524571:CTT524571 DDO524571:DDP524571 DNK524571:DNL524571 DXG524571:DXH524571 EHC524571:EHD524571 EQY524571:EQZ524571 FAU524571:FAV524571 FKQ524571:FKR524571 FUM524571:FUN524571 GEI524571:GEJ524571 GOE524571:GOF524571 GYA524571:GYB524571 HHW524571:HHX524571 HRS524571:HRT524571 IBO524571:IBP524571 ILK524571:ILL524571 IVG524571:IVH524571 JFC524571:JFD524571 JOY524571:JOZ524571 JYU524571:JYV524571 KIQ524571:KIR524571 KSM524571:KSN524571 LCI524571:LCJ524571 LME524571:LMF524571 LWA524571:LWB524571 MFW524571:MFX524571 MPS524571:MPT524571 MZO524571:MZP524571 NJK524571:NJL524571 NTG524571:NTH524571 ODC524571:ODD524571 OMY524571:OMZ524571 OWU524571:OWV524571 PGQ524571:PGR524571 PQM524571:PQN524571 QAI524571:QAJ524571 QKE524571:QKF524571 QUA524571:QUB524571 RDW524571:RDX524571 RNS524571:RNT524571 RXO524571:RXP524571 SHK524571:SHL524571 SRG524571:SRH524571 TBC524571:TBD524571 TKY524571:TKZ524571 TUU524571:TUV524571 UEQ524571:UER524571 UOM524571:UON524571 UYI524571:UYJ524571 VIE524571:VIF524571 VSA524571:VSB524571 WBW524571:WBX524571 WLS524571:WLT524571 WVO524571:WVP524571 G590101:H590101 JC590107:JD590107 SY590107:SZ590107 ACU590107:ACV590107 AMQ590107:AMR590107 AWM590107:AWN590107 BGI590107:BGJ590107 BQE590107:BQF590107 CAA590107:CAB590107 CJW590107:CJX590107 CTS590107:CTT590107 DDO590107:DDP590107 DNK590107:DNL590107 DXG590107:DXH590107 EHC590107:EHD590107 EQY590107:EQZ590107 FAU590107:FAV590107 FKQ590107:FKR590107 FUM590107:FUN590107 GEI590107:GEJ590107 GOE590107:GOF590107 GYA590107:GYB590107 HHW590107:HHX590107 HRS590107:HRT590107 IBO590107:IBP590107 ILK590107:ILL590107 IVG590107:IVH590107 JFC590107:JFD590107 JOY590107:JOZ590107 JYU590107:JYV590107 KIQ590107:KIR590107 KSM590107:KSN590107 LCI590107:LCJ590107 LME590107:LMF590107 LWA590107:LWB590107 MFW590107:MFX590107 MPS590107:MPT590107 MZO590107:MZP590107 NJK590107:NJL590107 NTG590107:NTH590107 ODC590107:ODD590107 OMY590107:OMZ590107 OWU590107:OWV590107 PGQ590107:PGR590107 PQM590107:PQN590107 QAI590107:QAJ590107 QKE590107:QKF590107 QUA590107:QUB590107 RDW590107:RDX590107 RNS590107:RNT590107 RXO590107:RXP590107 SHK590107:SHL590107 SRG590107:SRH590107 TBC590107:TBD590107 TKY590107:TKZ590107 TUU590107:TUV590107 UEQ590107:UER590107 UOM590107:UON590107 UYI590107:UYJ590107 VIE590107:VIF590107 VSA590107:VSB590107 WBW590107:WBX590107 WLS590107:WLT590107 WVO590107:WVP590107 G655637:H655637 JC655643:JD655643 SY655643:SZ655643 ACU655643:ACV655643 AMQ655643:AMR655643 AWM655643:AWN655643 BGI655643:BGJ655643 BQE655643:BQF655643 CAA655643:CAB655643 CJW655643:CJX655643 CTS655643:CTT655643 DDO655643:DDP655643 DNK655643:DNL655643 DXG655643:DXH655643 EHC655643:EHD655643 EQY655643:EQZ655643 FAU655643:FAV655643 FKQ655643:FKR655643 FUM655643:FUN655643 GEI655643:GEJ655643 GOE655643:GOF655643 GYA655643:GYB655643 HHW655643:HHX655643 HRS655643:HRT655643 IBO655643:IBP655643 ILK655643:ILL655643 IVG655643:IVH655643 JFC655643:JFD655643 JOY655643:JOZ655643 JYU655643:JYV655643 KIQ655643:KIR655643 KSM655643:KSN655643 LCI655643:LCJ655643 LME655643:LMF655643 LWA655643:LWB655643 MFW655643:MFX655643 MPS655643:MPT655643 MZO655643:MZP655643 NJK655643:NJL655643 NTG655643:NTH655643 ODC655643:ODD655643 OMY655643:OMZ655643 OWU655643:OWV655643 PGQ655643:PGR655643 PQM655643:PQN655643 QAI655643:QAJ655643 QKE655643:QKF655643 QUA655643:QUB655643 RDW655643:RDX655643 RNS655643:RNT655643 RXO655643:RXP655643 SHK655643:SHL655643 SRG655643:SRH655643 TBC655643:TBD655643 TKY655643:TKZ655643 TUU655643:TUV655643 UEQ655643:UER655643 UOM655643:UON655643 UYI655643:UYJ655643 VIE655643:VIF655643 VSA655643:VSB655643 WBW655643:WBX655643 WLS655643:WLT655643 WVO655643:WVP655643 G721173:H721173 JC721179:JD721179 SY721179:SZ721179 ACU721179:ACV721179 AMQ721179:AMR721179 AWM721179:AWN721179 BGI721179:BGJ721179 BQE721179:BQF721179 CAA721179:CAB721179 CJW721179:CJX721179 CTS721179:CTT721179 DDO721179:DDP721179 DNK721179:DNL721179 DXG721179:DXH721179 EHC721179:EHD721179 EQY721179:EQZ721179 FAU721179:FAV721179 FKQ721179:FKR721179 FUM721179:FUN721179 GEI721179:GEJ721179 GOE721179:GOF721179 GYA721179:GYB721179 HHW721179:HHX721179 HRS721179:HRT721179 IBO721179:IBP721179 ILK721179:ILL721179 IVG721179:IVH721179 JFC721179:JFD721179 JOY721179:JOZ721179 JYU721179:JYV721179 KIQ721179:KIR721179 KSM721179:KSN721179 LCI721179:LCJ721179 LME721179:LMF721179 LWA721179:LWB721179 MFW721179:MFX721179 MPS721179:MPT721179 MZO721179:MZP721179 NJK721179:NJL721179 NTG721179:NTH721179 ODC721179:ODD721179 OMY721179:OMZ721179 OWU721179:OWV721179 PGQ721179:PGR721179 PQM721179:PQN721179 QAI721179:QAJ721179 QKE721179:QKF721179 QUA721179:QUB721179 RDW721179:RDX721179 RNS721179:RNT721179 RXO721179:RXP721179 SHK721179:SHL721179 SRG721179:SRH721179 TBC721179:TBD721179 TKY721179:TKZ721179 TUU721179:TUV721179 UEQ721179:UER721179 UOM721179:UON721179 UYI721179:UYJ721179 VIE721179:VIF721179 VSA721179:VSB721179 WBW721179:WBX721179 WLS721179:WLT721179 WVO721179:WVP721179 G786709:H786709 JC786715:JD786715 SY786715:SZ786715 ACU786715:ACV786715 AMQ786715:AMR786715 AWM786715:AWN786715 BGI786715:BGJ786715 BQE786715:BQF786715 CAA786715:CAB786715 CJW786715:CJX786715 CTS786715:CTT786715 DDO786715:DDP786715 DNK786715:DNL786715 DXG786715:DXH786715 EHC786715:EHD786715 EQY786715:EQZ786715 FAU786715:FAV786715 FKQ786715:FKR786715 FUM786715:FUN786715 GEI786715:GEJ786715 GOE786715:GOF786715 GYA786715:GYB786715 HHW786715:HHX786715 HRS786715:HRT786715 IBO786715:IBP786715 ILK786715:ILL786715 IVG786715:IVH786715 JFC786715:JFD786715 JOY786715:JOZ786715 JYU786715:JYV786715 KIQ786715:KIR786715 KSM786715:KSN786715 LCI786715:LCJ786715 LME786715:LMF786715 LWA786715:LWB786715 MFW786715:MFX786715 MPS786715:MPT786715 MZO786715:MZP786715 NJK786715:NJL786715 NTG786715:NTH786715 ODC786715:ODD786715 OMY786715:OMZ786715 OWU786715:OWV786715 PGQ786715:PGR786715 PQM786715:PQN786715 QAI786715:QAJ786715 QKE786715:QKF786715 QUA786715:QUB786715 RDW786715:RDX786715 RNS786715:RNT786715 RXO786715:RXP786715 SHK786715:SHL786715 SRG786715:SRH786715 TBC786715:TBD786715 TKY786715:TKZ786715 TUU786715:TUV786715 UEQ786715:UER786715 UOM786715:UON786715 UYI786715:UYJ786715 VIE786715:VIF786715 VSA786715:VSB786715 WBW786715:WBX786715 WLS786715:WLT786715 WVO786715:WVP786715 G852245:H852245 JC852251:JD852251 SY852251:SZ852251 ACU852251:ACV852251 AMQ852251:AMR852251 AWM852251:AWN852251 BGI852251:BGJ852251 BQE852251:BQF852251 CAA852251:CAB852251 CJW852251:CJX852251 CTS852251:CTT852251 DDO852251:DDP852251 DNK852251:DNL852251 DXG852251:DXH852251 EHC852251:EHD852251 EQY852251:EQZ852251 FAU852251:FAV852251 FKQ852251:FKR852251 FUM852251:FUN852251 GEI852251:GEJ852251 GOE852251:GOF852251 GYA852251:GYB852251 HHW852251:HHX852251 HRS852251:HRT852251 IBO852251:IBP852251 ILK852251:ILL852251 IVG852251:IVH852251 JFC852251:JFD852251 JOY852251:JOZ852251 JYU852251:JYV852251 KIQ852251:KIR852251 KSM852251:KSN852251 LCI852251:LCJ852251 LME852251:LMF852251 LWA852251:LWB852251 MFW852251:MFX852251 MPS852251:MPT852251 MZO852251:MZP852251 NJK852251:NJL852251 NTG852251:NTH852251 ODC852251:ODD852251 OMY852251:OMZ852251 OWU852251:OWV852251 PGQ852251:PGR852251 PQM852251:PQN852251 QAI852251:QAJ852251 QKE852251:QKF852251 QUA852251:QUB852251 RDW852251:RDX852251 RNS852251:RNT852251 RXO852251:RXP852251 SHK852251:SHL852251 SRG852251:SRH852251 TBC852251:TBD852251 TKY852251:TKZ852251 TUU852251:TUV852251 UEQ852251:UER852251 UOM852251:UON852251 UYI852251:UYJ852251 VIE852251:VIF852251 VSA852251:VSB852251 WBW852251:WBX852251 WLS852251:WLT852251 WVO852251:WVP852251 G917781:H917781 JC917787:JD917787 SY917787:SZ917787 ACU917787:ACV917787 AMQ917787:AMR917787 AWM917787:AWN917787 BGI917787:BGJ917787 BQE917787:BQF917787 CAA917787:CAB917787 CJW917787:CJX917787 CTS917787:CTT917787 DDO917787:DDP917787 DNK917787:DNL917787 DXG917787:DXH917787 EHC917787:EHD917787 EQY917787:EQZ917787 FAU917787:FAV917787 FKQ917787:FKR917787 FUM917787:FUN917787 GEI917787:GEJ917787 GOE917787:GOF917787 GYA917787:GYB917787 HHW917787:HHX917787 HRS917787:HRT917787 IBO917787:IBP917787 ILK917787:ILL917787 IVG917787:IVH917787 JFC917787:JFD917787 JOY917787:JOZ917787 JYU917787:JYV917787 KIQ917787:KIR917787 KSM917787:KSN917787 LCI917787:LCJ917787 LME917787:LMF917787 LWA917787:LWB917787 MFW917787:MFX917787 MPS917787:MPT917787 MZO917787:MZP917787 NJK917787:NJL917787 NTG917787:NTH917787 ODC917787:ODD917787 OMY917787:OMZ917787 OWU917787:OWV917787 PGQ917787:PGR917787 PQM917787:PQN917787 QAI917787:QAJ917787 QKE917787:QKF917787 QUA917787:QUB917787 RDW917787:RDX917787 RNS917787:RNT917787 RXO917787:RXP917787 SHK917787:SHL917787 SRG917787:SRH917787 TBC917787:TBD917787 TKY917787:TKZ917787 TUU917787:TUV917787 UEQ917787:UER917787 UOM917787:UON917787 UYI917787:UYJ917787 VIE917787:VIF917787 VSA917787:VSB917787 WBW917787:WBX917787 WLS917787:WLT917787 WVO917787:WVP917787 G983317:H983317 JC983323:JD983323 SY983323:SZ983323 ACU983323:ACV983323 AMQ983323:AMR983323 AWM983323:AWN983323 BGI983323:BGJ983323 BQE983323:BQF983323 CAA983323:CAB983323 CJW983323:CJX983323 CTS983323:CTT983323 DDO983323:DDP983323 DNK983323:DNL983323 DXG983323:DXH983323 EHC983323:EHD983323 EQY983323:EQZ983323 FAU983323:FAV983323 FKQ983323:FKR983323 FUM983323:FUN983323 GEI983323:GEJ983323 GOE983323:GOF983323 GYA983323:GYB983323 HHW983323:HHX983323 HRS983323:HRT983323 IBO983323:IBP983323 ILK983323:ILL983323 IVG983323:IVH983323 JFC983323:JFD983323 JOY983323:JOZ983323 JYU983323:JYV983323 KIQ983323:KIR983323 KSM983323:KSN983323 LCI983323:LCJ983323 LME983323:LMF983323 LWA983323:LWB983323 MFW983323:MFX983323 MPS983323:MPT983323 MZO983323:MZP983323 NJK983323:NJL983323 NTG983323:NTH983323 ODC983323:ODD983323 OMY983323:OMZ983323 OWU983323:OWV983323 PGQ983323:PGR983323 PQM983323:PQN983323 QAI983323:QAJ983323 QKE983323:QKF983323 QUA983323:QUB983323 RDW983323:RDX983323 RNS983323:RNT983323 RXO983323:RXP983323 SHK983323:SHL983323 SRG983323:SRH983323 TBC983323:TBD983323 TKY983323:TKZ983323 TUU983323:TUV983323 UEQ983323:UER983323 UOM983323:UON983323 UYI983323:UYJ983323 VIE983323:VIF983323 VSA983323:VSB983323 WBW983323:WBX983323 WLS983323:WLT983323 WVO983323:WVP983323 G272:H272 JC272:JD272 SY272:SZ272 ACU272:ACV272 AMQ272:AMR272 AWM272:AWN272 BGI272:BGJ272 BQE272:BQF272 CAA272:CAB272 CJW272:CJX272 CTS272:CTT272 DDO272:DDP272 DNK272:DNL272 DXG272:DXH272 EHC272:EHD272 EQY272:EQZ272 FAU272:FAV272 FKQ272:FKR272 FUM272:FUN272 GEI272:GEJ272 GOE272:GOF272 GYA272:GYB272 HHW272:HHX272 HRS272:HRT272 IBO272:IBP272 ILK272:ILL272 IVG272:IVH272 JFC272:JFD272 JOY272:JOZ272 JYU272:JYV272 KIQ272:KIR272 KSM272:KSN272 LCI272:LCJ272 LME272:LMF272 LWA272:LWB272 MFW272:MFX272 MPS272:MPT272 MZO272:MZP272 NJK272:NJL272 NTG272:NTH272 ODC272:ODD272 OMY272:OMZ272 OWU272:OWV272 PGQ272:PGR272 PQM272:PQN272 QAI272:QAJ272 QKE272:QKF272 QUA272:QUB272 RDW272:RDX272 RNS272:RNT272 RXO272:RXP272 SHK272:SHL272 SRG272:SRH272 TBC272:TBD272 TKY272:TKZ272 TUU272:TUV272 UEQ272:UER272 UOM272:UON272 UYI272:UYJ272 VIE272:VIF272 VSA272:VSB272 WBW272:WBX272 WLS272:WLT272 WVO272:WVP272 G65802:H65802 JC65808:JD65808 SY65808:SZ65808 ACU65808:ACV65808 AMQ65808:AMR65808 AWM65808:AWN65808 BGI65808:BGJ65808 BQE65808:BQF65808 CAA65808:CAB65808 CJW65808:CJX65808 CTS65808:CTT65808 DDO65808:DDP65808 DNK65808:DNL65808 DXG65808:DXH65808 EHC65808:EHD65808 EQY65808:EQZ65808 FAU65808:FAV65808 FKQ65808:FKR65808 FUM65808:FUN65808 GEI65808:GEJ65808 GOE65808:GOF65808 GYA65808:GYB65808 HHW65808:HHX65808 HRS65808:HRT65808 IBO65808:IBP65808 ILK65808:ILL65808 IVG65808:IVH65808 JFC65808:JFD65808 JOY65808:JOZ65808 JYU65808:JYV65808 KIQ65808:KIR65808 KSM65808:KSN65808 LCI65808:LCJ65808 LME65808:LMF65808 LWA65808:LWB65808 MFW65808:MFX65808 MPS65808:MPT65808 MZO65808:MZP65808 NJK65808:NJL65808 NTG65808:NTH65808 ODC65808:ODD65808 OMY65808:OMZ65808 OWU65808:OWV65808 PGQ65808:PGR65808 PQM65808:PQN65808 QAI65808:QAJ65808 QKE65808:QKF65808 QUA65808:QUB65808 RDW65808:RDX65808 RNS65808:RNT65808 RXO65808:RXP65808 SHK65808:SHL65808 SRG65808:SRH65808 TBC65808:TBD65808 TKY65808:TKZ65808 TUU65808:TUV65808 UEQ65808:UER65808 UOM65808:UON65808 UYI65808:UYJ65808 VIE65808:VIF65808 VSA65808:VSB65808 WBW65808:WBX65808 WLS65808:WLT65808 WVO65808:WVP65808 G131338:H131338 JC131344:JD131344 SY131344:SZ131344 ACU131344:ACV131344 AMQ131344:AMR131344 AWM131344:AWN131344 BGI131344:BGJ131344 BQE131344:BQF131344 CAA131344:CAB131344 CJW131344:CJX131344 CTS131344:CTT131344 DDO131344:DDP131344 DNK131344:DNL131344 DXG131344:DXH131344 EHC131344:EHD131344 EQY131344:EQZ131344 FAU131344:FAV131344 FKQ131344:FKR131344 FUM131344:FUN131344 GEI131344:GEJ131344 GOE131344:GOF131344 GYA131344:GYB131344 HHW131344:HHX131344 HRS131344:HRT131344 IBO131344:IBP131344 ILK131344:ILL131344 IVG131344:IVH131344 JFC131344:JFD131344 JOY131344:JOZ131344 JYU131344:JYV131344 KIQ131344:KIR131344 KSM131344:KSN131344 LCI131344:LCJ131344 LME131344:LMF131344 LWA131344:LWB131344 MFW131344:MFX131344 MPS131344:MPT131344 MZO131344:MZP131344 NJK131344:NJL131344 NTG131344:NTH131344 ODC131344:ODD131344 OMY131344:OMZ131344 OWU131344:OWV131344 PGQ131344:PGR131344 PQM131344:PQN131344 QAI131344:QAJ131344 QKE131344:QKF131344 QUA131344:QUB131344 RDW131344:RDX131344 RNS131344:RNT131344 RXO131344:RXP131344 SHK131344:SHL131344 SRG131344:SRH131344 TBC131344:TBD131344 TKY131344:TKZ131344 TUU131344:TUV131344 UEQ131344:UER131344 UOM131344:UON131344 UYI131344:UYJ131344 VIE131344:VIF131344 VSA131344:VSB131344 WBW131344:WBX131344 WLS131344:WLT131344 WVO131344:WVP131344 G196874:H196874 JC196880:JD196880 SY196880:SZ196880 ACU196880:ACV196880 AMQ196880:AMR196880 AWM196880:AWN196880 BGI196880:BGJ196880 BQE196880:BQF196880 CAA196880:CAB196880 CJW196880:CJX196880 CTS196880:CTT196880 DDO196880:DDP196880 DNK196880:DNL196880 DXG196880:DXH196880 EHC196880:EHD196880 EQY196880:EQZ196880 FAU196880:FAV196880 FKQ196880:FKR196880 FUM196880:FUN196880 GEI196880:GEJ196880 GOE196880:GOF196880 GYA196880:GYB196880 HHW196880:HHX196880 HRS196880:HRT196880 IBO196880:IBP196880 ILK196880:ILL196880 IVG196880:IVH196880 JFC196880:JFD196880 JOY196880:JOZ196880 JYU196880:JYV196880 KIQ196880:KIR196880 KSM196880:KSN196880 LCI196880:LCJ196880 LME196880:LMF196880 LWA196880:LWB196880 MFW196880:MFX196880 MPS196880:MPT196880 MZO196880:MZP196880 NJK196880:NJL196880 NTG196880:NTH196880 ODC196880:ODD196880 OMY196880:OMZ196880 OWU196880:OWV196880 PGQ196880:PGR196880 PQM196880:PQN196880 QAI196880:QAJ196880 QKE196880:QKF196880 QUA196880:QUB196880 RDW196880:RDX196880 RNS196880:RNT196880 RXO196880:RXP196880 SHK196880:SHL196880 SRG196880:SRH196880 TBC196880:TBD196880 TKY196880:TKZ196880 TUU196880:TUV196880 UEQ196880:UER196880 UOM196880:UON196880 UYI196880:UYJ196880 VIE196880:VIF196880 VSA196880:VSB196880 WBW196880:WBX196880 WLS196880:WLT196880 WVO196880:WVP196880 G262410:H262410 JC262416:JD262416 SY262416:SZ262416 ACU262416:ACV262416 AMQ262416:AMR262416 AWM262416:AWN262416 BGI262416:BGJ262416 BQE262416:BQF262416 CAA262416:CAB262416 CJW262416:CJX262416 CTS262416:CTT262416 DDO262416:DDP262416 DNK262416:DNL262416 DXG262416:DXH262416 EHC262416:EHD262416 EQY262416:EQZ262416 FAU262416:FAV262416 FKQ262416:FKR262416 FUM262416:FUN262416 GEI262416:GEJ262416 GOE262416:GOF262416 GYA262416:GYB262416 HHW262416:HHX262416 HRS262416:HRT262416 IBO262416:IBP262416 ILK262416:ILL262416 IVG262416:IVH262416 JFC262416:JFD262416 JOY262416:JOZ262416 JYU262416:JYV262416 KIQ262416:KIR262416 KSM262416:KSN262416 LCI262416:LCJ262416 LME262416:LMF262416 LWA262416:LWB262416 MFW262416:MFX262416 MPS262416:MPT262416 MZO262416:MZP262416 NJK262416:NJL262416 NTG262416:NTH262416 ODC262416:ODD262416 OMY262416:OMZ262416 OWU262416:OWV262416 PGQ262416:PGR262416 PQM262416:PQN262416 QAI262416:QAJ262416 QKE262416:QKF262416 QUA262416:QUB262416 RDW262416:RDX262416 RNS262416:RNT262416 RXO262416:RXP262416 SHK262416:SHL262416 SRG262416:SRH262416 TBC262416:TBD262416 TKY262416:TKZ262416 TUU262416:TUV262416 UEQ262416:UER262416 UOM262416:UON262416 UYI262416:UYJ262416 VIE262416:VIF262416 VSA262416:VSB262416 WBW262416:WBX262416 WLS262416:WLT262416 WVO262416:WVP262416 G327946:H327946 JC327952:JD327952 SY327952:SZ327952 ACU327952:ACV327952 AMQ327952:AMR327952 AWM327952:AWN327952 BGI327952:BGJ327952 BQE327952:BQF327952 CAA327952:CAB327952 CJW327952:CJX327952 CTS327952:CTT327952 DDO327952:DDP327952 DNK327952:DNL327952 DXG327952:DXH327952 EHC327952:EHD327952 EQY327952:EQZ327952 FAU327952:FAV327952 FKQ327952:FKR327952 FUM327952:FUN327952 GEI327952:GEJ327952 GOE327952:GOF327952 GYA327952:GYB327952 HHW327952:HHX327952 HRS327952:HRT327952 IBO327952:IBP327952 ILK327952:ILL327952 IVG327952:IVH327952 JFC327952:JFD327952 JOY327952:JOZ327952 JYU327952:JYV327952 KIQ327952:KIR327952 KSM327952:KSN327952 LCI327952:LCJ327952 LME327952:LMF327952 LWA327952:LWB327952 MFW327952:MFX327952 MPS327952:MPT327952 MZO327952:MZP327952 NJK327952:NJL327952 NTG327952:NTH327952 ODC327952:ODD327952 OMY327952:OMZ327952 OWU327952:OWV327952 PGQ327952:PGR327952 PQM327952:PQN327952 QAI327952:QAJ327952 QKE327952:QKF327952 QUA327952:QUB327952 RDW327952:RDX327952 RNS327952:RNT327952 RXO327952:RXP327952 SHK327952:SHL327952 SRG327952:SRH327952 TBC327952:TBD327952 TKY327952:TKZ327952 TUU327952:TUV327952 UEQ327952:UER327952 UOM327952:UON327952 UYI327952:UYJ327952 VIE327952:VIF327952 VSA327952:VSB327952 WBW327952:WBX327952 WLS327952:WLT327952 WVO327952:WVP327952 G393482:H393482 JC393488:JD393488 SY393488:SZ393488 ACU393488:ACV393488 AMQ393488:AMR393488 AWM393488:AWN393488 BGI393488:BGJ393488 BQE393488:BQF393488 CAA393488:CAB393488 CJW393488:CJX393488 CTS393488:CTT393488 DDO393488:DDP393488 DNK393488:DNL393488 DXG393488:DXH393488 EHC393488:EHD393488 EQY393488:EQZ393488 FAU393488:FAV393488 FKQ393488:FKR393488 FUM393488:FUN393488 GEI393488:GEJ393488 GOE393488:GOF393488 GYA393488:GYB393488 HHW393488:HHX393488 HRS393488:HRT393488 IBO393488:IBP393488 ILK393488:ILL393488 IVG393488:IVH393488 JFC393488:JFD393488 JOY393488:JOZ393488 JYU393488:JYV393488 KIQ393488:KIR393488 KSM393488:KSN393488 LCI393488:LCJ393488 LME393488:LMF393488 LWA393488:LWB393488 MFW393488:MFX393488 MPS393488:MPT393488 MZO393488:MZP393488 NJK393488:NJL393488 NTG393488:NTH393488 ODC393488:ODD393488 OMY393488:OMZ393488 OWU393488:OWV393488 PGQ393488:PGR393488 PQM393488:PQN393488 QAI393488:QAJ393488 QKE393488:QKF393488 QUA393488:QUB393488 RDW393488:RDX393488 RNS393488:RNT393488 RXO393488:RXP393488 SHK393488:SHL393488 SRG393488:SRH393488 TBC393488:TBD393488 TKY393488:TKZ393488 TUU393488:TUV393488 UEQ393488:UER393488 UOM393488:UON393488 UYI393488:UYJ393488 VIE393488:VIF393488 VSA393488:VSB393488 WBW393488:WBX393488 WLS393488:WLT393488 WVO393488:WVP393488 G459018:H459018 JC459024:JD459024 SY459024:SZ459024 ACU459024:ACV459024 AMQ459024:AMR459024 AWM459024:AWN459024 BGI459024:BGJ459024 BQE459024:BQF459024 CAA459024:CAB459024 CJW459024:CJX459024 CTS459024:CTT459024 DDO459024:DDP459024 DNK459024:DNL459024 DXG459024:DXH459024 EHC459024:EHD459024 EQY459024:EQZ459024 FAU459024:FAV459024 FKQ459024:FKR459024 FUM459024:FUN459024 GEI459024:GEJ459024 GOE459024:GOF459024 GYA459024:GYB459024 HHW459024:HHX459024 HRS459024:HRT459024 IBO459024:IBP459024 ILK459024:ILL459024 IVG459024:IVH459024 JFC459024:JFD459024 JOY459024:JOZ459024 JYU459024:JYV459024 KIQ459024:KIR459024 KSM459024:KSN459024 LCI459024:LCJ459024 LME459024:LMF459024 LWA459024:LWB459024 MFW459024:MFX459024 MPS459024:MPT459024 MZO459024:MZP459024 NJK459024:NJL459024 NTG459024:NTH459024 ODC459024:ODD459024 OMY459024:OMZ459024 OWU459024:OWV459024 PGQ459024:PGR459024 PQM459024:PQN459024 QAI459024:QAJ459024 QKE459024:QKF459024 QUA459024:QUB459024 RDW459024:RDX459024 RNS459024:RNT459024 RXO459024:RXP459024 SHK459024:SHL459024 SRG459024:SRH459024 TBC459024:TBD459024 TKY459024:TKZ459024 TUU459024:TUV459024 UEQ459024:UER459024 UOM459024:UON459024 UYI459024:UYJ459024 VIE459024:VIF459024 VSA459024:VSB459024 WBW459024:WBX459024 WLS459024:WLT459024 WVO459024:WVP459024 G524554:H524554 JC524560:JD524560 SY524560:SZ524560 ACU524560:ACV524560 AMQ524560:AMR524560 AWM524560:AWN524560 BGI524560:BGJ524560 BQE524560:BQF524560 CAA524560:CAB524560 CJW524560:CJX524560 CTS524560:CTT524560 DDO524560:DDP524560 DNK524560:DNL524560 DXG524560:DXH524560 EHC524560:EHD524560 EQY524560:EQZ524560 FAU524560:FAV524560 FKQ524560:FKR524560 FUM524560:FUN524560 GEI524560:GEJ524560 GOE524560:GOF524560 GYA524560:GYB524560 HHW524560:HHX524560 HRS524560:HRT524560 IBO524560:IBP524560 ILK524560:ILL524560 IVG524560:IVH524560 JFC524560:JFD524560 JOY524560:JOZ524560 JYU524560:JYV524560 KIQ524560:KIR524560 KSM524560:KSN524560 LCI524560:LCJ524560 LME524560:LMF524560 LWA524560:LWB524560 MFW524560:MFX524560 MPS524560:MPT524560 MZO524560:MZP524560 NJK524560:NJL524560 NTG524560:NTH524560 ODC524560:ODD524560 OMY524560:OMZ524560 OWU524560:OWV524560 PGQ524560:PGR524560 PQM524560:PQN524560 QAI524560:QAJ524560 QKE524560:QKF524560 QUA524560:QUB524560 RDW524560:RDX524560 RNS524560:RNT524560 RXO524560:RXP524560 SHK524560:SHL524560 SRG524560:SRH524560 TBC524560:TBD524560 TKY524560:TKZ524560 TUU524560:TUV524560 UEQ524560:UER524560 UOM524560:UON524560 UYI524560:UYJ524560 VIE524560:VIF524560 VSA524560:VSB524560 WBW524560:WBX524560 WLS524560:WLT524560 WVO524560:WVP524560 G590090:H590090 JC590096:JD590096 SY590096:SZ590096 ACU590096:ACV590096 AMQ590096:AMR590096 AWM590096:AWN590096 BGI590096:BGJ590096 BQE590096:BQF590096 CAA590096:CAB590096 CJW590096:CJX590096 CTS590096:CTT590096 DDO590096:DDP590096 DNK590096:DNL590096 DXG590096:DXH590096 EHC590096:EHD590096 EQY590096:EQZ590096 FAU590096:FAV590096 FKQ590096:FKR590096 FUM590096:FUN590096 GEI590096:GEJ590096 GOE590096:GOF590096 GYA590096:GYB590096 HHW590096:HHX590096 HRS590096:HRT590096 IBO590096:IBP590096 ILK590096:ILL590096 IVG590096:IVH590096 JFC590096:JFD590096 JOY590096:JOZ590096 JYU590096:JYV590096 KIQ590096:KIR590096 KSM590096:KSN590096 LCI590096:LCJ590096 LME590096:LMF590096 LWA590096:LWB590096 MFW590096:MFX590096 MPS590096:MPT590096 MZO590096:MZP590096 NJK590096:NJL590096 NTG590096:NTH590096 ODC590096:ODD590096 OMY590096:OMZ590096 OWU590096:OWV590096 PGQ590096:PGR590096 PQM590096:PQN590096 QAI590096:QAJ590096 QKE590096:QKF590096 QUA590096:QUB590096 RDW590096:RDX590096 RNS590096:RNT590096 RXO590096:RXP590096 SHK590096:SHL590096 SRG590096:SRH590096 TBC590096:TBD590096 TKY590096:TKZ590096 TUU590096:TUV590096 UEQ590096:UER590096 UOM590096:UON590096 UYI590096:UYJ590096 VIE590096:VIF590096 VSA590096:VSB590096 WBW590096:WBX590096 WLS590096:WLT590096 WVO590096:WVP590096 G655626:H655626 JC655632:JD655632 SY655632:SZ655632 ACU655632:ACV655632 AMQ655632:AMR655632 AWM655632:AWN655632 BGI655632:BGJ655632 BQE655632:BQF655632 CAA655632:CAB655632 CJW655632:CJX655632 CTS655632:CTT655632 DDO655632:DDP655632 DNK655632:DNL655632 DXG655632:DXH655632 EHC655632:EHD655632 EQY655632:EQZ655632 FAU655632:FAV655632 FKQ655632:FKR655632 FUM655632:FUN655632 GEI655632:GEJ655632 GOE655632:GOF655632 GYA655632:GYB655632 HHW655632:HHX655632 HRS655632:HRT655632 IBO655632:IBP655632 ILK655632:ILL655632 IVG655632:IVH655632 JFC655632:JFD655632 JOY655632:JOZ655632 JYU655632:JYV655632 KIQ655632:KIR655632 KSM655632:KSN655632 LCI655632:LCJ655632 LME655632:LMF655632 LWA655632:LWB655632 MFW655632:MFX655632 MPS655632:MPT655632 MZO655632:MZP655632 NJK655632:NJL655632 NTG655632:NTH655632 ODC655632:ODD655632 OMY655632:OMZ655632 OWU655632:OWV655632 PGQ655632:PGR655632 PQM655632:PQN655632 QAI655632:QAJ655632 QKE655632:QKF655632 QUA655632:QUB655632 RDW655632:RDX655632 RNS655632:RNT655632 RXO655632:RXP655632 SHK655632:SHL655632 SRG655632:SRH655632 TBC655632:TBD655632 TKY655632:TKZ655632 TUU655632:TUV655632 UEQ655632:UER655632 UOM655632:UON655632 UYI655632:UYJ655632 VIE655632:VIF655632 VSA655632:VSB655632 WBW655632:WBX655632 WLS655632:WLT655632 WVO655632:WVP655632 G721162:H721162 JC721168:JD721168 SY721168:SZ721168 ACU721168:ACV721168 AMQ721168:AMR721168 AWM721168:AWN721168 BGI721168:BGJ721168 BQE721168:BQF721168 CAA721168:CAB721168 CJW721168:CJX721168 CTS721168:CTT721168 DDO721168:DDP721168 DNK721168:DNL721168 DXG721168:DXH721168 EHC721168:EHD721168 EQY721168:EQZ721168 FAU721168:FAV721168 FKQ721168:FKR721168 FUM721168:FUN721168 GEI721168:GEJ721168 GOE721168:GOF721168 GYA721168:GYB721168 HHW721168:HHX721168 HRS721168:HRT721168 IBO721168:IBP721168 ILK721168:ILL721168 IVG721168:IVH721168 JFC721168:JFD721168 JOY721168:JOZ721168 JYU721168:JYV721168 KIQ721168:KIR721168 KSM721168:KSN721168 LCI721168:LCJ721168 LME721168:LMF721168 LWA721168:LWB721168 MFW721168:MFX721168 MPS721168:MPT721168 MZO721168:MZP721168 NJK721168:NJL721168 NTG721168:NTH721168 ODC721168:ODD721168 OMY721168:OMZ721168 OWU721168:OWV721168 PGQ721168:PGR721168 PQM721168:PQN721168 QAI721168:QAJ721168 QKE721168:QKF721168 QUA721168:QUB721168 RDW721168:RDX721168 RNS721168:RNT721168 RXO721168:RXP721168 SHK721168:SHL721168 SRG721168:SRH721168 TBC721168:TBD721168 TKY721168:TKZ721168 TUU721168:TUV721168 UEQ721168:UER721168 UOM721168:UON721168 UYI721168:UYJ721168 VIE721168:VIF721168 VSA721168:VSB721168 WBW721168:WBX721168 WLS721168:WLT721168 WVO721168:WVP721168 G786698:H786698 JC786704:JD786704 SY786704:SZ786704 ACU786704:ACV786704 AMQ786704:AMR786704 AWM786704:AWN786704 BGI786704:BGJ786704 BQE786704:BQF786704 CAA786704:CAB786704 CJW786704:CJX786704 CTS786704:CTT786704 DDO786704:DDP786704 DNK786704:DNL786704 DXG786704:DXH786704 EHC786704:EHD786704 EQY786704:EQZ786704 FAU786704:FAV786704 FKQ786704:FKR786704 FUM786704:FUN786704 GEI786704:GEJ786704 GOE786704:GOF786704 GYA786704:GYB786704 HHW786704:HHX786704 HRS786704:HRT786704 IBO786704:IBP786704 ILK786704:ILL786704 IVG786704:IVH786704 JFC786704:JFD786704 JOY786704:JOZ786704 JYU786704:JYV786704 KIQ786704:KIR786704 KSM786704:KSN786704 LCI786704:LCJ786704 LME786704:LMF786704 LWA786704:LWB786704 MFW786704:MFX786704 MPS786704:MPT786704 MZO786704:MZP786704 NJK786704:NJL786704 NTG786704:NTH786704 ODC786704:ODD786704 OMY786704:OMZ786704 OWU786704:OWV786704 PGQ786704:PGR786704 PQM786704:PQN786704 QAI786704:QAJ786704 QKE786704:QKF786704 QUA786704:QUB786704 RDW786704:RDX786704 RNS786704:RNT786704 RXO786704:RXP786704 SHK786704:SHL786704 SRG786704:SRH786704 TBC786704:TBD786704 TKY786704:TKZ786704 TUU786704:TUV786704 UEQ786704:UER786704 UOM786704:UON786704 UYI786704:UYJ786704 VIE786704:VIF786704 VSA786704:VSB786704 WBW786704:WBX786704 WLS786704:WLT786704 WVO786704:WVP786704 G852234:H852234 JC852240:JD852240 SY852240:SZ852240 ACU852240:ACV852240 AMQ852240:AMR852240 AWM852240:AWN852240 BGI852240:BGJ852240 BQE852240:BQF852240 CAA852240:CAB852240 CJW852240:CJX852240 CTS852240:CTT852240 DDO852240:DDP852240 DNK852240:DNL852240 DXG852240:DXH852240 EHC852240:EHD852240 EQY852240:EQZ852240 FAU852240:FAV852240 FKQ852240:FKR852240 FUM852240:FUN852240 GEI852240:GEJ852240 GOE852240:GOF852240 GYA852240:GYB852240 HHW852240:HHX852240 HRS852240:HRT852240 IBO852240:IBP852240 ILK852240:ILL852240 IVG852240:IVH852240 JFC852240:JFD852240 JOY852240:JOZ852240 JYU852240:JYV852240 KIQ852240:KIR852240 KSM852240:KSN852240 LCI852240:LCJ852240 LME852240:LMF852240 LWA852240:LWB852240 MFW852240:MFX852240 MPS852240:MPT852240 MZO852240:MZP852240 NJK852240:NJL852240 NTG852240:NTH852240 ODC852240:ODD852240 OMY852240:OMZ852240 OWU852240:OWV852240 PGQ852240:PGR852240 PQM852240:PQN852240 QAI852240:QAJ852240 QKE852240:QKF852240 QUA852240:QUB852240 RDW852240:RDX852240 RNS852240:RNT852240 RXO852240:RXP852240 SHK852240:SHL852240 SRG852240:SRH852240 TBC852240:TBD852240 TKY852240:TKZ852240 TUU852240:TUV852240 UEQ852240:UER852240 UOM852240:UON852240 UYI852240:UYJ852240 VIE852240:VIF852240 VSA852240:VSB852240 WBW852240:WBX852240 WLS852240:WLT852240 WVO852240:WVP852240 G917770:H917770 JC917776:JD917776 SY917776:SZ917776 ACU917776:ACV917776 AMQ917776:AMR917776 AWM917776:AWN917776 BGI917776:BGJ917776 BQE917776:BQF917776 CAA917776:CAB917776 CJW917776:CJX917776 CTS917776:CTT917776 DDO917776:DDP917776 DNK917776:DNL917776 DXG917776:DXH917776 EHC917776:EHD917776 EQY917776:EQZ917776 FAU917776:FAV917776 FKQ917776:FKR917776 FUM917776:FUN917776 GEI917776:GEJ917776 GOE917776:GOF917776 GYA917776:GYB917776 HHW917776:HHX917776 HRS917776:HRT917776 IBO917776:IBP917776 ILK917776:ILL917776 IVG917776:IVH917776 JFC917776:JFD917776 JOY917776:JOZ917776 JYU917776:JYV917776 KIQ917776:KIR917776 KSM917776:KSN917776 LCI917776:LCJ917776 LME917776:LMF917776 LWA917776:LWB917776 MFW917776:MFX917776 MPS917776:MPT917776 MZO917776:MZP917776 NJK917776:NJL917776 NTG917776:NTH917776 ODC917776:ODD917776 OMY917776:OMZ917776 OWU917776:OWV917776 PGQ917776:PGR917776 PQM917776:PQN917776 QAI917776:QAJ917776 QKE917776:QKF917776 QUA917776:QUB917776 RDW917776:RDX917776 RNS917776:RNT917776 RXO917776:RXP917776 SHK917776:SHL917776 SRG917776:SRH917776 TBC917776:TBD917776 TKY917776:TKZ917776 TUU917776:TUV917776 UEQ917776:UER917776 UOM917776:UON917776 UYI917776:UYJ917776 VIE917776:VIF917776 VSA917776:VSB917776 WBW917776:WBX917776 WLS917776:WLT917776 WVO917776:WVP917776 G983306:H983306 JC983312:JD983312 SY983312:SZ983312 ACU983312:ACV983312 AMQ983312:AMR983312 AWM983312:AWN983312 BGI983312:BGJ983312 BQE983312:BQF983312 CAA983312:CAB983312 CJW983312:CJX983312 CTS983312:CTT983312 DDO983312:DDP983312 DNK983312:DNL983312 DXG983312:DXH983312 EHC983312:EHD983312 EQY983312:EQZ983312 FAU983312:FAV983312 FKQ983312:FKR983312 FUM983312:FUN983312 GEI983312:GEJ983312 GOE983312:GOF983312 GYA983312:GYB983312 HHW983312:HHX983312 HRS983312:HRT983312 IBO983312:IBP983312 ILK983312:ILL983312 IVG983312:IVH983312 JFC983312:JFD983312 JOY983312:JOZ983312 JYU983312:JYV983312 KIQ983312:KIR983312 KSM983312:KSN983312 LCI983312:LCJ983312 LME983312:LMF983312 LWA983312:LWB983312 MFW983312:MFX983312 MPS983312:MPT983312 MZO983312:MZP983312 NJK983312:NJL983312 NTG983312:NTH983312 ODC983312:ODD983312 OMY983312:OMZ983312 OWU983312:OWV983312 PGQ983312:PGR983312 PQM983312:PQN983312 QAI983312:QAJ983312 QKE983312:QKF983312 QUA983312:QUB983312 RDW983312:RDX983312 RNS983312:RNT983312 RXO983312:RXP983312 SHK983312:SHL983312 SRG983312:SRH983312 TBC983312:TBD983312 TKY983312:TKZ983312 TUU983312:TUV983312 UEQ983312:UER983312 UOM983312:UON983312 UYI983312:UYJ983312 VIE983312:VIF983312 VSA983312:VSB983312 WBW983312:WBX983312 WLS983312:WLT983312 WVO983312:WVP983312 G245:H245 JC245:JD245 SY245:SZ245 ACU245:ACV245 AMQ245:AMR245 AWM245:AWN245 BGI245:BGJ245 BQE245:BQF245 CAA245:CAB245 CJW245:CJX245 CTS245:CTT245 DDO245:DDP245 DNK245:DNL245 DXG245:DXH245 EHC245:EHD245 EQY245:EQZ245 FAU245:FAV245 FKQ245:FKR245 FUM245:FUN245 GEI245:GEJ245 GOE245:GOF245 GYA245:GYB245 HHW245:HHX245 HRS245:HRT245 IBO245:IBP245 ILK245:ILL245 IVG245:IVH245 JFC245:JFD245 JOY245:JOZ245 JYU245:JYV245 KIQ245:KIR245 KSM245:KSN245 LCI245:LCJ245 LME245:LMF245 LWA245:LWB245 MFW245:MFX245 MPS245:MPT245 MZO245:MZP245 NJK245:NJL245 NTG245:NTH245 ODC245:ODD245 OMY245:OMZ245 OWU245:OWV245 PGQ245:PGR245 PQM245:PQN245 QAI245:QAJ245 QKE245:QKF245 QUA245:QUB245 RDW245:RDX245 RNS245:RNT245 RXO245:RXP245 SHK245:SHL245 SRG245:SRH245 TBC245:TBD245 TKY245:TKZ245 TUU245:TUV245 UEQ245:UER245 UOM245:UON245 UYI245:UYJ245 VIE245:VIF245 VSA245:VSB245 WBW245:WBX245 WLS245:WLT245 WVO245:WVP245 G65775:H65775 JC65781:JD65781 SY65781:SZ65781 ACU65781:ACV65781 AMQ65781:AMR65781 AWM65781:AWN65781 BGI65781:BGJ65781 BQE65781:BQF65781 CAA65781:CAB65781 CJW65781:CJX65781 CTS65781:CTT65781 DDO65781:DDP65781 DNK65781:DNL65781 DXG65781:DXH65781 EHC65781:EHD65781 EQY65781:EQZ65781 FAU65781:FAV65781 FKQ65781:FKR65781 FUM65781:FUN65781 GEI65781:GEJ65781 GOE65781:GOF65781 GYA65781:GYB65781 HHW65781:HHX65781 HRS65781:HRT65781 IBO65781:IBP65781 ILK65781:ILL65781 IVG65781:IVH65781 JFC65781:JFD65781 JOY65781:JOZ65781 JYU65781:JYV65781 KIQ65781:KIR65781 KSM65781:KSN65781 LCI65781:LCJ65781 LME65781:LMF65781 LWA65781:LWB65781 MFW65781:MFX65781 MPS65781:MPT65781 MZO65781:MZP65781 NJK65781:NJL65781 NTG65781:NTH65781 ODC65781:ODD65781 OMY65781:OMZ65781 OWU65781:OWV65781 PGQ65781:PGR65781 PQM65781:PQN65781 QAI65781:QAJ65781 QKE65781:QKF65781 QUA65781:QUB65781 RDW65781:RDX65781 RNS65781:RNT65781 RXO65781:RXP65781 SHK65781:SHL65781 SRG65781:SRH65781 TBC65781:TBD65781 TKY65781:TKZ65781 TUU65781:TUV65781 UEQ65781:UER65781 UOM65781:UON65781 UYI65781:UYJ65781 VIE65781:VIF65781 VSA65781:VSB65781 WBW65781:WBX65781 WLS65781:WLT65781 WVO65781:WVP65781 G131311:H131311 JC131317:JD131317 SY131317:SZ131317 ACU131317:ACV131317 AMQ131317:AMR131317 AWM131317:AWN131317 BGI131317:BGJ131317 BQE131317:BQF131317 CAA131317:CAB131317 CJW131317:CJX131317 CTS131317:CTT131317 DDO131317:DDP131317 DNK131317:DNL131317 DXG131317:DXH131317 EHC131317:EHD131317 EQY131317:EQZ131317 FAU131317:FAV131317 FKQ131317:FKR131317 FUM131317:FUN131317 GEI131317:GEJ131317 GOE131317:GOF131317 GYA131317:GYB131317 HHW131317:HHX131317 HRS131317:HRT131317 IBO131317:IBP131317 ILK131317:ILL131317 IVG131317:IVH131317 JFC131317:JFD131317 JOY131317:JOZ131317 JYU131317:JYV131317 KIQ131317:KIR131317 KSM131317:KSN131317 LCI131317:LCJ131317 LME131317:LMF131317 LWA131317:LWB131317 MFW131317:MFX131317 MPS131317:MPT131317 MZO131317:MZP131317 NJK131317:NJL131317 NTG131317:NTH131317 ODC131317:ODD131317 OMY131317:OMZ131317 OWU131317:OWV131317 PGQ131317:PGR131317 PQM131317:PQN131317 QAI131317:QAJ131317 QKE131317:QKF131317 QUA131317:QUB131317 RDW131317:RDX131317 RNS131317:RNT131317 RXO131317:RXP131317 SHK131317:SHL131317 SRG131317:SRH131317 TBC131317:TBD131317 TKY131317:TKZ131317 TUU131317:TUV131317 UEQ131317:UER131317 UOM131317:UON131317 UYI131317:UYJ131317 VIE131317:VIF131317 VSA131317:VSB131317 WBW131317:WBX131317 WLS131317:WLT131317 WVO131317:WVP131317 G196847:H196847 JC196853:JD196853 SY196853:SZ196853 ACU196853:ACV196853 AMQ196853:AMR196853 AWM196853:AWN196853 BGI196853:BGJ196853 BQE196853:BQF196853 CAA196853:CAB196853 CJW196853:CJX196853 CTS196853:CTT196853 DDO196853:DDP196853 DNK196853:DNL196853 DXG196853:DXH196853 EHC196853:EHD196853 EQY196853:EQZ196853 FAU196853:FAV196853 FKQ196853:FKR196853 FUM196853:FUN196853 GEI196853:GEJ196853 GOE196853:GOF196853 GYA196853:GYB196853 HHW196853:HHX196853 HRS196853:HRT196853 IBO196853:IBP196853 ILK196853:ILL196853 IVG196853:IVH196853 JFC196853:JFD196853 JOY196853:JOZ196853 JYU196853:JYV196853 KIQ196853:KIR196853 KSM196853:KSN196853 LCI196853:LCJ196853 LME196853:LMF196853 LWA196853:LWB196853 MFW196853:MFX196853 MPS196853:MPT196853 MZO196853:MZP196853 NJK196853:NJL196853 NTG196853:NTH196853 ODC196853:ODD196853 OMY196853:OMZ196853 OWU196853:OWV196853 PGQ196853:PGR196853 PQM196853:PQN196853 QAI196853:QAJ196853 QKE196853:QKF196853 QUA196853:QUB196853 RDW196853:RDX196853 RNS196853:RNT196853 RXO196853:RXP196853 SHK196853:SHL196853 SRG196853:SRH196853 TBC196853:TBD196853 TKY196853:TKZ196853 TUU196853:TUV196853 UEQ196853:UER196853 UOM196853:UON196853 UYI196853:UYJ196853 VIE196853:VIF196853 VSA196853:VSB196853 WBW196853:WBX196853 WLS196853:WLT196853 WVO196853:WVP196853 G262383:H262383 JC262389:JD262389 SY262389:SZ262389 ACU262389:ACV262389 AMQ262389:AMR262389 AWM262389:AWN262389 BGI262389:BGJ262389 BQE262389:BQF262389 CAA262389:CAB262389 CJW262389:CJX262389 CTS262389:CTT262389 DDO262389:DDP262389 DNK262389:DNL262389 DXG262389:DXH262389 EHC262389:EHD262389 EQY262389:EQZ262389 FAU262389:FAV262389 FKQ262389:FKR262389 FUM262389:FUN262389 GEI262389:GEJ262389 GOE262389:GOF262389 GYA262389:GYB262389 HHW262389:HHX262389 HRS262389:HRT262389 IBO262389:IBP262389 ILK262389:ILL262389 IVG262389:IVH262389 JFC262389:JFD262389 JOY262389:JOZ262389 JYU262389:JYV262389 KIQ262389:KIR262389 KSM262389:KSN262389 LCI262389:LCJ262389 LME262389:LMF262389 LWA262389:LWB262389 MFW262389:MFX262389 MPS262389:MPT262389 MZO262389:MZP262389 NJK262389:NJL262389 NTG262389:NTH262389 ODC262389:ODD262389 OMY262389:OMZ262389 OWU262389:OWV262389 PGQ262389:PGR262389 PQM262389:PQN262389 QAI262389:QAJ262389 QKE262389:QKF262389 QUA262389:QUB262389 RDW262389:RDX262389 RNS262389:RNT262389 RXO262389:RXP262389 SHK262389:SHL262389 SRG262389:SRH262389 TBC262389:TBD262389 TKY262389:TKZ262389 TUU262389:TUV262389 UEQ262389:UER262389 UOM262389:UON262389 UYI262389:UYJ262389 VIE262389:VIF262389 VSA262389:VSB262389 WBW262389:WBX262389 WLS262389:WLT262389 WVO262389:WVP262389 G327919:H327919 JC327925:JD327925 SY327925:SZ327925 ACU327925:ACV327925 AMQ327925:AMR327925 AWM327925:AWN327925 BGI327925:BGJ327925 BQE327925:BQF327925 CAA327925:CAB327925 CJW327925:CJX327925 CTS327925:CTT327925 DDO327925:DDP327925 DNK327925:DNL327925 DXG327925:DXH327925 EHC327925:EHD327925 EQY327925:EQZ327925 FAU327925:FAV327925 FKQ327925:FKR327925 FUM327925:FUN327925 GEI327925:GEJ327925 GOE327925:GOF327925 GYA327925:GYB327925 HHW327925:HHX327925 HRS327925:HRT327925 IBO327925:IBP327925 ILK327925:ILL327925 IVG327925:IVH327925 JFC327925:JFD327925 JOY327925:JOZ327925 JYU327925:JYV327925 KIQ327925:KIR327925 KSM327925:KSN327925 LCI327925:LCJ327925 LME327925:LMF327925 LWA327925:LWB327925 MFW327925:MFX327925 MPS327925:MPT327925 MZO327925:MZP327925 NJK327925:NJL327925 NTG327925:NTH327925 ODC327925:ODD327925 OMY327925:OMZ327925 OWU327925:OWV327925 PGQ327925:PGR327925 PQM327925:PQN327925 QAI327925:QAJ327925 QKE327925:QKF327925 QUA327925:QUB327925 RDW327925:RDX327925 RNS327925:RNT327925 RXO327925:RXP327925 SHK327925:SHL327925 SRG327925:SRH327925 TBC327925:TBD327925 TKY327925:TKZ327925 TUU327925:TUV327925 UEQ327925:UER327925 UOM327925:UON327925 UYI327925:UYJ327925 VIE327925:VIF327925 VSA327925:VSB327925 WBW327925:WBX327925 WLS327925:WLT327925 WVO327925:WVP327925 G393455:H393455 JC393461:JD393461 SY393461:SZ393461 ACU393461:ACV393461 AMQ393461:AMR393461 AWM393461:AWN393461 BGI393461:BGJ393461 BQE393461:BQF393461 CAA393461:CAB393461 CJW393461:CJX393461 CTS393461:CTT393461 DDO393461:DDP393461 DNK393461:DNL393461 DXG393461:DXH393461 EHC393461:EHD393461 EQY393461:EQZ393461 FAU393461:FAV393461 FKQ393461:FKR393461 FUM393461:FUN393461 GEI393461:GEJ393461 GOE393461:GOF393461 GYA393461:GYB393461 HHW393461:HHX393461 HRS393461:HRT393461 IBO393461:IBP393461 ILK393461:ILL393461 IVG393461:IVH393461 JFC393461:JFD393461 JOY393461:JOZ393461 JYU393461:JYV393461 KIQ393461:KIR393461 KSM393461:KSN393461 LCI393461:LCJ393461 LME393461:LMF393461 LWA393461:LWB393461 MFW393461:MFX393461 MPS393461:MPT393461 MZO393461:MZP393461 NJK393461:NJL393461 NTG393461:NTH393461 ODC393461:ODD393461 OMY393461:OMZ393461 OWU393461:OWV393461 PGQ393461:PGR393461 PQM393461:PQN393461 QAI393461:QAJ393461 QKE393461:QKF393461 QUA393461:QUB393461 RDW393461:RDX393461 RNS393461:RNT393461 RXO393461:RXP393461 SHK393461:SHL393461 SRG393461:SRH393461 TBC393461:TBD393461 TKY393461:TKZ393461 TUU393461:TUV393461 UEQ393461:UER393461 UOM393461:UON393461 UYI393461:UYJ393461 VIE393461:VIF393461 VSA393461:VSB393461 WBW393461:WBX393461 WLS393461:WLT393461 WVO393461:WVP393461 G458991:H458991 JC458997:JD458997 SY458997:SZ458997 ACU458997:ACV458997 AMQ458997:AMR458997 AWM458997:AWN458997 BGI458997:BGJ458997 BQE458997:BQF458997 CAA458997:CAB458997 CJW458997:CJX458997 CTS458997:CTT458997 DDO458997:DDP458997 DNK458997:DNL458997 DXG458997:DXH458997 EHC458997:EHD458997 EQY458997:EQZ458997 FAU458997:FAV458997 FKQ458997:FKR458997 FUM458997:FUN458997 GEI458997:GEJ458997 GOE458997:GOF458997 GYA458997:GYB458997 HHW458997:HHX458997 HRS458997:HRT458997 IBO458997:IBP458997 ILK458997:ILL458997 IVG458997:IVH458997 JFC458997:JFD458997 JOY458997:JOZ458997 JYU458997:JYV458997 KIQ458997:KIR458997 KSM458997:KSN458997 LCI458997:LCJ458997 LME458997:LMF458997 LWA458997:LWB458997 MFW458997:MFX458997 MPS458997:MPT458997 MZO458997:MZP458997 NJK458997:NJL458997 NTG458997:NTH458997 ODC458997:ODD458997 OMY458997:OMZ458997 OWU458997:OWV458997 PGQ458997:PGR458997 PQM458997:PQN458997 QAI458997:QAJ458997 QKE458997:QKF458997 QUA458997:QUB458997 RDW458997:RDX458997 RNS458997:RNT458997 RXO458997:RXP458997 SHK458997:SHL458997 SRG458997:SRH458997 TBC458997:TBD458997 TKY458997:TKZ458997 TUU458997:TUV458997 UEQ458997:UER458997 UOM458997:UON458997 UYI458997:UYJ458997 VIE458997:VIF458997 VSA458997:VSB458997 WBW458997:WBX458997 WLS458997:WLT458997 WVO458997:WVP458997 G524527:H524527 JC524533:JD524533 SY524533:SZ524533 ACU524533:ACV524533 AMQ524533:AMR524533 AWM524533:AWN524533 BGI524533:BGJ524533 BQE524533:BQF524533 CAA524533:CAB524533 CJW524533:CJX524533 CTS524533:CTT524533 DDO524533:DDP524533 DNK524533:DNL524533 DXG524533:DXH524533 EHC524533:EHD524533 EQY524533:EQZ524533 FAU524533:FAV524533 FKQ524533:FKR524533 FUM524533:FUN524533 GEI524533:GEJ524533 GOE524533:GOF524533 GYA524533:GYB524533 HHW524533:HHX524533 HRS524533:HRT524533 IBO524533:IBP524533 ILK524533:ILL524533 IVG524533:IVH524533 JFC524533:JFD524533 JOY524533:JOZ524533 JYU524533:JYV524533 KIQ524533:KIR524533 KSM524533:KSN524533 LCI524533:LCJ524533 LME524533:LMF524533 LWA524533:LWB524533 MFW524533:MFX524533 MPS524533:MPT524533 MZO524533:MZP524533 NJK524533:NJL524533 NTG524533:NTH524533 ODC524533:ODD524533 OMY524533:OMZ524533 OWU524533:OWV524533 PGQ524533:PGR524533 PQM524533:PQN524533 QAI524533:QAJ524533 QKE524533:QKF524533 QUA524533:QUB524533 RDW524533:RDX524533 RNS524533:RNT524533 RXO524533:RXP524533 SHK524533:SHL524533 SRG524533:SRH524533 TBC524533:TBD524533 TKY524533:TKZ524533 TUU524533:TUV524533 UEQ524533:UER524533 UOM524533:UON524533 UYI524533:UYJ524533 VIE524533:VIF524533 VSA524533:VSB524533 WBW524533:WBX524533 WLS524533:WLT524533 WVO524533:WVP524533 G590063:H590063 JC590069:JD590069 SY590069:SZ590069 ACU590069:ACV590069 AMQ590069:AMR590069 AWM590069:AWN590069 BGI590069:BGJ590069 BQE590069:BQF590069 CAA590069:CAB590069 CJW590069:CJX590069 CTS590069:CTT590069 DDO590069:DDP590069 DNK590069:DNL590069 DXG590069:DXH590069 EHC590069:EHD590069 EQY590069:EQZ590069 FAU590069:FAV590069 FKQ590069:FKR590069 FUM590069:FUN590069 GEI590069:GEJ590069 GOE590069:GOF590069 GYA590069:GYB590069 HHW590069:HHX590069 HRS590069:HRT590069 IBO590069:IBP590069 ILK590069:ILL590069 IVG590069:IVH590069 JFC590069:JFD590069 JOY590069:JOZ590069 JYU590069:JYV590069 KIQ590069:KIR590069 KSM590069:KSN590069 LCI590069:LCJ590069 LME590069:LMF590069 LWA590069:LWB590069 MFW590069:MFX590069 MPS590069:MPT590069 MZO590069:MZP590069 NJK590069:NJL590069 NTG590069:NTH590069 ODC590069:ODD590069 OMY590069:OMZ590069 OWU590069:OWV590069 PGQ590069:PGR590069 PQM590069:PQN590069 QAI590069:QAJ590069 QKE590069:QKF590069 QUA590069:QUB590069 RDW590069:RDX590069 RNS590069:RNT590069 RXO590069:RXP590069 SHK590069:SHL590069 SRG590069:SRH590069 TBC590069:TBD590069 TKY590069:TKZ590069 TUU590069:TUV590069 UEQ590069:UER590069 UOM590069:UON590069 UYI590069:UYJ590069 VIE590069:VIF590069 VSA590069:VSB590069 WBW590069:WBX590069 WLS590069:WLT590069 WVO590069:WVP590069 G655599:H655599 JC655605:JD655605 SY655605:SZ655605 ACU655605:ACV655605 AMQ655605:AMR655605 AWM655605:AWN655605 BGI655605:BGJ655605 BQE655605:BQF655605 CAA655605:CAB655605 CJW655605:CJX655605 CTS655605:CTT655605 DDO655605:DDP655605 DNK655605:DNL655605 DXG655605:DXH655605 EHC655605:EHD655605 EQY655605:EQZ655605 FAU655605:FAV655605 FKQ655605:FKR655605 FUM655605:FUN655605 GEI655605:GEJ655605 GOE655605:GOF655605 GYA655605:GYB655605 HHW655605:HHX655605 HRS655605:HRT655605 IBO655605:IBP655605 ILK655605:ILL655605 IVG655605:IVH655605 JFC655605:JFD655605 JOY655605:JOZ655605 JYU655605:JYV655605 KIQ655605:KIR655605 KSM655605:KSN655605 LCI655605:LCJ655605 LME655605:LMF655605 LWA655605:LWB655605 MFW655605:MFX655605 MPS655605:MPT655605 MZO655605:MZP655605 NJK655605:NJL655605 NTG655605:NTH655605 ODC655605:ODD655605 OMY655605:OMZ655605 OWU655605:OWV655605 PGQ655605:PGR655605 PQM655605:PQN655605 QAI655605:QAJ655605 QKE655605:QKF655605 QUA655605:QUB655605 RDW655605:RDX655605 RNS655605:RNT655605 RXO655605:RXP655605 SHK655605:SHL655605 SRG655605:SRH655605 TBC655605:TBD655605 TKY655605:TKZ655605 TUU655605:TUV655605 UEQ655605:UER655605 UOM655605:UON655605 UYI655605:UYJ655605 VIE655605:VIF655605 VSA655605:VSB655605 WBW655605:WBX655605 WLS655605:WLT655605 WVO655605:WVP655605 G721135:H721135 JC721141:JD721141 SY721141:SZ721141 ACU721141:ACV721141 AMQ721141:AMR721141 AWM721141:AWN721141 BGI721141:BGJ721141 BQE721141:BQF721141 CAA721141:CAB721141 CJW721141:CJX721141 CTS721141:CTT721141 DDO721141:DDP721141 DNK721141:DNL721141 DXG721141:DXH721141 EHC721141:EHD721141 EQY721141:EQZ721141 FAU721141:FAV721141 FKQ721141:FKR721141 FUM721141:FUN721141 GEI721141:GEJ721141 GOE721141:GOF721141 GYA721141:GYB721141 HHW721141:HHX721141 HRS721141:HRT721141 IBO721141:IBP721141 ILK721141:ILL721141 IVG721141:IVH721141 JFC721141:JFD721141 JOY721141:JOZ721141 JYU721141:JYV721141 KIQ721141:KIR721141 KSM721141:KSN721141 LCI721141:LCJ721141 LME721141:LMF721141 LWA721141:LWB721141 MFW721141:MFX721141 MPS721141:MPT721141 MZO721141:MZP721141 NJK721141:NJL721141 NTG721141:NTH721141 ODC721141:ODD721141 OMY721141:OMZ721141 OWU721141:OWV721141 PGQ721141:PGR721141 PQM721141:PQN721141 QAI721141:QAJ721141 QKE721141:QKF721141 QUA721141:QUB721141 RDW721141:RDX721141 RNS721141:RNT721141 RXO721141:RXP721141 SHK721141:SHL721141 SRG721141:SRH721141 TBC721141:TBD721141 TKY721141:TKZ721141 TUU721141:TUV721141 UEQ721141:UER721141 UOM721141:UON721141 UYI721141:UYJ721141 VIE721141:VIF721141 VSA721141:VSB721141 WBW721141:WBX721141 WLS721141:WLT721141 WVO721141:WVP721141 G786671:H786671 JC786677:JD786677 SY786677:SZ786677 ACU786677:ACV786677 AMQ786677:AMR786677 AWM786677:AWN786677 BGI786677:BGJ786677 BQE786677:BQF786677 CAA786677:CAB786677 CJW786677:CJX786677 CTS786677:CTT786677 DDO786677:DDP786677 DNK786677:DNL786677 DXG786677:DXH786677 EHC786677:EHD786677 EQY786677:EQZ786677 FAU786677:FAV786677 FKQ786677:FKR786677 FUM786677:FUN786677 GEI786677:GEJ786677 GOE786677:GOF786677 GYA786677:GYB786677 HHW786677:HHX786677 HRS786677:HRT786677 IBO786677:IBP786677 ILK786677:ILL786677 IVG786677:IVH786677 JFC786677:JFD786677 JOY786677:JOZ786677 JYU786677:JYV786677 KIQ786677:KIR786677 KSM786677:KSN786677 LCI786677:LCJ786677 LME786677:LMF786677 LWA786677:LWB786677 MFW786677:MFX786677 MPS786677:MPT786677 MZO786677:MZP786677 NJK786677:NJL786677 NTG786677:NTH786677 ODC786677:ODD786677 OMY786677:OMZ786677 OWU786677:OWV786677 PGQ786677:PGR786677 PQM786677:PQN786677 QAI786677:QAJ786677 QKE786677:QKF786677 QUA786677:QUB786677 RDW786677:RDX786677 RNS786677:RNT786677 RXO786677:RXP786677 SHK786677:SHL786677 SRG786677:SRH786677 TBC786677:TBD786677 TKY786677:TKZ786677 TUU786677:TUV786677 UEQ786677:UER786677 UOM786677:UON786677 UYI786677:UYJ786677 VIE786677:VIF786677 VSA786677:VSB786677 WBW786677:WBX786677 WLS786677:WLT786677 WVO786677:WVP786677 G852207:H852207 JC852213:JD852213 SY852213:SZ852213 ACU852213:ACV852213 AMQ852213:AMR852213 AWM852213:AWN852213 BGI852213:BGJ852213 BQE852213:BQF852213 CAA852213:CAB852213 CJW852213:CJX852213 CTS852213:CTT852213 DDO852213:DDP852213 DNK852213:DNL852213 DXG852213:DXH852213 EHC852213:EHD852213 EQY852213:EQZ852213 FAU852213:FAV852213 FKQ852213:FKR852213 FUM852213:FUN852213 GEI852213:GEJ852213 GOE852213:GOF852213 GYA852213:GYB852213 HHW852213:HHX852213 HRS852213:HRT852213 IBO852213:IBP852213 ILK852213:ILL852213 IVG852213:IVH852213 JFC852213:JFD852213 JOY852213:JOZ852213 JYU852213:JYV852213 KIQ852213:KIR852213 KSM852213:KSN852213 LCI852213:LCJ852213 LME852213:LMF852213 LWA852213:LWB852213 MFW852213:MFX852213 MPS852213:MPT852213 MZO852213:MZP852213 NJK852213:NJL852213 NTG852213:NTH852213 ODC852213:ODD852213 OMY852213:OMZ852213 OWU852213:OWV852213 PGQ852213:PGR852213 PQM852213:PQN852213 QAI852213:QAJ852213 QKE852213:QKF852213 QUA852213:QUB852213 RDW852213:RDX852213 RNS852213:RNT852213 RXO852213:RXP852213 SHK852213:SHL852213 SRG852213:SRH852213 TBC852213:TBD852213 TKY852213:TKZ852213 TUU852213:TUV852213 UEQ852213:UER852213 UOM852213:UON852213 UYI852213:UYJ852213 VIE852213:VIF852213 VSA852213:VSB852213 WBW852213:WBX852213 WLS852213:WLT852213 WVO852213:WVP852213 G917743:H917743 JC917749:JD917749 SY917749:SZ917749 ACU917749:ACV917749 AMQ917749:AMR917749 AWM917749:AWN917749 BGI917749:BGJ917749 BQE917749:BQF917749 CAA917749:CAB917749 CJW917749:CJX917749 CTS917749:CTT917749 DDO917749:DDP917749 DNK917749:DNL917749 DXG917749:DXH917749 EHC917749:EHD917749 EQY917749:EQZ917749 FAU917749:FAV917749 FKQ917749:FKR917749 FUM917749:FUN917749 GEI917749:GEJ917749 GOE917749:GOF917749 GYA917749:GYB917749 HHW917749:HHX917749 HRS917749:HRT917749 IBO917749:IBP917749 ILK917749:ILL917749 IVG917749:IVH917749 JFC917749:JFD917749 JOY917749:JOZ917749 JYU917749:JYV917749 KIQ917749:KIR917749 KSM917749:KSN917749 LCI917749:LCJ917749 LME917749:LMF917749 LWA917749:LWB917749 MFW917749:MFX917749 MPS917749:MPT917749 MZO917749:MZP917749 NJK917749:NJL917749 NTG917749:NTH917749 ODC917749:ODD917749 OMY917749:OMZ917749 OWU917749:OWV917749 PGQ917749:PGR917749 PQM917749:PQN917749 QAI917749:QAJ917749 QKE917749:QKF917749 QUA917749:QUB917749 RDW917749:RDX917749 RNS917749:RNT917749 RXO917749:RXP917749 SHK917749:SHL917749 SRG917749:SRH917749 TBC917749:TBD917749 TKY917749:TKZ917749 TUU917749:TUV917749 UEQ917749:UER917749 UOM917749:UON917749 UYI917749:UYJ917749 VIE917749:VIF917749 VSA917749:VSB917749 WBW917749:WBX917749 WLS917749:WLT917749 WVO917749:WVP917749 G983279:H983279 JC983285:JD983285 SY983285:SZ983285 ACU983285:ACV983285 AMQ983285:AMR983285 AWM983285:AWN983285 BGI983285:BGJ983285 BQE983285:BQF983285 CAA983285:CAB983285 CJW983285:CJX983285 CTS983285:CTT983285 DDO983285:DDP983285 DNK983285:DNL983285 DXG983285:DXH983285 EHC983285:EHD983285 EQY983285:EQZ983285 FAU983285:FAV983285 FKQ983285:FKR983285 FUM983285:FUN983285 GEI983285:GEJ983285 GOE983285:GOF983285 GYA983285:GYB983285 HHW983285:HHX983285 HRS983285:HRT983285 IBO983285:IBP983285 ILK983285:ILL983285 IVG983285:IVH983285 JFC983285:JFD983285 JOY983285:JOZ983285 JYU983285:JYV983285 KIQ983285:KIR983285 KSM983285:KSN983285 LCI983285:LCJ983285 LME983285:LMF983285 LWA983285:LWB983285 MFW983285:MFX983285 MPS983285:MPT983285 MZO983285:MZP983285 NJK983285:NJL983285 NTG983285:NTH983285 ODC983285:ODD983285 OMY983285:OMZ983285 OWU983285:OWV983285 PGQ983285:PGR983285 PQM983285:PQN983285 QAI983285:QAJ983285 QKE983285:QKF983285 QUA983285:QUB983285 RDW983285:RDX983285 RNS983285:RNT983285 RXO983285:RXP983285 SHK983285:SHL983285 SRG983285:SRH983285 TBC983285:TBD983285 TKY983285:TKZ983285 TUU983285:TUV983285 UEQ983285:UER983285 UOM983285:UON983285 UYI983285:UYJ983285 VIE983285:VIF983285 VSA983285:VSB983285 WBW983285:WBX983285 WLS983285:WLT983285 WVO983285:WVP983285 G228:H228 JC228:JD228 SY228:SZ228 ACU228:ACV228 AMQ228:AMR228 AWM228:AWN228 BGI228:BGJ228 BQE228:BQF228 CAA228:CAB228 CJW228:CJX228 CTS228:CTT228 DDO228:DDP228 DNK228:DNL228 DXG228:DXH228 EHC228:EHD228 EQY228:EQZ228 FAU228:FAV228 FKQ228:FKR228 FUM228:FUN228 GEI228:GEJ228 GOE228:GOF228 GYA228:GYB228 HHW228:HHX228 HRS228:HRT228 IBO228:IBP228 ILK228:ILL228 IVG228:IVH228 JFC228:JFD228 JOY228:JOZ228 JYU228:JYV228 KIQ228:KIR228 KSM228:KSN228 LCI228:LCJ228 LME228:LMF228 LWA228:LWB228 MFW228:MFX228 MPS228:MPT228 MZO228:MZP228 NJK228:NJL228 NTG228:NTH228 ODC228:ODD228 OMY228:OMZ228 OWU228:OWV228 PGQ228:PGR228 PQM228:PQN228 QAI228:QAJ228 QKE228:QKF228 QUA228:QUB228 RDW228:RDX228 RNS228:RNT228 RXO228:RXP228 SHK228:SHL228 SRG228:SRH228 TBC228:TBD228 TKY228:TKZ228 TUU228:TUV228 UEQ228:UER228 UOM228:UON228 UYI228:UYJ228 VIE228:VIF228 VSA228:VSB228 WBW228:WBX228 WLS228:WLT228 WVO228:WVP228 G65758:H65758 JC65764:JD65764 SY65764:SZ65764 ACU65764:ACV65764 AMQ65764:AMR65764 AWM65764:AWN65764 BGI65764:BGJ65764 BQE65764:BQF65764 CAA65764:CAB65764 CJW65764:CJX65764 CTS65764:CTT65764 DDO65764:DDP65764 DNK65764:DNL65764 DXG65764:DXH65764 EHC65764:EHD65764 EQY65764:EQZ65764 FAU65764:FAV65764 FKQ65764:FKR65764 FUM65764:FUN65764 GEI65764:GEJ65764 GOE65764:GOF65764 GYA65764:GYB65764 HHW65764:HHX65764 HRS65764:HRT65764 IBO65764:IBP65764 ILK65764:ILL65764 IVG65764:IVH65764 JFC65764:JFD65764 JOY65764:JOZ65764 JYU65764:JYV65764 KIQ65764:KIR65764 KSM65764:KSN65764 LCI65764:LCJ65764 LME65764:LMF65764 LWA65764:LWB65764 MFW65764:MFX65764 MPS65764:MPT65764 MZO65764:MZP65764 NJK65764:NJL65764 NTG65764:NTH65764 ODC65764:ODD65764 OMY65764:OMZ65764 OWU65764:OWV65764 PGQ65764:PGR65764 PQM65764:PQN65764 QAI65764:QAJ65764 QKE65764:QKF65764 QUA65764:QUB65764 RDW65764:RDX65764 RNS65764:RNT65764 RXO65764:RXP65764 SHK65764:SHL65764 SRG65764:SRH65764 TBC65764:TBD65764 TKY65764:TKZ65764 TUU65764:TUV65764 UEQ65764:UER65764 UOM65764:UON65764 UYI65764:UYJ65764 VIE65764:VIF65764 VSA65764:VSB65764 WBW65764:WBX65764 WLS65764:WLT65764 WVO65764:WVP65764 G131294:H131294 JC131300:JD131300 SY131300:SZ131300 ACU131300:ACV131300 AMQ131300:AMR131300 AWM131300:AWN131300 BGI131300:BGJ131300 BQE131300:BQF131300 CAA131300:CAB131300 CJW131300:CJX131300 CTS131300:CTT131300 DDO131300:DDP131300 DNK131300:DNL131300 DXG131300:DXH131300 EHC131300:EHD131300 EQY131300:EQZ131300 FAU131300:FAV131300 FKQ131300:FKR131300 FUM131300:FUN131300 GEI131300:GEJ131300 GOE131300:GOF131300 GYA131300:GYB131300 HHW131300:HHX131300 HRS131300:HRT131300 IBO131300:IBP131300 ILK131300:ILL131300 IVG131300:IVH131300 JFC131300:JFD131300 JOY131300:JOZ131300 JYU131300:JYV131300 KIQ131300:KIR131300 KSM131300:KSN131300 LCI131300:LCJ131300 LME131300:LMF131300 LWA131300:LWB131300 MFW131300:MFX131300 MPS131300:MPT131300 MZO131300:MZP131300 NJK131300:NJL131300 NTG131300:NTH131300 ODC131300:ODD131300 OMY131300:OMZ131300 OWU131300:OWV131300 PGQ131300:PGR131300 PQM131300:PQN131300 QAI131300:QAJ131300 QKE131300:QKF131300 QUA131300:QUB131300 RDW131300:RDX131300 RNS131300:RNT131300 RXO131300:RXP131300 SHK131300:SHL131300 SRG131300:SRH131300 TBC131300:TBD131300 TKY131300:TKZ131300 TUU131300:TUV131300 UEQ131300:UER131300 UOM131300:UON131300 UYI131300:UYJ131300 VIE131300:VIF131300 VSA131300:VSB131300 WBW131300:WBX131300 WLS131300:WLT131300 WVO131300:WVP131300 G196830:H196830 JC196836:JD196836 SY196836:SZ196836 ACU196836:ACV196836 AMQ196836:AMR196836 AWM196836:AWN196836 BGI196836:BGJ196836 BQE196836:BQF196836 CAA196836:CAB196836 CJW196836:CJX196836 CTS196836:CTT196836 DDO196836:DDP196836 DNK196836:DNL196836 DXG196836:DXH196836 EHC196836:EHD196836 EQY196836:EQZ196836 FAU196836:FAV196836 FKQ196836:FKR196836 FUM196836:FUN196836 GEI196836:GEJ196836 GOE196836:GOF196836 GYA196836:GYB196836 HHW196836:HHX196836 HRS196836:HRT196836 IBO196836:IBP196836 ILK196836:ILL196836 IVG196836:IVH196836 JFC196836:JFD196836 JOY196836:JOZ196836 JYU196836:JYV196836 KIQ196836:KIR196836 KSM196836:KSN196836 LCI196836:LCJ196836 LME196836:LMF196836 LWA196836:LWB196836 MFW196836:MFX196836 MPS196836:MPT196836 MZO196836:MZP196836 NJK196836:NJL196836 NTG196836:NTH196836 ODC196836:ODD196836 OMY196836:OMZ196836 OWU196836:OWV196836 PGQ196836:PGR196836 PQM196836:PQN196836 QAI196836:QAJ196836 QKE196836:QKF196836 QUA196836:QUB196836 RDW196836:RDX196836 RNS196836:RNT196836 RXO196836:RXP196836 SHK196836:SHL196836 SRG196836:SRH196836 TBC196836:TBD196836 TKY196836:TKZ196836 TUU196836:TUV196836 UEQ196836:UER196836 UOM196836:UON196836 UYI196836:UYJ196836 VIE196836:VIF196836 VSA196836:VSB196836 WBW196836:WBX196836 WLS196836:WLT196836 WVO196836:WVP196836 G262366:H262366 JC262372:JD262372 SY262372:SZ262372 ACU262372:ACV262372 AMQ262372:AMR262372 AWM262372:AWN262372 BGI262372:BGJ262372 BQE262372:BQF262372 CAA262372:CAB262372 CJW262372:CJX262372 CTS262372:CTT262372 DDO262372:DDP262372 DNK262372:DNL262372 DXG262372:DXH262372 EHC262372:EHD262372 EQY262372:EQZ262372 FAU262372:FAV262372 FKQ262372:FKR262372 FUM262372:FUN262372 GEI262372:GEJ262372 GOE262372:GOF262372 GYA262372:GYB262372 HHW262372:HHX262372 HRS262372:HRT262372 IBO262372:IBP262372 ILK262372:ILL262372 IVG262372:IVH262372 JFC262372:JFD262372 JOY262372:JOZ262372 JYU262372:JYV262372 KIQ262372:KIR262372 KSM262372:KSN262372 LCI262372:LCJ262372 LME262372:LMF262372 LWA262372:LWB262372 MFW262372:MFX262372 MPS262372:MPT262372 MZO262372:MZP262372 NJK262372:NJL262372 NTG262372:NTH262372 ODC262372:ODD262372 OMY262372:OMZ262372 OWU262372:OWV262372 PGQ262372:PGR262372 PQM262372:PQN262372 QAI262372:QAJ262372 QKE262372:QKF262372 QUA262372:QUB262372 RDW262372:RDX262372 RNS262372:RNT262372 RXO262372:RXP262372 SHK262372:SHL262372 SRG262372:SRH262372 TBC262372:TBD262372 TKY262372:TKZ262372 TUU262372:TUV262372 UEQ262372:UER262372 UOM262372:UON262372 UYI262372:UYJ262372 VIE262372:VIF262372 VSA262372:VSB262372 WBW262372:WBX262372 WLS262372:WLT262372 WVO262372:WVP262372 G327902:H327902 JC327908:JD327908 SY327908:SZ327908 ACU327908:ACV327908 AMQ327908:AMR327908 AWM327908:AWN327908 BGI327908:BGJ327908 BQE327908:BQF327908 CAA327908:CAB327908 CJW327908:CJX327908 CTS327908:CTT327908 DDO327908:DDP327908 DNK327908:DNL327908 DXG327908:DXH327908 EHC327908:EHD327908 EQY327908:EQZ327908 FAU327908:FAV327908 FKQ327908:FKR327908 FUM327908:FUN327908 GEI327908:GEJ327908 GOE327908:GOF327908 GYA327908:GYB327908 HHW327908:HHX327908 HRS327908:HRT327908 IBO327908:IBP327908 ILK327908:ILL327908 IVG327908:IVH327908 JFC327908:JFD327908 JOY327908:JOZ327908 JYU327908:JYV327908 KIQ327908:KIR327908 KSM327908:KSN327908 LCI327908:LCJ327908 LME327908:LMF327908 LWA327908:LWB327908 MFW327908:MFX327908 MPS327908:MPT327908 MZO327908:MZP327908 NJK327908:NJL327908 NTG327908:NTH327908 ODC327908:ODD327908 OMY327908:OMZ327908 OWU327908:OWV327908 PGQ327908:PGR327908 PQM327908:PQN327908 QAI327908:QAJ327908 QKE327908:QKF327908 QUA327908:QUB327908 RDW327908:RDX327908 RNS327908:RNT327908 RXO327908:RXP327908 SHK327908:SHL327908 SRG327908:SRH327908 TBC327908:TBD327908 TKY327908:TKZ327908 TUU327908:TUV327908 UEQ327908:UER327908 UOM327908:UON327908 UYI327908:UYJ327908 VIE327908:VIF327908 VSA327908:VSB327908 WBW327908:WBX327908 WLS327908:WLT327908 WVO327908:WVP327908 G393438:H393438 JC393444:JD393444 SY393444:SZ393444 ACU393444:ACV393444 AMQ393444:AMR393444 AWM393444:AWN393444 BGI393444:BGJ393444 BQE393444:BQF393444 CAA393444:CAB393444 CJW393444:CJX393444 CTS393444:CTT393444 DDO393444:DDP393444 DNK393444:DNL393444 DXG393444:DXH393444 EHC393444:EHD393444 EQY393444:EQZ393444 FAU393444:FAV393444 FKQ393444:FKR393444 FUM393444:FUN393444 GEI393444:GEJ393444 GOE393444:GOF393444 GYA393444:GYB393444 HHW393444:HHX393444 HRS393444:HRT393444 IBO393444:IBP393444 ILK393444:ILL393444 IVG393444:IVH393444 JFC393444:JFD393444 JOY393444:JOZ393444 JYU393444:JYV393444 KIQ393444:KIR393444 KSM393444:KSN393444 LCI393444:LCJ393444 LME393444:LMF393444 LWA393444:LWB393444 MFW393444:MFX393444 MPS393444:MPT393444 MZO393444:MZP393444 NJK393444:NJL393444 NTG393444:NTH393444 ODC393444:ODD393444 OMY393444:OMZ393444 OWU393444:OWV393444 PGQ393444:PGR393444 PQM393444:PQN393444 QAI393444:QAJ393444 QKE393444:QKF393444 QUA393444:QUB393444 RDW393444:RDX393444 RNS393444:RNT393444 RXO393444:RXP393444 SHK393444:SHL393444 SRG393444:SRH393444 TBC393444:TBD393444 TKY393444:TKZ393444 TUU393444:TUV393444 UEQ393444:UER393444 UOM393444:UON393444 UYI393444:UYJ393444 VIE393444:VIF393444 VSA393444:VSB393444 WBW393444:WBX393444 WLS393444:WLT393444 WVO393444:WVP393444 G458974:H458974 JC458980:JD458980 SY458980:SZ458980 ACU458980:ACV458980 AMQ458980:AMR458980 AWM458980:AWN458980 BGI458980:BGJ458980 BQE458980:BQF458980 CAA458980:CAB458980 CJW458980:CJX458980 CTS458980:CTT458980 DDO458980:DDP458980 DNK458980:DNL458980 DXG458980:DXH458980 EHC458980:EHD458980 EQY458980:EQZ458980 FAU458980:FAV458980 FKQ458980:FKR458980 FUM458980:FUN458980 GEI458980:GEJ458980 GOE458980:GOF458980 GYA458980:GYB458980 HHW458980:HHX458980 HRS458980:HRT458980 IBO458980:IBP458980 ILK458980:ILL458980 IVG458980:IVH458980 JFC458980:JFD458980 JOY458980:JOZ458980 JYU458980:JYV458980 KIQ458980:KIR458980 KSM458980:KSN458980 LCI458980:LCJ458980 LME458980:LMF458980 LWA458980:LWB458980 MFW458980:MFX458980 MPS458980:MPT458980 MZO458980:MZP458980 NJK458980:NJL458980 NTG458980:NTH458980 ODC458980:ODD458980 OMY458980:OMZ458980 OWU458980:OWV458980 PGQ458980:PGR458980 PQM458980:PQN458980 QAI458980:QAJ458980 QKE458980:QKF458980 QUA458980:QUB458980 RDW458980:RDX458980 RNS458980:RNT458980 RXO458980:RXP458980 SHK458980:SHL458980 SRG458980:SRH458980 TBC458980:TBD458980 TKY458980:TKZ458980 TUU458980:TUV458980 UEQ458980:UER458980 UOM458980:UON458980 UYI458980:UYJ458980 VIE458980:VIF458980 VSA458980:VSB458980 WBW458980:WBX458980 WLS458980:WLT458980 WVO458980:WVP458980 G524510:H524510 JC524516:JD524516 SY524516:SZ524516 ACU524516:ACV524516 AMQ524516:AMR524516 AWM524516:AWN524516 BGI524516:BGJ524516 BQE524516:BQF524516 CAA524516:CAB524516 CJW524516:CJX524516 CTS524516:CTT524516 DDO524516:DDP524516 DNK524516:DNL524516 DXG524516:DXH524516 EHC524516:EHD524516 EQY524516:EQZ524516 FAU524516:FAV524516 FKQ524516:FKR524516 FUM524516:FUN524516 GEI524516:GEJ524516 GOE524516:GOF524516 GYA524516:GYB524516 HHW524516:HHX524516 HRS524516:HRT524516 IBO524516:IBP524516 ILK524516:ILL524516 IVG524516:IVH524516 JFC524516:JFD524516 JOY524516:JOZ524516 JYU524516:JYV524516 KIQ524516:KIR524516 KSM524516:KSN524516 LCI524516:LCJ524516 LME524516:LMF524516 LWA524516:LWB524516 MFW524516:MFX524516 MPS524516:MPT524516 MZO524516:MZP524516 NJK524516:NJL524516 NTG524516:NTH524516 ODC524516:ODD524516 OMY524516:OMZ524516 OWU524516:OWV524516 PGQ524516:PGR524516 PQM524516:PQN524516 QAI524516:QAJ524516 QKE524516:QKF524516 QUA524516:QUB524516 RDW524516:RDX524516 RNS524516:RNT524516 RXO524516:RXP524516 SHK524516:SHL524516 SRG524516:SRH524516 TBC524516:TBD524516 TKY524516:TKZ524516 TUU524516:TUV524516 UEQ524516:UER524516 UOM524516:UON524516 UYI524516:UYJ524516 VIE524516:VIF524516 VSA524516:VSB524516 WBW524516:WBX524516 WLS524516:WLT524516 WVO524516:WVP524516 G590046:H590046 JC590052:JD590052 SY590052:SZ590052 ACU590052:ACV590052 AMQ590052:AMR590052 AWM590052:AWN590052 BGI590052:BGJ590052 BQE590052:BQF590052 CAA590052:CAB590052 CJW590052:CJX590052 CTS590052:CTT590052 DDO590052:DDP590052 DNK590052:DNL590052 DXG590052:DXH590052 EHC590052:EHD590052 EQY590052:EQZ590052 FAU590052:FAV590052 FKQ590052:FKR590052 FUM590052:FUN590052 GEI590052:GEJ590052 GOE590052:GOF590052 GYA590052:GYB590052 HHW590052:HHX590052 HRS590052:HRT590052 IBO590052:IBP590052 ILK590052:ILL590052 IVG590052:IVH590052 JFC590052:JFD590052 JOY590052:JOZ590052 JYU590052:JYV590052 KIQ590052:KIR590052 KSM590052:KSN590052 LCI590052:LCJ590052 LME590052:LMF590052 LWA590052:LWB590052 MFW590052:MFX590052 MPS590052:MPT590052 MZO590052:MZP590052 NJK590052:NJL590052 NTG590052:NTH590052 ODC590052:ODD590052 OMY590052:OMZ590052 OWU590052:OWV590052 PGQ590052:PGR590052 PQM590052:PQN590052 QAI590052:QAJ590052 QKE590052:QKF590052 QUA590052:QUB590052 RDW590052:RDX590052 RNS590052:RNT590052 RXO590052:RXP590052 SHK590052:SHL590052 SRG590052:SRH590052 TBC590052:TBD590052 TKY590052:TKZ590052 TUU590052:TUV590052 UEQ590052:UER590052 UOM590052:UON590052 UYI590052:UYJ590052 VIE590052:VIF590052 VSA590052:VSB590052 WBW590052:WBX590052 WLS590052:WLT590052 WVO590052:WVP590052 G655582:H655582 JC655588:JD655588 SY655588:SZ655588 ACU655588:ACV655588 AMQ655588:AMR655588 AWM655588:AWN655588 BGI655588:BGJ655588 BQE655588:BQF655588 CAA655588:CAB655588 CJW655588:CJX655588 CTS655588:CTT655588 DDO655588:DDP655588 DNK655588:DNL655588 DXG655588:DXH655588 EHC655588:EHD655588 EQY655588:EQZ655588 FAU655588:FAV655588 FKQ655588:FKR655588 FUM655588:FUN655588 GEI655588:GEJ655588 GOE655588:GOF655588 GYA655588:GYB655588 HHW655588:HHX655588 HRS655588:HRT655588 IBO655588:IBP655588 ILK655588:ILL655588 IVG655588:IVH655588 JFC655588:JFD655588 JOY655588:JOZ655588 JYU655588:JYV655588 KIQ655588:KIR655588 KSM655588:KSN655588 LCI655588:LCJ655588 LME655588:LMF655588 LWA655588:LWB655588 MFW655588:MFX655588 MPS655588:MPT655588 MZO655588:MZP655588 NJK655588:NJL655588 NTG655588:NTH655588 ODC655588:ODD655588 OMY655588:OMZ655588 OWU655588:OWV655588 PGQ655588:PGR655588 PQM655588:PQN655588 QAI655588:QAJ655588 QKE655588:QKF655588 QUA655588:QUB655588 RDW655588:RDX655588 RNS655588:RNT655588 RXO655588:RXP655588 SHK655588:SHL655588 SRG655588:SRH655588 TBC655588:TBD655588 TKY655588:TKZ655588 TUU655588:TUV655588 UEQ655588:UER655588 UOM655588:UON655588 UYI655588:UYJ655588 VIE655588:VIF655588 VSA655588:VSB655588 WBW655588:WBX655588 WLS655588:WLT655588 WVO655588:WVP655588 G721118:H721118 JC721124:JD721124 SY721124:SZ721124 ACU721124:ACV721124 AMQ721124:AMR721124 AWM721124:AWN721124 BGI721124:BGJ721124 BQE721124:BQF721124 CAA721124:CAB721124 CJW721124:CJX721124 CTS721124:CTT721124 DDO721124:DDP721124 DNK721124:DNL721124 DXG721124:DXH721124 EHC721124:EHD721124 EQY721124:EQZ721124 FAU721124:FAV721124 FKQ721124:FKR721124 FUM721124:FUN721124 GEI721124:GEJ721124 GOE721124:GOF721124 GYA721124:GYB721124 HHW721124:HHX721124 HRS721124:HRT721124 IBO721124:IBP721124 ILK721124:ILL721124 IVG721124:IVH721124 JFC721124:JFD721124 JOY721124:JOZ721124 JYU721124:JYV721124 KIQ721124:KIR721124 KSM721124:KSN721124 LCI721124:LCJ721124 LME721124:LMF721124 LWA721124:LWB721124 MFW721124:MFX721124 MPS721124:MPT721124 MZO721124:MZP721124 NJK721124:NJL721124 NTG721124:NTH721124 ODC721124:ODD721124 OMY721124:OMZ721124 OWU721124:OWV721124 PGQ721124:PGR721124 PQM721124:PQN721124 QAI721124:QAJ721124 QKE721124:QKF721124 QUA721124:QUB721124 RDW721124:RDX721124 RNS721124:RNT721124 RXO721124:RXP721124 SHK721124:SHL721124 SRG721124:SRH721124 TBC721124:TBD721124 TKY721124:TKZ721124 TUU721124:TUV721124 UEQ721124:UER721124 UOM721124:UON721124 UYI721124:UYJ721124 VIE721124:VIF721124 VSA721124:VSB721124 WBW721124:WBX721124 WLS721124:WLT721124 WVO721124:WVP721124 G786654:H786654 JC786660:JD786660 SY786660:SZ786660 ACU786660:ACV786660 AMQ786660:AMR786660 AWM786660:AWN786660 BGI786660:BGJ786660 BQE786660:BQF786660 CAA786660:CAB786660 CJW786660:CJX786660 CTS786660:CTT786660 DDO786660:DDP786660 DNK786660:DNL786660 DXG786660:DXH786660 EHC786660:EHD786660 EQY786660:EQZ786660 FAU786660:FAV786660 FKQ786660:FKR786660 FUM786660:FUN786660 GEI786660:GEJ786660 GOE786660:GOF786660 GYA786660:GYB786660 HHW786660:HHX786660 HRS786660:HRT786660 IBO786660:IBP786660 ILK786660:ILL786660 IVG786660:IVH786660 JFC786660:JFD786660 JOY786660:JOZ786660 JYU786660:JYV786660 KIQ786660:KIR786660 KSM786660:KSN786660 LCI786660:LCJ786660 LME786660:LMF786660 LWA786660:LWB786660 MFW786660:MFX786660 MPS786660:MPT786660 MZO786660:MZP786660 NJK786660:NJL786660 NTG786660:NTH786660 ODC786660:ODD786660 OMY786660:OMZ786660 OWU786660:OWV786660 PGQ786660:PGR786660 PQM786660:PQN786660 QAI786660:QAJ786660 QKE786660:QKF786660 QUA786660:QUB786660 RDW786660:RDX786660 RNS786660:RNT786660 RXO786660:RXP786660 SHK786660:SHL786660 SRG786660:SRH786660 TBC786660:TBD786660 TKY786660:TKZ786660 TUU786660:TUV786660 UEQ786660:UER786660 UOM786660:UON786660 UYI786660:UYJ786660 VIE786660:VIF786660 VSA786660:VSB786660 WBW786660:WBX786660 WLS786660:WLT786660 WVO786660:WVP786660 G852190:H852190 JC852196:JD852196 SY852196:SZ852196 ACU852196:ACV852196 AMQ852196:AMR852196 AWM852196:AWN852196 BGI852196:BGJ852196 BQE852196:BQF852196 CAA852196:CAB852196 CJW852196:CJX852196 CTS852196:CTT852196 DDO852196:DDP852196 DNK852196:DNL852196 DXG852196:DXH852196 EHC852196:EHD852196 EQY852196:EQZ852196 FAU852196:FAV852196 FKQ852196:FKR852196 FUM852196:FUN852196 GEI852196:GEJ852196 GOE852196:GOF852196 GYA852196:GYB852196 HHW852196:HHX852196 HRS852196:HRT852196 IBO852196:IBP852196 ILK852196:ILL852196 IVG852196:IVH852196 JFC852196:JFD852196 JOY852196:JOZ852196 JYU852196:JYV852196 KIQ852196:KIR852196 KSM852196:KSN852196 LCI852196:LCJ852196 LME852196:LMF852196 LWA852196:LWB852196 MFW852196:MFX852196 MPS852196:MPT852196 MZO852196:MZP852196 NJK852196:NJL852196 NTG852196:NTH852196 ODC852196:ODD852196 OMY852196:OMZ852196 OWU852196:OWV852196 PGQ852196:PGR852196 PQM852196:PQN852196 QAI852196:QAJ852196 QKE852196:QKF852196 QUA852196:QUB852196 RDW852196:RDX852196 RNS852196:RNT852196 RXO852196:RXP852196 SHK852196:SHL852196 SRG852196:SRH852196 TBC852196:TBD852196 TKY852196:TKZ852196 TUU852196:TUV852196 UEQ852196:UER852196 UOM852196:UON852196 UYI852196:UYJ852196 VIE852196:VIF852196 VSA852196:VSB852196 WBW852196:WBX852196 WLS852196:WLT852196 WVO852196:WVP852196 G917726:H917726 JC917732:JD917732 SY917732:SZ917732 ACU917732:ACV917732 AMQ917732:AMR917732 AWM917732:AWN917732 BGI917732:BGJ917732 BQE917732:BQF917732 CAA917732:CAB917732 CJW917732:CJX917732 CTS917732:CTT917732 DDO917732:DDP917732 DNK917732:DNL917732 DXG917732:DXH917732 EHC917732:EHD917732 EQY917732:EQZ917732 FAU917732:FAV917732 FKQ917732:FKR917732 FUM917732:FUN917732 GEI917732:GEJ917732 GOE917732:GOF917732 GYA917732:GYB917732 HHW917732:HHX917732 HRS917732:HRT917732 IBO917732:IBP917732 ILK917732:ILL917732 IVG917732:IVH917732 JFC917732:JFD917732 JOY917732:JOZ917732 JYU917732:JYV917732 KIQ917732:KIR917732 KSM917732:KSN917732 LCI917732:LCJ917732 LME917732:LMF917732 LWA917732:LWB917732 MFW917732:MFX917732 MPS917732:MPT917732 MZO917732:MZP917732 NJK917732:NJL917732 NTG917732:NTH917732 ODC917732:ODD917732 OMY917732:OMZ917732 OWU917732:OWV917732 PGQ917732:PGR917732 PQM917732:PQN917732 QAI917732:QAJ917732 QKE917732:QKF917732 QUA917732:QUB917732 RDW917732:RDX917732 RNS917732:RNT917732 RXO917732:RXP917732 SHK917732:SHL917732 SRG917732:SRH917732 TBC917732:TBD917732 TKY917732:TKZ917732 TUU917732:TUV917732 UEQ917732:UER917732 UOM917732:UON917732 UYI917732:UYJ917732 VIE917732:VIF917732 VSA917732:VSB917732 WBW917732:WBX917732 WLS917732:WLT917732 WVO917732:WVP917732 G983262:H983262 JC983268:JD983268 SY983268:SZ983268 ACU983268:ACV983268 AMQ983268:AMR983268 AWM983268:AWN983268 BGI983268:BGJ983268 BQE983268:BQF983268 CAA983268:CAB983268 CJW983268:CJX983268 CTS983268:CTT983268 DDO983268:DDP983268 DNK983268:DNL983268 DXG983268:DXH983268 EHC983268:EHD983268 EQY983268:EQZ983268 FAU983268:FAV983268 FKQ983268:FKR983268 FUM983268:FUN983268 GEI983268:GEJ983268 GOE983268:GOF983268 GYA983268:GYB983268 HHW983268:HHX983268 HRS983268:HRT983268 IBO983268:IBP983268 ILK983268:ILL983268 IVG983268:IVH983268 JFC983268:JFD983268 JOY983268:JOZ983268 JYU983268:JYV983268 KIQ983268:KIR983268 KSM983268:KSN983268 LCI983268:LCJ983268 LME983268:LMF983268 LWA983268:LWB983268 MFW983268:MFX983268 MPS983268:MPT983268 MZO983268:MZP983268 NJK983268:NJL983268 NTG983268:NTH983268 ODC983268:ODD983268 OMY983268:OMZ983268 OWU983268:OWV983268 PGQ983268:PGR983268 PQM983268:PQN983268 QAI983268:QAJ983268 QKE983268:QKF983268 QUA983268:QUB983268 RDW983268:RDX983268 RNS983268:RNT983268 RXO983268:RXP983268 SHK983268:SHL983268 SRG983268:SRH983268 TBC983268:TBD983268 TKY983268:TKZ983268 TUU983268:TUV983268 UEQ983268:UER983268 UOM983268:UON983268 UYI983268:UYJ983268 VIE983268:VIF983268 VSA983268:VSB983268 WBW983268:WBX983268 WLS983268:WLT983268 WVO983268:WVP983268 G261:H261 JC261:JD261 SY261:SZ261 ACU261:ACV261 AMQ261:AMR261 AWM261:AWN261 BGI261:BGJ261 BQE261:BQF261 CAA261:CAB261 CJW261:CJX261 CTS261:CTT261 DDO261:DDP261 DNK261:DNL261 DXG261:DXH261 EHC261:EHD261 EQY261:EQZ261 FAU261:FAV261 FKQ261:FKR261 FUM261:FUN261 GEI261:GEJ261 GOE261:GOF261 GYA261:GYB261 HHW261:HHX261 HRS261:HRT261 IBO261:IBP261 ILK261:ILL261 IVG261:IVH261 JFC261:JFD261 JOY261:JOZ261 JYU261:JYV261 KIQ261:KIR261 KSM261:KSN261 LCI261:LCJ261 LME261:LMF261 LWA261:LWB261 MFW261:MFX261 MPS261:MPT261 MZO261:MZP261 NJK261:NJL261 NTG261:NTH261 ODC261:ODD261 OMY261:OMZ261 OWU261:OWV261 PGQ261:PGR261 PQM261:PQN261 QAI261:QAJ261 QKE261:QKF261 QUA261:QUB261 RDW261:RDX261 RNS261:RNT261 RXO261:RXP261 SHK261:SHL261 SRG261:SRH261 TBC261:TBD261 TKY261:TKZ261 TUU261:TUV261 UEQ261:UER261 UOM261:UON261 UYI261:UYJ261 VIE261:VIF261 VSA261:VSB261 WBW261:WBX261 WLS261:WLT261 WVO261:WVP261 G65791:H65791 JC65797:JD65797 SY65797:SZ65797 ACU65797:ACV65797 AMQ65797:AMR65797 AWM65797:AWN65797 BGI65797:BGJ65797 BQE65797:BQF65797 CAA65797:CAB65797 CJW65797:CJX65797 CTS65797:CTT65797 DDO65797:DDP65797 DNK65797:DNL65797 DXG65797:DXH65797 EHC65797:EHD65797 EQY65797:EQZ65797 FAU65797:FAV65797 FKQ65797:FKR65797 FUM65797:FUN65797 GEI65797:GEJ65797 GOE65797:GOF65797 GYA65797:GYB65797 HHW65797:HHX65797 HRS65797:HRT65797 IBO65797:IBP65797 ILK65797:ILL65797 IVG65797:IVH65797 JFC65797:JFD65797 JOY65797:JOZ65797 JYU65797:JYV65797 KIQ65797:KIR65797 KSM65797:KSN65797 LCI65797:LCJ65797 LME65797:LMF65797 LWA65797:LWB65797 MFW65797:MFX65797 MPS65797:MPT65797 MZO65797:MZP65797 NJK65797:NJL65797 NTG65797:NTH65797 ODC65797:ODD65797 OMY65797:OMZ65797 OWU65797:OWV65797 PGQ65797:PGR65797 PQM65797:PQN65797 QAI65797:QAJ65797 QKE65797:QKF65797 QUA65797:QUB65797 RDW65797:RDX65797 RNS65797:RNT65797 RXO65797:RXP65797 SHK65797:SHL65797 SRG65797:SRH65797 TBC65797:TBD65797 TKY65797:TKZ65797 TUU65797:TUV65797 UEQ65797:UER65797 UOM65797:UON65797 UYI65797:UYJ65797 VIE65797:VIF65797 VSA65797:VSB65797 WBW65797:WBX65797 WLS65797:WLT65797 WVO65797:WVP65797 G131327:H131327 JC131333:JD131333 SY131333:SZ131333 ACU131333:ACV131333 AMQ131333:AMR131333 AWM131333:AWN131333 BGI131333:BGJ131333 BQE131333:BQF131333 CAA131333:CAB131333 CJW131333:CJX131333 CTS131333:CTT131333 DDO131333:DDP131333 DNK131333:DNL131333 DXG131333:DXH131333 EHC131333:EHD131333 EQY131333:EQZ131333 FAU131333:FAV131333 FKQ131333:FKR131333 FUM131333:FUN131333 GEI131333:GEJ131333 GOE131333:GOF131333 GYA131333:GYB131333 HHW131333:HHX131333 HRS131333:HRT131333 IBO131333:IBP131333 ILK131333:ILL131333 IVG131333:IVH131333 JFC131333:JFD131333 JOY131333:JOZ131333 JYU131333:JYV131333 KIQ131333:KIR131333 KSM131333:KSN131333 LCI131333:LCJ131333 LME131333:LMF131333 LWA131333:LWB131333 MFW131333:MFX131333 MPS131333:MPT131333 MZO131333:MZP131333 NJK131333:NJL131333 NTG131333:NTH131333 ODC131333:ODD131333 OMY131333:OMZ131333 OWU131333:OWV131333 PGQ131333:PGR131333 PQM131333:PQN131333 QAI131333:QAJ131333 QKE131333:QKF131333 QUA131333:QUB131333 RDW131333:RDX131333 RNS131333:RNT131333 RXO131333:RXP131333 SHK131333:SHL131333 SRG131333:SRH131333 TBC131333:TBD131333 TKY131333:TKZ131333 TUU131333:TUV131333 UEQ131333:UER131333 UOM131333:UON131333 UYI131333:UYJ131333 VIE131333:VIF131333 VSA131333:VSB131333 WBW131333:WBX131333 WLS131333:WLT131333 WVO131333:WVP131333 G196863:H196863 JC196869:JD196869 SY196869:SZ196869 ACU196869:ACV196869 AMQ196869:AMR196869 AWM196869:AWN196869 BGI196869:BGJ196869 BQE196869:BQF196869 CAA196869:CAB196869 CJW196869:CJX196869 CTS196869:CTT196869 DDO196869:DDP196869 DNK196869:DNL196869 DXG196869:DXH196869 EHC196869:EHD196869 EQY196869:EQZ196869 FAU196869:FAV196869 FKQ196869:FKR196869 FUM196869:FUN196869 GEI196869:GEJ196869 GOE196869:GOF196869 GYA196869:GYB196869 HHW196869:HHX196869 HRS196869:HRT196869 IBO196869:IBP196869 ILK196869:ILL196869 IVG196869:IVH196869 JFC196869:JFD196869 JOY196869:JOZ196869 JYU196869:JYV196869 KIQ196869:KIR196869 KSM196869:KSN196869 LCI196869:LCJ196869 LME196869:LMF196869 LWA196869:LWB196869 MFW196869:MFX196869 MPS196869:MPT196869 MZO196869:MZP196869 NJK196869:NJL196869 NTG196869:NTH196869 ODC196869:ODD196869 OMY196869:OMZ196869 OWU196869:OWV196869 PGQ196869:PGR196869 PQM196869:PQN196869 QAI196869:QAJ196869 QKE196869:QKF196869 QUA196869:QUB196869 RDW196869:RDX196869 RNS196869:RNT196869 RXO196869:RXP196869 SHK196869:SHL196869 SRG196869:SRH196869 TBC196869:TBD196869 TKY196869:TKZ196869 TUU196869:TUV196869 UEQ196869:UER196869 UOM196869:UON196869 UYI196869:UYJ196869 VIE196869:VIF196869 VSA196869:VSB196869 WBW196869:WBX196869 WLS196869:WLT196869 WVO196869:WVP196869 G262399:H262399 JC262405:JD262405 SY262405:SZ262405 ACU262405:ACV262405 AMQ262405:AMR262405 AWM262405:AWN262405 BGI262405:BGJ262405 BQE262405:BQF262405 CAA262405:CAB262405 CJW262405:CJX262405 CTS262405:CTT262405 DDO262405:DDP262405 DNK262405:DNL262405 DXG262405:DXH262405 EHC262405:EHD262405 EQY262405:EQZ262405 FAU262405:FAV262405 FKQ262405:FKR262405 FUM262405:FUN262405 GEI262405:GEJ262405 GOE262405:GOF262405 GYA262405:GYB262405 HHW262405:HHX262405 HRS262405:HRT262405 IBO262405:IBP262405 ILK262405:ILL262405 IVG262405:IVH262405 JFC262405:JFD262405 JOY262405:JOZ262405 JYU262405:JYV262405 KIQ262405:KIR262405 KSM262405:KSN262405 LCI262405:LCJ262405 LME262405:LMF262405 LWA262405:LWB262405 MFW262405:MFX262405 MPS262405:MPT262405 MZO262405:MZP262405 NJK262405:NJL262405 NTG262405:NTH262405 ODC262405:ODD262405 OMY262405:OMZ262405 OWU262405:OWV262405 PGQ262405:PGR262405 PQM262405:PQN262405 QAI262405:QAJ262405 QKE262405:QKF262405 QUA262405:QUB262405 RDW262405:RDX262405 RNS262405:RNT262405 RXO262405:RXP262405 SHK262405:SHL262405 SRG262405:SRH262405 TBC262405:TBD262405 TKY262405:TKZ262405 TUU262405:TUV262405 UEQ262405:UER262405 UOM262405:UON262405 UYI262405:UYJ262405 VIE262405:VIF262405 VSA262405:VSB262405 WBW262405:WBX262405 WLS262405:WLT262405 WVO262405:WVP262405 G327935:H327935 JC327941:JD327941 SY327941:SZ327941 ACU327941:ACV327941 AMQ327941:AMR327941 AWM327941:AWN327941 BGI327941:BGJ327941 BQE327941:BQF327941 CAA327941:CAB327941 CJW327941:CJX327941 CTS327941:CTT327941 DDO327941:DDP327941 DNK327941:DNL327941 DXG327941:DXH327941 EHC327941:EHD327941 EQY327941:EQZ327941 FAU327941:FAV327941 FKQ327941:FKR327941 FUM327941:FUN327941 GEI327941:GEJ327941 GOE327941:GOF327941 GYA327941:GYB327941 HHW327941:HHX327941 HRS327941:HRT327941 IBO327941:IBP327941 ILK327941:ILL327941 IVG327941:IVH327941 JFC327941:JFD327941 JOY327941:JOZ327941 JYU327941:JYV327941 KIQ327941:KIR327941 KSM327941:KSN327941 LCI327941:LCJ327941 LME327941:LMF327941 LWA327941:LWB327941 MFW327941:MFX327941 MPS327941:MPT327941 MZO327941:MZP327941 NJK327941:NJL327941 NTG327941:NTH327941 ODC327941:ODD327941 OMY327941:OMZ327941 OWU327941:OWV327941 PGQ327941:PGR327941 PQM327941:PQN327941 QAI327941:QAJ327941 QKE327941:QKF327941 QUA327941:QUB327941 RDW327941:RDX327941 RNS327941:RNT327941 RXO327941:RXP327941 SHK327941:SHL327941 SRG327941:SRH327941 TBC327941:TBD327941 TKY327941:TKZ327941 TUU327941:TUV327941 UEQ327941:UER327941 UOM327941:UON327941 UYI327941:UYJ327941 VIE327941:VIF327941 VSA327941:VSB327941 WBW327941:WBX327941 WLS327941:WLT327941 WVO327941:WVP327941 G393471:H393471 JC393477:JD393477 SY393477:SZ393477 ACU393477:ACV393477 AMQ393477:AMR393477 AWM393477:AWN393477 BGI393477:BGJ393477 BQE393477:BQF393477 CAA393477:CAB393477 CJW393477:CJX393477 CTS393477:CTT393477 DDO393477:DDP393477 DNK393477:DNL393477 DXG393477:DXH393477 EHC393477:EHD393477 EQY393477:EQZ393477 FAU393477:FAV393477 FKQ393477:FKR393477 FUM393477:FUN393477 GEI393477:GEJ393477 GOE393477:GOF393477 GYA393477:GYB393477 HHW393477:HHX393477 HRS393477:HRT393477 IBO393477:IBP393477 ILK393477:ILL393477 IVG393477:IVH393477 JFC393477:JFD393477 JOY393477:JOZ393477 JYU393477:JYV393477 KIQ393477:KIR393477 KSM393477:KSN393477 LCI393477:LCJ393477 LME393477:LMF393477 LWA393477:LWB393477 MFW393477:MFX393477 MPS393477:MPT393477 MZO393477:MZP393477 NJK393477:NJL393477 NTG393477:NTH393477 ODC393477:ODD393477 OMY393477:OMZ393477 OWU393477:OWV393477 PGQ393477:PGR393477 PQM393477:PQN393477 QAI393477:QAJ393477 QKE393477:QKF393477 QUA393477:QUB393477 RDW393477:RDX393477 RNS393477:RNT393477 RXO393477:RXP393477 SHK393477:SHL393477 SRG393477:SRH393477 TBC393477:TBD393477 TKY393477:TKZ393477 TUU393477:TUV393477 UEQ393477:UER393477 UOM393477:UON393477 UYI393477:UYJ393477 VIE393477:VIF393477 VSA393477:VSB393477 WBW393477:WBX393477 WLS393477:WLT393477 WVO393477:WVP393477 G459007:H459007 JC459013:JD459013 SY459013:SZ459013 ACU459013:ACV459013 AMQ459013:AMR459013 AWM459013:AWN459013 BGI459013:BGJ459013 BQE459013:BQF459013 CAA459013:CAB459013 CJW459013:CJX459013 CTS459013:CTT459013 DDO459013:DDP459013 DNK459013:DNL459013 DXG459013:DXH459013 EHC459013:EHD459013 EQY459013:EQZ459013 FAU459013:FAV459013 FKQ459013:FKR459013 FUM459013:FUN459013 GEI459013:GEJ459013 GOE459013:GOF459013 GYA459013:GYB459013 HHW459013:HHX459013 HRS459013:HRT459013 IBO459013:IBP459013 ILK459013:ILL459013 IVG459013:IVH459013 JFC459013:JFD459013 JOY459013:JOZ459013 JYU459013:JYV459013 KIQ459013:KIR459013 KSM459013:KSN459013 LCI459013:LCJ459013 LME459013:LMF459013 LWA459013:LWB459013 MFW459013:MFX459013 MPS459013:MPT459013 MZO459013:MZP459013 NJK459013:NJL459013 NTG459013:NTH459013 ODC459013:ODD459013 OMY459013:OMZ459013 OWU459013:OWV459013 PGQ459013:PGR459013 PQM459013:PQN459013 QAI459013:QAJ459013 QKE459013:QKF459013 QUA459013:QUB459013 RDW459013:RDX459013 RNS459013:RNT459013 RXO459013:RXP459013 SHK459013:SHL459013 SRG459013:SRH459013 TBC459013:TBD459013 TKY459013:TKZ459013 TUU459013:TUV459013 UEQ459013:UER459013 UOM459013:UON459013 UYI459013:UYJ459013 VIE459013:VIF459013 VSA459013:VSB459013 WBW459013:WBX459013 WLS459013:WLT459013 WVO459013:WVP459013 G524543:H524543 JC524549:JD524549 SY524549:SZ524549 ACU524549:ACV524549 AMQ524549:AMR524549 AWM524549:AWN524549 BGI524549:BGJ524549 BQE524549:BQF524549 CAA524549:CAB524549 CJW524549:CJX524549 CTS524549:CTT524549 DDO524549:DDP524549 DNK524549:DNL524549 DXG524549:DXH524549 EHC524549:EHD524549 EQY524549:EQZ524549 FAU524549:FAV524549 FKQ524549:FKR524549 FUM524549:FUN524549 GEI524549:GEJ524549 GOE524549:GOF524549 GYA524549:GYB524549 HHW524549:HHX524549 HRS524549:HRT524549 IBO524549:IBP524549 ILK524549:ILL524549 IVG524549:IVH524549 JFC524549:JFD524549 JOY524549:JOZ524549 JYU524549:JYV524549 KIQ524549:KIR524549 KSM524549:KSN524549 LCI524549:LCJ524549 LME524549:LMF524549 LWA524549:LWB524549 MFW524549:MFX524549 MPS524549:MPT524549 MZO524549:MZP524549 NJK524549:NJL524549 NTG524549:NTH524549 ODC524549:ODD524549 OMY524549:OMZ524549 OWU524549:OWV524549 PGQ524549:PGR524549 PQM524549:PQN524549 QAI524549:QAJ524549 QKE524549:QKF524549 QUA524549:QUB524549 RDW524549:RDX524549 RNS524549:RNT524549 RXO524549:RXP524549 SHK524549:SHL524549 SRG524549:SRH524549 TBC524549:TBD524549 TKY524549:TKZ524549 TUU524549:TUV524549 UEQ524549:UER524549 UOM524549:UON524549 UYI524549:UYJ524549 VIE524549:VIF524549 VSA524549:VSB524549 WBW524549:WBX524549 WLS524549:WLT524549 WVO524549:WVP524549 G590079:H590079 JC590085:JD590085 SY590085:SZ590085 ACU590085:ACV590085 AMQ590085:AMR590085 AWM590085:AWN590085 BGI590085:BGJ590085 BQE590085:BQF590085 CAA590085:CAB590085 CJW590085:CJX590085 CTS590085:CTT590085 DDO590085:DDP590085 DNK590085:DNL590085 DXG590085:DXH590085 EHC590085:EHD590085 EQY590085:EQZ590085 FAU590085:FAV590085 FKQ590085:FKR590085 FUM590085:FUN590085 GEI590085:GEJ590085 GOE590085:GOF590085 GYA590085:GYB590085 HHW590085:HHX590085 HRS590085:HRT590085 IBO590085:IBP590085 ILK590085:ILL590085 IVG590085:IVH590085 JFC590085:JFD590085 JOY590085:JOZ590085 JYU590085:JYV590085 KIQ590085:KIR590085 KSM590085:KSN590085 LCI590085:LCJ590085 LME590085:LMF590085 LWA590085:LWB590085 MFW590085:MFX590085 MPS590085:MPT590085 MZO590085:MZP590085 NJK590085:NJL590085 NTG590085:NTH590085 ODC590085:ODD590085 OMY590085:OMZ590085 OWU590085:OWV590085 PGQ590085:PGR590085 PQM590085:PQN590085 QAI590085:QAJ590085 QKE590085:QKF590085 QUA590085:QUB590085 RDW590085:RDX590085 RNS590085:RNT590085 RXO590085:RXP590085 SHK590085:SHL590085 SRG590085:SRH590085 TBC590085:TBD590085 TKY590085:TKZ590085 TUU590085:TUV590085 UEQ590085:UER590085 UOM590085:UON590085 UYI590085:UYJ590085 VIE590085:VIF590085 VSA590085:VSB590085 WBW590085:WBX590085 WLS590085:WLT590085 WVO590085:WVP590085 G655615:H655615 JC655621:JD655621 SY655621:SZ655621 ACU655621:ACV655621 AMQ655621:AMR655621 AWM655621:AWN655621 BGI655621:BGJ655621 BQE655621:BQF655621 CAA655621:CAB655621 CJW655621:CJX655621 CTS655621:CTT655621 DDO655621:DDP655621 DNK655621:DNL655621 DXG655621:DXH655621 EHC655621:EHD655621 EQY655621:EQZ655621 FAU655621:FAV655621 FKQ655621:FKR655621 FUM655621:FUN655621 GEI655621:GEJ655621 GOE655621:GOF655621 GYA655621:GYB655621 HHW655621:HHX655621 HRS655621:HRT655621 IBO655621:IBP655621 ILK655621:ILL655621 IVG655621:IVH655621 JFC655621:JFD655621 JOY655621:JOZ655621 JYU655621:JYV655621 KIQ655621:KIR655621 KSM655621:KSN655621 LCI655621:LCJ655621 LME655621:LMF655621 LWA655621:LWB655621 MFW655621:MFX655621 MPS655621:MPT655621 MZO655621:MZP655621 NJK655621:NJL655621 NTG655621:NTH655621 ODC655621:ODD655621 OMY655621:OMZ655621 OWU655621:OWV655621 PGQ655621:PGR655621 PQM655621:PQN655621 QAI655621:QAJ655621 QKE655621:QKF655621 QUA655621:QUB655621 RDW655621:RDX655621 RNS655621:RNT655621 RXO655621:RXP655621 SHK655621:SHL655621 SRG655621:SRH655621 TBC655621:TBD655621 TKY655621:TKZ655621 TUU655621:TUV655621 UEQ655621:UER655621 UOM655621:UON655621 UYI655621:UYJ655621 VIE655621:VIF655621 VSA655621:VSB655621 WBW655621:WBX655621 WLS655621:WLT655621 WVO655621:WVP655621 G721151:H721151 JC721157:JD721157 SY721157:SZ721157 ACU721157:ACV721157 AMQ721157:AMR721157 AWM721157:AWN721157 BGI721157:BGJ721157 BQE721157:BQF721157 CAA721157:CAB721157 CJW721157:CJX721157 CTS721157:CTT721157 DDO721157:DDP721157 DNK721157:DNL721157 DXG721157:DXH721157 EHC721157:EHD721157 EQY721157:EQZ721157 FAU721157:FAV721157 FKQ721157:FKR721157 FUM721157:FUN721157 GEI721157:GEJ721157 GOE721157:GOF721157 GYA721157:GYB721157 HHW721157:HHX721157 HRS721157:HRT721157 IBO721157:IBP721157 ILK721157:ILL721157 IVG721157:IVH721157 JFC721157:JFD721157 JOY721157:JOZ721157 JYU721157:JYV721157 KIQ721157:KIR721157 KSM721157:KSN721157 LCI721157:LCJ721157 LME721157:LMF721157 LWA721157:LWB721157 MFW721157:MFX721157 MPS721157:MPT721157 MZO721157:MZP721157 NJK721157:NJL721157 NTG721157:NTH721157 ODC721157:ODD721157 OMY721157:OMZ721157 OWU721157:OWV721157 PGQ721157:PGR721157 PQM721157:PQN721157 QAI721157:QAJ721157 QKE721157:QKF721157 QUA721157:QUB721157 RDW721157:RDX721157 RNS721157:RNT721157 RXO721157:RXP721157 SHK721157:SHL721157 SRG721157:SRH721157 TBC721157:TBD721157 TKY721157:TKZ721157 TUU721157:TUV721157 UEQ721157:UER721157 UOM721157:UON721157 UYI721157:UYJ721157 VIE721157:VIF721157 VSA721157:VSB721157 WBW721157:WBX721157 WLS721157:WLT721157 WVO721157:WVP721157 G786687:H786687 JC786693:JD786693 SY786693:SZ786693 ACU786693:ACV786693 AMQ786693:AMR786693 AWM786693:AWN786693 BGI786693:BGJ786693 BQE786693:BQF786693 CAA786693:CAB786693 CJW786693:CJX786693 CTS786693:CTT786693 DDO786693:DDP786693 DNK786693:DNL786693 DXG786693:DXH786693 EHC786693:EHD786693 EQY786693:EQZ786693 FAU786693:FAV786693 FKQ786693:FKR786693 FUM786693:FUN786693 GEI786693:GEJ786693 GOE786693:GOF786693 GYA786693:GYB786693 HHW786693:HHX786693 HRS786693:HRT786693 IBO786693:IBP786693 ILK786693:ILL786693 IVG786693:IVH786693 JFC786693:JFD786693 JOY786693:JOZ786693 JYU786693:JYV786693 KIQ786693:KIR786693 KSM786693:KSN786693 LCI786693:LCJ786693 LME786693:LMF786693 LWA786693:LWB786693 MFW786693:MFX786693 MPS786693:MPT786693 MZO786693:MZP786693 NJK786693:NJL786693 NTG786693:NTH786693 ODC786693:ODD786693 OMY786693:OMZ786693 OWU786693:OWV786693 PGQ786693:PGR786693 PQM786693:PQN786693 QAI786693:QAJ786693 QKE786693:QKF786693 QUA786693:QUB786693 RDW786693:RDX786693 RNS786693:RNT786693 RXO786693:RXP786693 SHK786693:SHL786693 SRG786693:SRH786693 TBC786693:TBD786693 TKY786693:TKZ786693 TUU786693:TUV786693 UEQ786693:UER786693 UOM786693:UON786693 UYI786693:UYJ786693 VIE786693:VIF786693 VSA786693:VSB786693 WBW786693:WBX786693 WLS786693:WLT786693 WVO786693:WVP786693 G852223:H852223 JC852229:JD852229 SY852229:SZ852229 ACU852229:ACV852229 AMQ852229:AMR852229 AWM852229:AWN852229 BGI852229:BGJ852229 BQE852229:BQF852229 CAA852229:CAB852229 CJW852229:CJX852229 CTS852229:CTT852229 DDO852229:DDP852229 DNK852229:DNL852229 DXG852229:DXH852229 EHC852229:EHD852229 EQY852229:EQZ852229 FAU852229:FAV852229 FKQ852229:FKR852229 FUM852229:FUN852229 GEI852229:GEJ852229 GOE852229:GOF852229 GYA852229:GYB852229 HHW852229:HHX852229 HRS852229:HRT852229 IBO852229:IBP852229 ILK852229:ILL852229 IVG852229:IVH852229 JFC852229:JFD852229 JOY852229:JOZ852229 JYU852229:JYV852229 KIQ852229:KIR852229 KSM852229:KSN852229 LCI852229:LCJ852229 LME852229:LMF852229 LWA852229:LWB852229 MFW852229:MFX852229 MPS852229:MPT852229 MZO852229:MZP852229 NJK852229:NJL852229 NTG852229:NTH852229 ODC852229:ODD852229 OMY852229:OMZ852229 OWU852229:OWV852229 PGQ852229:PGR852229 PQM852229:PQN852229 QAI852229:QAJ852229 QKE852229:QKF852229 QUA852229:QUB852229 RDW852229:RDX852229 RNS852229:RNT852229 RXO852229:RXP852229 SHK852229:SHL852229 SRG852229:SRH852229 TBC852229:TBD852229 TKY852229:TKZ852229 TUU852229:TUV852229 UEQ852229:UER852229 UOM852229:UON852229 UYI852229:UYJ852229 VIE852229:VIF852229 VSA852229:VSB852229 WBW852229:WBX852229 WLS852229:WLT852229 WVO852229:WVP852229 G917759:H917759 JC917765:JD917765 SY917765:SZ917765 ACU917765:ACV917765 AMQ917765:AMR917765 AWM917765:AWN917765 BGI917765:BGJ917765 BQE917765:BQF917765 CAA917765:CAB917765 CJW917765:CJX917765 CTS917765:CTT917765 DDO917765:DDP917765 DNK917765:DNL917765 DXG917765:DXH917765 EHC917765:EHD917765 EQY917765:EQZ917765 FAU917765:FAV917765 FKQ917765:FKR917765 FUM917765:FUN917765 GEI917765:GEJ917765 GOE917765:GOF917765 GYA917765:GYB917765 HHW917765:HHX917765 HRS917765:HRT917765 IBO917765:IBP917765 ILK917765:ILL917765 IVG917765:IVH917765 JFC917765:JFD917765 JOY917765:JOZ917765 JYU917765:JYV917765 KIQ917765:KIR917765 KSM917765:KSN917765 LCI917765:LCJ917765 LME917765:LMF917765 LWA917765:LWB917765 MFW917765:MFX917765 MPS917765:MPT917765 MZO917765:MZP917765 NJK917765:NJL917765 NTG917765:NTH917765 ODC917765:ODD917765 OMY917765:OMZ917765 OWU917765:OWV917765 PGQ917765:PGR917765 PQM917765:PQN917765 QAI917765:QAJ917765 QKE917765:QKF917765 QUA917765:QUB917765 RDW917765:RDX917765 RNS917765:RNT917765 RXO917765:RXP917765 SHK917765:SHL917765 SRG917765:SRH917765 TBC917765:TBD917765 TKY917765:TKZ917765 TUU917765:TUV917765 UEQ917765:UER917765 UOM917765:UON917765 UYI917765:UYJ917765 VIE917765:VIF917765 VSA917765:VSB917765 WBW917765:WBX917765 WLS917765:WLT917765 WVO917765:WVP917765 G983295:H983295 JC983301:JD983301 SY983301:SZ983301 ACU983301:ACV983301 AMQ983301:AMR983301 AWM983301:AWN983301 BGI983301:BGJ983301 BQE983301:BQF983301 CAA983301:CAB983301 CJW983301:CJX983301 CTS983301:CTT983301 DDO983301:DDP983301 DNK983301:DNL983301 DXG983301:DXH983301 EHC983301:EHD983301 EQY983301:EQZ983301 FAU983301:FAV983301 FKQ983301:FKR983301 FUM983301:FUN983301 GEI983301:GEJ983301 GOE983301:GOF983301 GYA983301:GYB983301 HHW983301:HHX983301 HRS983301:HRT983301 IBO983301:IBP983301 ILK983301:ILL983301 IVG983301:IVH983301 JFC983301:JFD983301 JOY983301:JOZ983301 JYU983301:JYV983301 KIQ983301:KIR983301 KSM983301:KSN983301 LCI983301:LCJ983301 LME983301:LMF983301 LWA983301:LWB983301 MFW983301:MFX983301 MPS983301:MPT983301 MZO983301:MZP983301 NJK983301:NJL983301 NTG983301:NTH983301 ODC983301:ODD983301 OMY983301:OMZ983301 OWU983301:OWV983301 PGQ983301:PGR983301 PQM983301:PQN983301 QAI983301:QAJ983301 QKE983301:QKF983301 QUA983301:QUB983301 RDW983301:RDX983301 RNS983301:RNT983301 RXO983301:RXP983301 SHK983301:SHL983301 SRG983301:SRH983301 TBC983301:TBD983301 TKY983301:TKZ983301 TUU983301:TUV983301 UEQ983301:UER983301 UOM983301:UON983301 UYI983301:UYJ983301 VIE983301:VIF983301 VSA983301:VSB983301 WBW983301:WBX983301 WLS983301:WLT983301 WVO983301:WVP983301 G435:H435 JC435:JD435 SY435:SZ435 ACU435:ACV435 AMQ435:AMR435 AWM435:AWN435 BGI435:BGJ435 BQE435:BQF435 CAA435:CAB435 CJW435:CJX435 CTS435:CTT435 DDO435:DDP435 DNK435:DNL435 DXG435:DXH435 EHC435:EHD435 EQY435:EQZ435 FAU435:FAV435 FKQ435:FKR435 FUM435:FUN435 GEI435:GEJ435 GOE435:GOF435 GYA435:GYB435 HHW435:HHX435 HRS435:HRT435 IBO435:IBP435 ILK435:ILL435 IVG435:IVH435 JFC435:JFD435 JOY435:JOZ435 JYU435:JYV435 KIQ435:KIR435 KSM435:KSN435 LCI435:LCJ435 LME435:LMF435 LWA435:LWB435 MFW435:MFX435 MPS435:MPT435 MZO435:MZP435 NJK435:NJL435 NTG435:NTH435 ODC435:ODD435 OMY435:OMZ435 OWU435:OWV435 PGQ435:PGR435 PQM435:PQN435 QAI435:QAJ435 QKE435:QKF435 QUA435:QUB435 RDW435:RDX435 RNS435:RNT435 RXO435:RXP435 SHK435:SHL435 SRG435:SRH435 TBC435:TBD435 TKY435:TKZ435 TUU435:TUV435 UEQ435:UER435 UOM435:UON435 UYI435:UYJ435 VIE435:VIF435 VSA435:VSB435 WBW435:WBX435 WLS435:WLT435 WVO435:WVP435 G65965:H65965 JC65971:JD65971 SY65971:SZ65971 ACU65971:ACV65971 AMQ65971:AMR65971 AWM65971:AWN65971 BGI65971:BGJ65971 BQE65971:BQF65971 CAA65971:CAB65971 CJW65971:CJX65971 CTS65971:CTT65971 DDO65971:DDP65971 DNK65971:DNL65971 DXG65971:DXH65971 EHC65971:EHD65971 EQY65971:EQZ65971 FAU65971:FAV65971 FKQ65971:FKR65971 FUM65971:FUN65971 GEI65971:GEJ65971 GOE65971:GOF65971 GYA65971:GYB65971 HHW65971:HHX65971 HRS65971:HRT65971 IBO65971:IBP65971 ILK65971:ILL65971 IVG65971:IVH65971 JFC65971:JFD65971 JOY65971:JOZ65971 JYU65971:JYV65971 KIQ65971:KIR65971 KSM65971:KSN65971 LCI65971:LCJ65971 LME65971:LMF65971 LWA65971:LWB65971 MFW65971:MFX65971 MPS65971:MPT65971 MZO65971:MZP65971 NJK65971:NJL65971 NTG65971:NTH65971 ODC65971:ODD65971 OMY65971:OMZ65971 OWU65971:OWV65971 PGQ65971:PGR65971 PQM65971:PQN65971 QAI65971:QAJ65971 QKE65971:QKF65971 QUA65971:QUB65971 RDW65971:RDX65971 RNS65971:RNT65971 RXO65971:RXP65971 SHK65971:SHL65971 SRG65971:SRH65971 TBC65971:TBD65971 TKY65971:TKZ65971 TUU65971:TUV65971 UEQ65971:UER65971 UOM65971:UON65971 UYI65971:UYJ65971 VIE65971:VIF65971 VSA65971:VSB65971 WBW65971:WBX65971 WLS65971:WLT65971 WVO65971:WVP65971 G131501:H131501 JC131507:JD131507 SY131507:SZ131507 ACU131507:ACV131507 AMQ131507:AMR131507 AWM131507:AWN131507 BGI131507:BGJ131507 BQE131507:BQF131507 CAA131507:CAB131507 CJW131507:CJX131507 CTS131507:CTT131507 DDO131507:DDP131507 DNK131507:DNL131507 DXG131507:DXH131507 EHC131507:EHD131507 EQY131507:EQZ131507 FAU131507:FAV131507 FKQ131507:FKR131507 FUM131507:FUN131507 GEI131507:GEJ131507 GOE131507:GOF131507 GYA131507:GYB131507 HHW131507:HHX131507 HRS131507:HRT131507 IBO131507:IBP131507 ILK131507:ILL131507 IVG131507:IVH131507 JFC131507:JFD131507 JOY131507:JOZ131507 JYU131507:JYV131507 KIQ131507:KIR131507 KSM131507:KSN131507 LCI131507:LCJ131507 LME131507:LMF131507 LWA131507:LWB131507 MFW131507:MFX131507 MPS131507:MPT131507 MZO131507:MZP131507 NJK131507:NJL131507 NTG131507:NTH131507 ODC131507:ODD131507 OMY131507:OMZ131507 OWU131507:OWV131507 PGQ131507:PGR131507 PQM131507:PQN131507 QAI131507:QAJ131507 QKE131507:QKF131507 QUA131507:QUB131507 RDW131507:RDX131507 RNS131507:RNT131507 RXO131507:RXP131507 SHK131507:SHL131507 SRG131507:SRH131507 TBC131507:TBD131507 TKY131507:TKZ131507 TUU131507:TUV131507 UEQ131507:UER131507 UOM131507:UON131507 UYI131507:UYJ131507 VIE131507:VIF131507 VSA131507:VSB131507 WBW131507:WBX131507 WLS131507:WLT131507 WVO131507:WVP131507 G197037:H197037 JC197043:JD197043 SY197043:SZ197043 ACU197043:ACV197043 AMQ197043:AMR197043 AWM197043:AWN197043 BGI197043:BGJ197043 BQE197043:BQF197043 CAA197043:CAB197043 CJW197043:CJX197043 CTS197043:CTT197043 DDO197043:DDP197043 DNK197043:DNL197043 DXG197043:DXH197043 EHC197043:EHD197043 EQY197043:EQZ197043 FAU197043:FAV197043 FKQ197043:FKR197043 FUM197043:FUN197043 GEI197043:GEJ197043 GOE197043:GOF197043 GYA197043:GYB197043 HHW197043:HHX197043 HRS197043:HRT197043 IBO197043:IBP197043 ILK197043:ILL197043 IVG197043:IVH197043 JFC197043:JFD197043 JOY197043:JOZ197043 JYU197043:JYV197043 KIQ197043:KIR197043 KSM197043:KSN197043 LCI197043:LCJ197043 LME197043:LMF197043 LWA197043:LWB197043 MFW197043:MFX197043 MPS197043:MPT197043 MZO197043:MZP197043 NJK197043:NJL197043 NTG197043:NTH197043 ODC197043:ODD197043 OMY197043:OMZ197043 OWU197043:OWV197043 PGQ197043:PGR197043 PQM197043:PQN197043 QAI197043:QAJ197043 QKE197043:QKF197043 QUA197043:QUB197043 RDW197043:RDX197043 RNS197043:RNT197043 RXO197043:RXP197043 SHK197043:SHL197043 SRG197043:SRH197043 TBC197043:TBD197043 TKY197043:TKZ197043 TUU197043:TUV197043 UEQ197043:UER197043 UOM197043:UON197043 UYI197043:UYJ197043 VIE197043:VIF197043 VSA197043:VSB197043 WBW197043:WBX197043 WLS197043:WLT197043 WVO197043:WVP197043 G262573:H262573 JC262579:JD262579 SY262579:SZ262579 ACU262579:ACV262579 AMQ262579:AMR262579 AWM262579:AWN262579 BGI262579:BGJ262579 BQE262579:BQF262579 CAA262579:CAB262579 CJW262579:CJX262579 CTS262579:CTT262579 DDO262579:DDP262579 DNK262579:DNL262579 DXG262579:DXH262579 EHC262579:EHD262579 EQY262579:EQZ262579 FAU262579:FAV262579 FKQ262579:FKR262579 FUM262579:FUN262579 GEI262579:GEJ262579 GOE262579:GOF262579 GYA262579:GYB262579 HHW262579:HHX262579 HRS262579:HRT262579 IBO262579:IBP262579 ILK262579:ILL262579 IVG262579:IVH262579 JFC262579:JFD262579 JOY262579:JOZ262579 JYU262579:JYV262579 KIQ262579:KIR262579 KSM262579:KSN262579 LCI262579:LCJ262579 LME262579:LMF262579 LWA262579:LWB262579 MFW262579:MFX262579 MPS262579:MPT262579 MZO262579:MZP262579 NJK262579:NJL262579 NTG262579:NTH262579 ODC262579:ODD262579 OMY262579:OMZ262579 OWU262579:OWV262579 PGQ262579:PGR262579 PQM262579:PQN262579 QAI262579:QAJ262579 QKE262579:QKF262579 QUA262579:QUB262579 RDW262579:RDX262579 RNS262579:RNT262579 RXO262579:RXP262579 SHK262579:SHL262579 SRG262579:SRH262579 TBC262579:TBD262579 TKY262579:TKZ262579 TUU262579:TUV262579 UEQ262579:UER262579 UOM262579:UON262579 UYI262579:UYJ262579 VIE262579:VIF262579 VSA262579:VSB262579 WBW262579:WBX262579 WLS262579:WLT262579 WVO262579:WVP262579 G328109:H328109 JC328115:JD328115 SY328115:SZ328115 ACU328115:ACV328115 AMQ328115:AMR328115 AWM328115:AWN328115 BGI328115:BGJ328115 BQE328115:BQF328115 CAA328115:CAB328115 CJW328115:CJX328115 CTS328115:CTT328115 DDO328115:DDP328115 DNK328115:DNL328115 DXG328115:DXH328115 EHC328115:EHD328115 EQY328115:EQZ328115 FAU328115:FAV328115 FKQ328115:FKR328115 FUM328115:FUN328115 GEI328115:GEJ328115 GOE328115:GOF328115 GYA328115:GYB328115 HHW328115:HHX328115 HRS328115:HRT328115 IBO328115:IBP328115 ILK328115:ILL328115 IVG328115:IVH328115 JFC328115:JFD328115 JOY328115:JOZ328115 JYU328115:JYV328115 KIQ328115:KIR328115 KSM328115:KSN328115 LCI328115:LCJ328115 LME328115:LMF328115 LWA328115:LWB328115 MFW328115:MFX328115 MPS328115:MPT328115 MZO328115:MZP328115 NJK328115:NJL328115 NTG328115:NTH328115 ODC328115:ODD328115 OMY328115:OMZ328115 OWU328115:OWV328115 PGQ328115:PGR328115 PQM328115:PQN328115 QAI328115:QAJ328115 QKE328115:QKF328115 QUA328115:QUB328115 RDW328115:RDX328115 RNS328115:RNT328115 RXO328115:RXP328115 SHK328115:SHL328115 SRG328115:SRH328115 TBC328115:TBD328115 TKY328115:TKZ328115 TUU328115:TUV328115 UEQ328115:UER328115 UOM328115:UON328115 UYI328115:UYJ328115 VIE328115:VIF328115 VSA328115:VSB328115 WBW328115:WBX328115 WLS328115:WLT328115 WVO328115:WVP328115 G393645:H393645 JC393651:JD393651 SY393651:SZ393651 ACU393651:ACV393651 AMQ393651:AMR393651 AWM393651:AWN393651 BGI393651:BGJ393651 BQE393651:BQF393651 CAA393651:CAB393651 CJW393651:CJX393651 CTS393651:CTT393651 DDO393651:DDP393651 DNK393651:DNL393651 DXG393651:DXH393651 EHC393651:EHD393651 EQY393651:EQZ393651 FAU393651:FAV393651 FKQ393651:FKR393651 FUM393651:FUN393651 GEI393651:GEJ393651 GOE393651:GOF393651 GYA393651:GYB393651 HHW393651:HHX393651 HRS393651:HRT393651 IBO393651:IBP393651 ILK393651:ILL393651 IVG393651:IVH393651 JFC393651:JFD393651 JOY393651:JOZ393651 JYU393651:JYV393651 KIQ393651:KIR393651 KSM393651:KSN393651 LCI393651:LCJ393651 LME393651:LMF393651 LWA393651:LWB393651 MFW393651:MFX393651 MPS393651:MPT393651 MZO393651:MZP393651 NJK393651:NJL393651 NTG393651:NTH393651 ODC393651:ODD393651 OMY393651:OMZ393651 OWU393651:OWV393651 PGQ393651:PGR393651 PQM393651:PQN393651 QAI393651:QAJ393651 QKE393651:QKF393651 QUA393651:QUB393651 RDW393651:RDX393651 RNS393651:RNT393651 RXO393651:RXP393651 SHK393651:SHL393651 SRG393651:SRH393651 TBC393651:TBD393651 TKY393651:TKZ393651 TUU393651:TUV393651 UEQ393651:UER393651 UOM393651:UON393651 UYI393651:UYJ393651 VIE393651:VIF393651 VSA393651:VSB393651 WBW393651:WBX393651 WLS393651:WLT393651 WVO393651:WVP393651 G459181:H459181 JC459187:JD459187 SY459187:SZ459187 ACU459187:ACV459187 AMQ459187:AMR459187 AWM459187:AWN459187 BGI459187:BGJ459187 BQE459187:BQF459187 CAA459187:CAB459187 CJW459187:CJX459187 CTS459187:CTT459187 DDO459187:DDP459187 DNK459187:DNL459187 DXG459187:DXH459187 EHC459187:EHD459187 EQY459187:EQZ459187 FAU459187:FAV459187 FKQ459187:FKR459187 FUM459187:FUN459187 GEI459187:GEJ459187 GOE459187:GOF459187 GYA459187:GYB459187 HHW459187:HHX459187 HRS459187:HRT459187 IBO459187:IBP459187 ILK459187:ILL459187 IVG459187:IVH459187 JFC459187:JFD459187 JOY459187:JOZ459187 JYU459187:JYV459187 KIQ459187:KIR459187 KSM459187:KSN459187 LCI459187:LCJ459187 LME459187:LMF459187 LWA459187:LWB459187 MFW459187:MFX459187 MPS459187:MPT459187 MZO459187:MZP459187 NJK459187:NJL459187 NTG459187:NTH459187 ODC459187:ODD459187 OMY459187:OMZ459187 OWU459187:OWV459187 PGQ459187:PGR459187 PQM459187:PQN459187 QAI459187:QAJ459187 QKE459187:QKF459187 QUA459187:QUB459187 RDW459187:RDX459187 RNS459187:RNT459187 RXO459187:RXP459187 SHK459187:SHL459187 SRG459187:SRH459187 TBC459187:TBD459187 TKY459187:TKZ459187 TUU459187:TUV459187 UEQ459187:UER459187 UOM459187:UON459187 UYI459187:UYJ459187 VIE459187:VIF459187 VSA459187:VSB459187 WBW459187:WBX459187 WLS459187:WLT459187 WVO459187:WVP459187 G524717:H524717 JC524723:JD524723 SY524723:SZ524723 ACU524723:ACV524723 AMQ524723:AMR524723 AWM524723:AWN524723 BGI524723:BGJ524723 BQE524723:BQF524723 CAA524723:CAB524723 CJW524723:CJX524723 CTS524723:CTT524723 DDO524723:DDP524723 DNK524723:DNL524723 DXG524723:DXH524723 EHC524723:EHD524723 EQY524723:EQZ524723 FAU524723:FAV524723 FKQ524723:FKR524723 FUM524723:FUN524723 GEI524723:GEJ524723 GOE524723:GOF524723 GYA524723:GYB524723 HHW524723:HHX524723 HRS524723:HRT524723 IBO524723:IBP524723 ILK524723:ILL524723 IVG524723:IVH524723 JFC524723:JFD524723 JOY524723:JOZ524723 JYU524723:JYV524723 KIQ524723:KIR524723 KSM524723:KSN524723 LCI524723:LCJ524723 LME524723:LMF524723 LWA524723:LWB524723 MFW524723:MFX524723 MPS524723:MPT524723 MZO524723:MZP524723 NJK524723:NJL524723 NTG524723:NTH524723 ODC524723:ODD524723 OMY524723:OMZ524723 OWU524723:OWV524723 PGQ524723:PGR524723 PQM524723:PQN524723 QAI524723:QAJ524723 QKE524723:QKF524723 QUA524723:QUB524723 RDW524723:RDX524723 RNS524723:RNT524723 RXO524723:RXP524723 SHK524723:SHL524723 SRG524723:SRH524723 TBC524723:TBD524723 TKY524723:TKZ524723 TUU524723:TUV524723 UEQ524723:UER524723 UOM524723:UON524723 UYI524723:UYJ524723 VIE524723:VIF524723 VSA524723:VSB524723 WBW524723:WBX524723 WLS524723:WLT524723 WVO524723:WVP524723 G590253:H590253 JC590259:JD590259 SY590259:SZ590259 ACU590259:ACV590259 AMQ590259:AMR590259 AWM590259:AWN590259 BGI590259:BGJ590259 BQE590259:BQF590259 CAA590259:CAB590259 CJW590259:CJX590259 CTS590259:CTT590259 DDO590259:DDP590259 DNK590259:DNL590259 DXG590259:DXH590259 EHC590259:EHD590259 EQY590259:EQZ590259 FAU590259:FAV590259 FKQ590259:FKR590259 FUM590259:FUN590259 GEI590259:GEJ590259 GOE590259:GOF590259 GYA590259:GYB590259 HHW590259:HHX590259 HRS590259:HRT590259 IBO590259:IBP590259 ILK590259:ILL590259 IVG590259:IVH590259 JFC590259:JFD590259 JOY590259:JOZ590259 JYU590259:JYV590259 KIQ590259:KIR590259 KSM590259:KSN590259 LCI590259:LCJ590259 LME590259:LMF590259 LWA590259:LWB590259 MFW590259:MFX590259 MPS590259:MPT590259 MZO590259:MZP590259 NJK590259:NJL590259 NTG590259:NTH590259 ODC590259:ODD590259 OMY590259:OMZ590259 OWU590259:OWV590259 PGQ590259:PGR590259 PQM590259:PQN590259 QAI590259:QAJ590259 QKE590259:QKF590259 QUA590259:QUB590259 RDW590259:RDX590259 RNS590259:RNT590259 RXO590259:RXP590259 SHK590259:SHL590259 SRG590259:SRH590259 TBC590259:TBD590259 TKY590259:TKZ590259 TUU590259:TUV590259 UEQ590259:UER590259 UOM590259:UON590259 UYI590259:UYJ590259 VIE590259:VIF590259 VSA590259:VSB590259 WBW590259:WBX590259 WLS590259:WLT590259 WVO590259:WVP590259 G655789:H655789 JC655795:JD655795 SY655795:SZ655795 ACU655795:ACV655795 AMQ655795:AMR655795 AWM655795:AWN655795 BGI655795:BGJ655795 BQE655795:BQF655795 CAA655795:CAB655795 CJW655795:CJX655795 CTS655795:CTT655795 DDO655795:DDP655795 DNK655795:DNL655795 DXG655795:DXH655795 EHC655795:EHD655795 EQY655795:EQZ655795 FAU655795:FAV655795 FKQ655795:FKR655795 FUM655795:FUN655795 GEI655795:GEJ655795 GOE655795:GOF655795 GYA655795:GYB655795 HHW655795:HHX655795 HRS655795:HRT655795 IBO655795:IBP655795 ILK655795:ILL655795 IVG655795:IVH655795 JFC655795:JFD655795 JOY655795:JOZ655795 JYU655795:JYV655795 KIQ655795:KIR655795 KSM655795:KSN655795 LCI655795:LCJ655795 LME655795:LMF655795 LWA655795:LWB655795 MFW655795:MFX655795 MPS655795:MPT655795 MZO655795:MZP655795 NJK655795:NJL655795 NTG655795:NTH655795 ODC655795:ODD655795 OMY655795:OMZ655795 OWU655795:OWV655795 PGQ655795:PGR655795 PQM655795:PQN655795 QAI655795:QAJ655795 QKE655795:QKF655795 QUA655795:QUB655795 RDW655795:RDX655795 RNS655795:RNT655795 RXO655795:RXP655795 SHK655795:SHL655795 SRG655795:SRH655795 TBC655795:TBD655795 TKY655795:TKZ655795 TUU655795:TUV655795 UEQ655795:UER655795 UOM655795:UON655795 UYI655795:UYJ655795 VIE655795:VIF655795 VSA655795:VSB655795 WBW655795:WBX655795 WLS655795:WLT655795 WVO655795:WVP655795 G721325:H721325 JC721331:JD721331 SY721331:SZ721331 ACU721331:ACV721331 AMQ721331:AMR721331 AWM721331:AWN721331 BGI721331:BGJ721331 BQE721331:BQF721331 CAA721331:CAB721331 CJW721331:CJX721331 CTS721331:CTT721331 DDO721331:DDP721331 DNK721331:DNL721331 DXG721331:DXH721331 EHC721331:EHD721331 EQY721331:EQZ721331 FAU721331:FAV721331 FKQ721331:FKR721331 FUM721331:FUN721331 GEI721331:GEJ721331 GOE721331:GOF721331 GYA721331:GYB721331 HHW721331:HHX721331 HRS721331:HRT721331 IBO721331:IBP721331 ILK721331:ILL721331 IVG721331:IVH721331 JFC721331:JFD721331 JOY721331:JOZ721331 JYU721331:JYV721331 KIQ721331:KIR721331 KSM721331:KSN721331 LCI721331:LCJ721331 LME721331:LMF721331 LWA721331:LWB721331 MFW721331:MFX721331 MPS721331:MPT721331 MZO721331:MZP721331 NJK721331:NJL721331 NTG721331:NTH721331 ODC721331:ODD721331 OMY721331:OMZ721331 OWU721331:OWV721331 PGQ721331:PGR721331 PQM721331:PQN721331 QAI721331:QAJ721331 QKE721331:QKF721331 QUA721331:QUB721331 RDW721331:RDX721331 RNS721331:RNT721331 RXO721331:RXP721331 SHK721331:SHL721331 SRG721331:SRH721331 TBC721331:TBD721331 TKY721331:TKZ721331 TUU721331:TUV721331 UEQ721331:UER721331 UOM721331:UON721331 UYI721331:UYJ721331 VIE721331:VIF721331 VSA721331:VSB721331 WBW721331:WBX721331 WLS721331:WLT721331 WVO721331:WVP721331 G786861:H786861 JC786867:JD786867 SY786867:SZ786867 ACU786867:ACV786867 AMQ786867:AMR786867 AWM786867:AWN786867 BGI786867:BGJ786867 BQE786867:BQF786867 CAA786867:CAB786867 CJW786867:CJX786867 CTS786867:CTT786867 DDO786867:DDP786867 DNK786867:DNL786867 DXG786867:DXH786867 EHC786867:EHD786867 EQY786867:EQZ786867 FAU786867:FAV786867 FKQ786867:FKR786867 FUM786867:FUN786867 GEI786867:GEJ786867 GOE786867:GOF786867 GYA786867:GYB786867 HHW786867:HHX786867 HRS786867:HRT786867 IBO786867:IBP786867 ILK786867:ILL786867 IVG786867:IVH786867 JFC786867:JFD786867 JOY786867:JOZ786867 JYU786867:JYV786867 KIQ786867:KIR786867 KSM786867:KSN786867 LCI786867:LCJ786867 LME786867:LMF786867 LWA786867:LWB786867 MFW786867:MFX786867 MPS786867:MPT786867 MZO786867:MZP786867 NJK786867:NJL786867 NTG786867:NTH786867 ODC786867:ODD786867 OMY786867:OMZ786867 OWU786867:OWV786867 PGQ786867:PGR786867 PQM786867:PQN786867 QAI786867:QAJ786867 QKE786867:QKF786867 QUA786867:QUB786867 RDW786867:RDX786867 RNS786867:RNT786867 RXO786867:RXP786867 SHK786867:SHL786867 SRG786867:SRH786867 TBC786867:TBD786867 TKY786867:TKZ786867 TUU786867:TUV786867 UEQ786867:UER786867 UOM786867:UON786867 UYI786867:UYJ786867 VIE786867:VIF786867 VSA786867:VSB786867 WBW786867:WBX786867 WLS786867:WLT786867 WVO786867:WVP786867 G852397:H852397 JC852403:JD852403 SY852403:SZ852403 ACU852403:ACV852403 AMQ852403:AMR852403 AWM852403:AWN852403 BGI852403:BGJ852403 BQE852403:BQF852403 CAA852403:CAB852403 CJW852403:CJX852403 CTS852403:CTT852403 DDO852403:DDP852403 DNK852403:DNL852403 DXG852403:DXH852403 EHC852403:EHD852403 EQY852403:EQZ852403 FAU852403:FAV852403 FKQ852403:FKR852403 FUM852403:FUN852403 GEI852403:GEJ852403 GOE852403:GOF852403 GYA852403:GYB852403 HHW852403:HHX852403 HRS852403:HRT852403 IBO852403:IBP852403 ILK852403:ILL852403 IVG852403:IVH852403 JFC852403:JFD852403 JOY852403:JOZ852403 JYU852403:JYV852403 KIQ852403:KIR852403 KSM852403:KSN852403 LCI852403:LCJ852403 LME852403:LMF852403 LWA852403:LWB852403 MFW852403:MFX852403 MPS852403:MPT852403 MZO852403:MZP852403 NJK852403:NJL852403 NTG852403:NTH852403 ODC852403:ODD852403 OMY852403:OMZ852403 OWU852403:OWV852403 PGQ852403:PGR852403 PQM852403:PQN852403 QAI852403:QAJ852403 QKE852403:QKF852403 QUA852403:QUB852403 RDW852403:RDX852403 RNS852403:RNT852403 RXO852403:RXP852403 SHK852403:SHL852403 SRG852403:SRH852403 TBC852403:TBD852403 TKY852403:TKZ852403 TUU852403:TUV852403 UEQ852403:UER852403 UOM852403:UON852403 UYI852403:UYJ852403 VIE852403:VIF852403 VSA852403:VSB852403 WBW852403:WBX852403 WLS852403:WLT852403 WVO852403:WVP852403 G917933:H917933 JC917939:JD917939 SY917939:SZ917939 ACU917939:ACV917939 AMQ917939:AMR917939 AWM917939:AWN917939 BGI917939:BGJ917939 BQE917939:BQF917939 CAA917939:CAB917939 CJW917939:CJX917939 CTS917939:CTT917939 DDO917939:DDP917939 DNK917939:DNL917939 DXG917939:DXH917939 EHC917939:EHD917939 EQY917939:EQZ917939 FAU917939:FAV917939 FKQ917939:FKR917939 FUM917939:FUN917939 GEI917939:GEJ917939 GOE917939:GOF917939 GYA917939:GYB917939 HHW917939:HHX917939 HRS917939:HRT917939 IBO917939:IBP917939 ILK917939:ILL917939 IVG917939:IVH917939 JFC917939:JFD917939 JOY917939:JOZ917939 JYU917939:JYV917939 KIQ917939:KIR917939 KSM917939:KSN917939 LCI917939:LCJ917939 LME917939:LMF917939 LWA917939:LWB917939 MFW917939:MFX917939 MPS917939:MPT917939 MZO917939:MZP917939 NJK917939:NJL917939 NTG917939:NTH917939 ODC917939:ODD917939 OMY917939:OMZ917939 OWU917939:OWV917939 PGQ917939:PGR917939 PQM917939:PQN917939 QAI917939:QAJ917939 QKE917939:QKF917939 QUA917939:QUB917939 RDW917939:RDX917939 RNS917939:RNT917939 RXO917939:RXP917939 SHK917939:SHL917939 SRG917939:SRH917939 TBC917939:TBD917939 TKY917939:TKZ917939 TUU917939:TUV917939 UEQ917939:UER917939 UOM917939:UON917939 UYI917939:UYJ917939 VIE917939:VIF917939 VSA917939:VSB917939 WBW917939:WBX917939 WLS917939:WLT917939 WVO917939:WVP917939 G983469:H983469 JC983475:JD983475 SY983475:SZ983475 ACU983475:ACV983475 AMQ983475:AMR983475 AWM983475:AWN983475 BGI983475:BGJ983475 BQE983475:BQF983475 CAA983475:CAB983475 CJW983475:CJX983475 CTS983475:CTT983475 DDO983475:DDP983475 DNK983475:DNL983475 DXG983475:DXH983475 EHC983475:EHD983475 EQY983475:EQZ983475 FAU983475:FAV983475 FKQ983475:FKR983475 FUM983475:FUN983475 GEI983475:GEJ983475 GOE983475:GOF983475 GYA983475:GYB983475 HHW983475:HHX983475 HRS983475:HRT983475 IBO983475:IBP983475 ILK983475:ILL983475 IVG983475:IVH983475 JFC983475:JFD983475 JOY983475:JOZ983475 JYU983475:JYV983475 KIQ983475:KIR983475 KSM983475:KSN983475 LCI983475:LCJ983475 LME983475:LMF983475 LWA983475:LWB983475 MFW983475:MFX983475 MPS983475:MPT983475 MZO983475:MZP983475 NJK983475:NJL983475 NTG983475:NTH983475 ODC983475:ODD983475 OMY983475:OMZ983475 OWU983475:OWV983475 PGQ983475:PGR983475 PQM983475:PQN983475 QAI983475:QAJ983475 QKE983475:QKF983475 QUA983475:QUB983475 RDW983475:RDX983475 RNS983475:RNT983475 RXO983475:RXP983475 SHK983475:SHL983475 SRG983475:SRH983475 TBC983475:TBD983475 TKY983475:TKZ983475 TUU983475:TUV983475 UEQ983475:UER983475 UOM983475:UON983475 UYI983475:UYJ983475 VIE983475:VIF983475 VSA983475:VSB983475 WBW983475:WBX983475 WLS983475:WLT983475 WVO983475:WVP983475 G424:H424 JC424:JD424 SY424:SZ424 ACU424:ACV424 AMQ424:AMR424 AWM424:AWN424 BGI424:BGJ424 BQE424:BQF424 CAA424:CAB424 CJW424:CJX424 CTS424:CTT424 DDO424:DDP424 DNK424:DNL424 DXG424:DXH424 EHC424:EHD424 EQY424:EQZ424 FAU424:FAV424 FKQ424:FKR424 FUM424:FUN424 GEI424:GEJ424 GOE424:GOF424 GYA424:GYB424 HHW424:HHX424 HRS424:HRT424 IBO424:IBP424 ILK424:ILL424 IVG424:IVH424 JFC424:JFD424 JOY424:JOZ424 JYU424:JYV424 KIQ424:KIR424 KSM424:KSN424 LCI424:LCJ424 LME424:LMF424 LWA424:LWB424 MFW424:MFX424 MPS424:MPT424 MZO424:MZP424 NJK424:NJL424 NTG424:NTH424 ODC424:ODD424 OMY424:OMZ424 OWU424:OWV424 PGQ424:PGR424 PQM424:PQN424 QAI424:QAJ424 QKE424:QKF424 QUA424:QUB424 RDW424:RDX424 RNS424:RNT424 RXO424:RXP424 SHK424:SHL424 SRG424:SRH424 TBC424:TBD424 TKY424:TKZ424 TUU424:TUV424 UEQ424:UER424 UOM424:UON424 UYI424:UYJ424 VIE424:VIF424 VSA424:VSB424 WBW424:WBX424 WLS424:WLT424 WVO424:WVP424 G65954:H65954 JC65960:JD65960 SY65960:SZ65960 ACU65960:ACV65960 AMQ65960:AMR65960 AWM65960:AWN65960 BGI65960:BGJ65960 BQE65960:BQF65960 CAA65960:CAB65960 CJW65960:CJX65960 CTS65960:CTT65960 DDO65960:DDP65960 DNK65960:DNL65960 DXG65960:DXH65960 EHC65960:EHD65960 EQY65960:EQZ65960 FAU65960:FAV65960 FKQ65960:FKR65960 FUM65960:FUN65960 GEI65960:GEJ65960 GOE65960:GOF65960 GYA65960:GYB65960 HHW65960:HHX65960 HRS65960:HRT65960 IBO65960:IBP65960 ILK65960:ILL65960 IVG65960:IVH65960 JFC65960:JFD65960 JOY65960:JOZ65960 JYU65960:JYV65960 KIQ65960:KIR65960 KSM65960:KSN65960 LCI65960:LCJ65960 LME65960:LMF65960 LWA65960:LWB65960 MFW65960:MFX65960 MPS65960:MPT65960 MZO65960:MZP65960 NJK65960:NJL65960 NTG65960:NTH65960 ODC65960:ODD65960 OMY65960:OMZ65960 OWU65960:OWV65960 PGQ65960:PGR65960 PQM65960:PQN65960 QAI65960:QAJ65960 QKE65960:QKF65960 QUA65960:QUB65960 RDW65960:RDX65960 RNS65960:RNT65960 RXO65960:RXP65960 SHK65960:SHL65960 SRG65960:SRH65960 TBC65960:TBD65960 TKY65960:TKZ65960 TUU65960:TUV65960 UEQ65960:UER65960 UOM65960:UON65960 UYI65960:UYJ65960 VIE65960:VIF65960 VSA65960:VSB65960 WBW65960:WBX65960 WLS65960:WLT65960 WVO65960:WVP65960 G131490:H131490 JC131496:JD131496 SY131496:SZ131496 ACU131496:ACV131496 AMQ131496:AMR131496 AWM131496:AWN131496 BGI131496:BGJ131496 BQE131496:BQF131496 CAA131496:CAB131496 CJW131496:CJX131496 CTS131496:CTT131496 DDO131496:DDP131496 DNK131496:DNL131496 DXG131496:DXH131496 EHC131496:EHD131496 EQY131496:EQZ131496 FAU131496:FAV131496 FKQ131496:FKR131496 FUM131496:FUN131496 GEI131496:GEJ131496 GOE131496:GOF131496 GYA131496:GYB131496 HHW131496:HHX131496 HRS131496:HRT131496 IBO131496:IBP131496 ILK131496:ILL131496 IVG131496:IVH131496 JFC131496:JFD131496 JOY131496:JOZ131496 JYU131496:JYV131496 KIQ131496:KIR131496 KSM131496:KSN131496 LCI131496:LCJ131496 LME131496:LMF131496 LWA131496:LWB131496 MFW131496:MFX131496 MPS131496:MPT131496 MZO131496:MZP131496 NJK131496:NJL131496 NTG131496:NTH131496 ODC131496:ODD131496 OMY131496:OMZ131496 OWU131496:OWV131496 PGQ131496:PGR131496 PQM131496:PQN131496 QAI131496:QAJ131496 QKE131496:QKF131496 QUA131496:QUB131496 RDW131496:RDX131496 RNS131496:RNT131496 RXO131496:RXP131496 SHK131496:SHL131496 SRG131496:SRH131496 TBC131496:TBD131496 TKY131496:TKZ131496 TUU131496:TUV131496 UEQ131496:UER131496 UOM131496:UON131496 UYI131496:UYJ131496 VIE131496:VIF131496 VSA131496:VSB131496 WBW131496:WBX131496 WLS131496:WLT131496 WVO131496:WVP131496 G197026:H197026 JC197032:JD197032 SY197032:SZ197032 ACU197032:ACV197032 AMQ197032:AMR197032 AWM197032:AWN197032 BGI197032:BGJ197032 BQE197032:BQF197032 CAA197032:CAB197032 CJW197032:CJX197032 CTS197032:CTT197032 DDO197032:DDP197032 DNK197032:DNL197032 DXG197032:DXH197032 EHC197032:EHD197032 EQY197032:EQZ197032 FAU197032:FAV197032 FKQ197032:FKR197032 FUM197032:FUN197032 GEI197032:GEJ197032 GOE197032:GOF197032 GYA197032:GYB197032 HHW197032:HHX197032 HRS197032:HRT197032 IBO197032:IBP197032 ILK197032:ILL197032 IVG197032:IVH197032 JFC197032:JFD197032 JOY197032:JOZ197032 JYU197032:JYV197032 KIQ197032:KIR197032 KSM197032:KSN197032 LCI197032:LCJ197032 LME197032:LMF197032 LWA197032:LWB197032 MFW197032:MFX197032 MPS197032:MPT197032 MZO197032:MZP197032 NJK197032:NJL197032 NTG197032:NTH197032 ODC197032:ODD197032 OMY197032:OMZ197032 OWU197032:OWV197032 PGQ197032:PGR197032 PQM197032:PQN197032 QAI197032:QAJ197032 QKE197032:QKF197032 QUA197032:QUB197032 RDW197032:RDX197032 RNS197032:RNT197032 RXO197032:RXP197032 SHK197032:SHL197032 SRG197032:SRH197032 TBC197032:TBD197032 TKY197032:TKZ197032 TUU197032:TUV197032 UEQ197032:UER197032 UOM197032:UON197032 UYI197032:UYJ197032 VIE197032:VIF197032 VSA197032:VSB197032 WBW197032:WBX197032 WLS197032:WLT197032 WVO197032:WVP197032 G262562:H262562 JC262568:JD262568 SY262568:SZ262568 ACU262568:ACV262568 AMQ262568:AMR262568 AWM262568:AWN262568 BGI262568:BGJ262568 BQE262568:BQF262568 CAA262568:CAB262568 CJW262568:CJX262568 CTS262568:CTT262568 DDO262568:DDP262568 DNK262568:DNL262568 DXG262568:DXH262568 EHC262568:EHD262568 EQY262568:EQZ262568 FAU262568:FAV262568 FKQ262568:FKR262568 FUM262568:FUN262568 GEI262568:GEJ262568 GOE262568:GOF262568 GYA262568:GYB262568 HHW262568:HHX262568 HRS262568:HRT262568 IBO262568:IBP262568 ILK262568:ILL262568 IVG262568:IVH262568 JFC262568:JFD262568 JOY262568:JOZ262568 JYU262568:JYV262568 KIQ262568:KIR262568 KSM262568:KSN262568 LCI262568:LCJ262568 LME262568:LMF262568 LWA262568:LWB262568 MFW262568:MFX262568 MPS262568:MPT262568 MZO262568:MZP262568 NJK262568:NJL262568 NTG262568:NTH262568 ODC262568:ODD262568 OMY262568:OMZ262568 OWU262568:OWV262568 PGQ262568:PGR262568 PQM262568:PQN262568 QAI262568:QAJ262568 QKE262568:QKF262568 QUA262568:QUB262568 RDW262568:RDX262568 RNS262568:RNT262568 RXO262568:RXP262568 SHK262568:SHL262568 SRG262568:SRH262568 TBC262568:TBD262568 TKY262568:TKZ262568 TUU262568:TUV262568 UEQ262568:UER262568 UOM262568:UON262568 UYI262568:UYJ262568 VIE262568:VIF262568 VSA262568:VSB262568 WBW262568:WBX262568 WLS262568:WLT262568 WVO262568:WVP262568 G328098:H328098 JC328104:JD328104 SY328104:SZ328104 ACU328104:ACV328104 AMQ328104:AMR328104 AWM328104:AWN328104 BGI328104:BGJ328104 BQE328104:BQF328104 CAA328104:CAB328104 CJW328104:CJX328104 CTS328104:CTT328104 DDO328104:DDP328104 DNK328104:DNL328104 DXG328104:DXH328104 EHC328104:EHD328104 EQY328104:EQZ328104 FAU328104:FAV328104 FKQ328104:FKR328104 FUM328104:FUN328104 GEI328104:GEJ328104 GOE328104:GOF328104 GYA328104:GYB328104 HHW328104:HHX328104 HRS328104:HRT328104 IBO328104:IBP328104 ILK328104:ILL328104 IVG328104:IVH328104 JFC328104:JFD328104 JOY328104:JOZ328104 JYU328104:JYV328104 KIQ328104:KIR328104 KSM328104:KSN328104 LCI328104:LCJ328104 LME328104:LMF328104 LWA328104:LWB328104 MFW328104:MFX328104 MPS328104:MPT328104 MZO328104:MZP328104 NJK328104:NJL328104 NTG328104:NTH328104 ODC328104:ODD328104 OMY328104:OMZ328104 OWU328104:OWV328104 PGQ328104:PGR328104 PQM328104:PQN328104 QAI328104:QAJ328104 QKE328104:QKF328104 QUA328104:QUB328104 RDW328104:RDX328104 RNS328104:RNT328104 RXO328104:RXP328104 SHK328104:SHL328104 SRG328104:SRH328104 TBC328104:TBD328104 TKY328104:TKZ328104 TUU328104:TUV328104 UEQ328104:UER328104 UOM328104:UON328104 UYI328104:UYJ328104 VIE328104:VIF328104 VSA328104:VSB328104 WBW328104:WBX328104 WLS328104:WLT328104 WVO328104:WVP328104 G393634:H393634 JC393640:JD393640 SY393640:SZ393640 ACU393640:ACV393640 AMQ393640:AMR393640 AWM393640:AWN393640 BGI393640:BGJ393640 BQE393640:BQF393640 CAA393640:CAB393640 CJW393640:CJX393640 CTS393640:CTT393640 DDO393640:DDP393640 DNK393640:DNL393640 DXG393640:DXH393640 EHC393640:EHD393640 EQY393640:EQZ393640 FAU393640:FAV393640 FKQ393640:FKR393640 FUM393640:FUN393640 GEI393640:GEJ393640 GOE393640:GOF393640 GYA393640:GYB393640 HHW393640:HHX393640 HRS393640:HRT393640 IBO393640:IBP393640 ILK393640:ILL393640 IVG393640:IVH393640 JFC393640:JFD393640 JOY393640:JOZ393640 JYU393640:JYV393640 KIQ393640:KIR393640 KSM393640:KSN393640 LCI393640:LCJ393640 LME393640:LMF393640 LWA393640:LWB393640 MFW393640:MFX393640 MPS393640:MPT393640 MZO393640:MZP393640 NJK393640:NJL393640 NTG393640:NTH393640 ODC393640:ODD393640 OMY393640:OMZ393640 OWU393640:OWV393640 PGQ393640:PGR393640 PQM393640:PQN393640 QAI393640:QAJ393640 QKE393640:QKF393640 QUA393640:QUB393640 RDW393640:RDX393640 RNS393640:RNT393640 RXO393640:RXP393640 SHK393640:SHL393640 SRG393640:SRH393640 TBC393640:TBD393640 TKY393640:TKZ393640 TUU393640:TUV393640 UEQ393640:UER393640 UOM393640:UON393640 UYI393640:UYJ393640 VIE393640:VIF393640 VSA393640:VSB393640 WBW393640:WBX393640 WLS393640:WLT393640 WVO393640:WVP393640 G459170:H459170 JC459176:JD459176 SY459176:SZ459176 ACU459176:ACV459176 AMQ459176:AMR459176 AWM459176:AWN459176 BGI459176:BGJ459176 BQE459176:BQF459176 CAA459176:CAB459176 CJW459176:CJX459176 CTS459176:CTT459176 DDO459176:DDP459176 DNK459176:DNL459176 DXG459176:DXH459176 EHC459176:EHD459176 EQY459176:EQZ459176 FAU459176:FAV459176 FKQ459176:FKR459176 FUM459176:FUN459176 GEI459176:GEJ459176 GOE459176:GOF459176 GYA459176:GYB459176 HHW459176:HHX459176 HRS459176:HRT459176 IBO459176:IBP459176 ILK459176:ILL459176 IVG459176:IVH459176 JFC459176:JFD459176 JOY459176:JOZ459176 JYU459176:JYV459176 KIQ459176:KIR459176 KSM459176:KSN459176 LCI459176:LCJ459176 LME459176:LMF459176 LWA459176:LWB459176 MFW459176:MFX459176 MPS459176:MPT459176 MZO459176:MZP459176 NJK459176:NJL459176 NTG459176:NTH459176 ODC459176:ODD459176 OMY459176:OMZ459176 OWU459176:OWV459176 PGQ459176:PGR459176 PQM459176:PQN459176 QAI459176:QAJ459176 QKE459176:QKF459176 QUA459176:QUB459176 RDW459176:RDX459176 RNS459176:RNT459176 RXO459176:RXP459176 SHK459176:SHL459176 SRG459176:SRH459176 TBC459176:TBD459176 TKY459176:TKZ459176 TUU459176:TUV459176 UEQ459176:UER459176 UOM459176:UON459176 UYI459176:UYJ459176 VIE459176:VIF459176 VSA459176:VSB459176 WBW459176:WBX459176 WLS459176:WLT459176 WVO459176:WVP459176 G524706:H524706 JC524712:JD524712 SY524712:SZ524712 ACU524712:ACV524712 AMQ524712:AMR524712 AWM524712:AWN524712 BGI524712:BGJ524712 BQE524712:BQF524712 CAA524712:CAB524712 CJW524712:CJX524712 CTS524712:CTT524712 DDO524712:DDP524712 DNK524712:DNL524712 DXG524712:DXH524712 EHC524712:EHD524712 EQY524712:EQZ524712 FAU524712:FAV524712 FKQ524712:FKR524712 FUM524712:FUN524712 GEI524712:GEJ524712 GOE524712:GOF524712 GYA524712:GYB524712 HHW524712:HHX524712 HRS524712:HRT524712 IBO524712:IBP524712 ILK524712:ILL524712 IVG524712:IVH524712 JFC524712:JFD524712 JOY524712:JOZ524712 JYU524712:JYV524712 KIQ524712:KIR524712 KSM524712:KSN524712 LCI524712:LCJ524712 LME524712:LMF524712 LWA524712:LWB524712 MFW524712:MFX524712 MPS524712:MPT524712 MZO524712:MZP524712 NJK524712:NJL524712 NTG524712:NTH524712 ODC524712:ODD524712 OMY524712:OMZ524712 OWU524712:OWV524712 PGQ524712:PGR524712 PQM524712:PQN524712 QAI524712:QAJ524712 QKE524712:QKF524712 QUA524712:QUB524712 RDW524712:RDX524712 RNS524712:RNT524712 RXO524712:RXP524712 SHK524712:SHL524712 SRG524712:SRH524712 TBC524712:TBD524712 TKY524712:TKZ524712 TUU524712:TUV524712 UEQ524712:UER524712 UOM524712:UON524712 UYI524712:UYJ524712 VIE524712:VIF524712 VSA524712:VSB524712 WBW524712:WBX524712 WLS524712:WLT524712 WVO524712:WVP524712 G590242:H590242 JC590248:JD590248 SY590248:SZ590248 ACU590248:ACV590248 AMQ590248:AMR590248 AWM590248:AWN590248 BGI590248:BGJ590248 BQE590248:BQF590248 CAA590248:CAB590248 CJW590248:CJX590248 CTS590248:CTT590248 DDO590248:DDP590248 DNK590248:DNL590248 DXG590248:DXH590248 EHC590248:EHD590248 EQY590248:EQZ590248 FAU590248:FAV590248 FKQ590248:FKR590248 FUM590248:FUN590248 GEI590248:GEJ590248 GOE590248:GOF590248 GYA590248:GYB590248 HHW590248:HHX590248 HRS590248:HRT590248 IBO590248:IBP590248 ILK590248:ILL590248 IVG590248:IVH590248 JFC590248:JFD590248 JOY590248:JOZ590248 JYU590248:JYV590248 KIQ590248:KIR590248 KSM590248:KSN590248 LCI590248:LCJ590248 LME590248:LMF590248 LWA590248:LWB590248 MFW590248:MFX590248 MPS590248:MPT590248 MZO590248:MZP590248 NJK590248:NJL590248 NTG590248:NTH590248 ODC590248:ODD590248 OMY590248:OMZ590248 OWU590248:OWV590248 PGQ590248:PGR590248 PQM590248:PQN590248 QAI590248:QAJ590248 QKE590248:QKF590248 QUA590248:QUB590248 RDW590248:RDX590248 RNS590248:RNT590248 RXO590248:RXP590248 SHK590248:SHL590248 SRG590248:SRH590248 TBC590248:TBD590248 TKY590248:TKZ590248 TUU590248:TUV590248 UEQ590248:UER590248 UOM590248:UON590248 UYI590248:UYJ590248 VIE590248:VIF590248 VSA590248:VSB590248 WBW590248:WBX590248 WLS590248:WLT590248 WVO590248:WVP590248 G655778:H655778 JC655784:JD655784 SY655784:SZ655784 ACU655784:ACV655784 AMQ655784:AMR655784 AWM655784:AWN655784 BGI655784:BGJ655784 BQE655784:BQF655784 CAA655784:CAB655784 CJW655784:CJX655784 CTS655784:CTT655784 DDO655784:DDP655784 DNK655784:DNL655784 DXG655784:DXH655784 EHC655784:EHD655784 EQY655784:EQZ655784 FAU655784:FAV655784 FKQ655784:FKR655784 FUM655784:FUN655784 GEI655784:GEJ655784 GOE655784:GOF655784 GYA655784:GYB655784 HHW655784:HHX655784 HRS655784:HRT655784 IBO655784:IBP655784 ILK655784:ILL655784 IVG655784:IVH655784 JFC655784:JFD655784 JOY655784:JOZ655784 JYU655784:JYV655784 KIQ655784:KIR655784 KSM655784:KSN655784 LCI655784:LCJ655784 LME655784:LMF655784 LWA655784:LWB655784 MFW655784:MFX655784 MPS655784:MPT655784 MZO655784:MZP655784 NJK655784:NJL655784 NTG655784:NTH655784 ODC655784:ODD655784 OMY655784:OMZ655784 OWU655784:OWV655784 PGQ655784:PGR655784 PQM655784:PQN655784 QAI655784:QAJ655784 QKE655784:QKF655784 QUA655784:QUB655784 RDW655784:RDX655784 RNS655784:RNT655784 RXO655784:RXP655784 SHK655784:SHL655784 SRG655784:SRH655784 TBC655784:TBD655784 TKY655784:TKZ655784 TUU655784:TUV655784 UEQ655784:UER655784 UOM655784:UON655784 UYI655784:UYJ655784 VIE655784:VIF655784 VSA655784:VSB655784 WBW655784:WBX655784 WLS655784:WLT655784 WVO655784:WVP655784 G721314:H721314 JC721320:JD721320 SY721320:SZ721320 ACU721320:ACV721320 AMQ721320:AMR721320 AWM721320:AWN721320 BGI721320:BGJ721320 BQE721320:BQF721320 CAA721320:CAB721320 CJW721320:CJX721320 CTS721320:CTT721320 DDO721320:DDP721320 DNK721320:DNL721320 DXG721320:DXH721320 EHC721320:EHD721320 EQY721320:EQZ721320 FAU721320:FAV721320 FKQ721320:FKR721320 FUM721320:FUN721320 GEI721320:GEJ721320 GOE721320:GOF721320 GYA721320:GYB721320 HHW721320:HHX721320 HRS721320:HRT721320 IBO721320:IBP721320 ILK721320:ILL721320 IVG721320:IVH721320 JFC721320:JFD721320 JOY721320:JOZ721320 JYU721320:JYV721320 KIQ721320:KIR721320 KSM721320:KSN721320 LCI721320:LCJ721320 LME721320:LMF721320 LWA721320:LWB721320 MFW721320:MFX721320 MPS721320:MPT721320 MZO721320:MZP721320 NJK721320:NJL721320 NTG721320:NTH721320 ODC721320:ODD721320 OMY721320:OMZ721320 OWU721320:OWV721320 PGQ721320:PGR721320 PQM721320:PQN721320 QAI721320:QAJ721320 QKE721320:QKF721320 QUA721320:QUB721320 RDW721320:RDX721320 RNS721320:RNT721320 RXO721320:RXP721320 SHK721320:SHL721320 SRG721320:SRH721320 TBC721320:TBD721320 TKY721320:TKZ721320 TUU721320:TUV721320 UEQ721320:UER721320 UOM721320:UON721320 UYI721320:UYJ721320 VIE721320:VIF721320 VSA721320:VSB721320 WBW721320:WBX721320 WLS721320:WLT721320 WVO721320:WVP721320 G786850:H786850 JC786856:JD786856 SY786856:SZ786856 ACU786856:ACV786856 AMQ786856:AMR786856 AWM786856:AWN786856 BGI786856:BGJ786856 BQE786856:BQF786856 CAA786856:CAB786856 CJW786856:CJX786856 CTS786856:CTT786856 DDO786856:DDP786856 DNK786856:DNL786856 DXG786856:DXH786856 EHC786856:EHD786856 EQY786856:EQZ786856 FAU786856:FAV786856 FKQ786856:FKR786856 FUM786856:FUN786856 GEI786856:GEJ786856 GOE786856:GOF786856 GYA786856:GYB786856 HHW786856:HHX786856 HRS786856:HRT786856 IBO786856:IBP786856 ILK786856:ILL786856 IVG786856:IVH786856 JFC786856:JFD786856 JOY786856:JOZ786856 JYU786856:JYV786856 KIQ786856:KIR786856 KSM786856:KSN786856 LCI786856:LCJ786856 LME786856:LMF786856 LWA786856:LWB786856 MFW786856:MFX786856 MPS786856:MPT786856 MZO786856:MZP786856 NJK786856:NJL786856 NTG786856:NTH786856 ODC786856:ODD786856 OMY786856:OMZ786856 OWU786856:OWV786856 PGQ786856:PGR786856 PQM786856:PQN786856 QAI786856:QAJ786856 QKE786856:QKF786856 QUA786856:QUB786856 RDW786856:RDX786856 RNS786856:RNT786856 RXO786856:RXP786856 SHK786856:SHL786856 SRG786856:SRH786856 TBC786856:TBD786856 TKY786856:TKZ786856 TUU786856:TUV786856 UEQ786856:UER786856 UOM786856:UON786856 UYI786856:UYJ786856 VIE786856:VIF786856 VSA786856:VSB786856 WBW786856:WBX786856 WLS786856:WLT786856 WVO786856:WVP786856 G852386:H852386 JC852392:JD852392 SY852392:SZ852392 ACU852392:ACV852392 AMQ852392:AMR852392 AWM852392:AWN852392 BGI852392:BGJ852392 BQE852392:BQF852392 CAA852392:CAB852392 CJW852392:CJX852392 CTS852392:CTT852392 DDO852392:DDP852392 DNK852392:DNL852392 DXG852392:DXH852392 EHC852392:EHD852392 EQY852392:EQZ852392 FAU852392:FAV852392 FKQ852392:FKR852392 FUM852392:FUN852392 GEI852392:GEJ852392 GOE852392:GOF852392 GYA852392:GYB852392 HHW852392:HHX852392 HRS852392:HRT852392 IBO852392:IBP852392 ILK852392:ILL852392 IVG852392:IVH852392 JFC852392:JFD852392 JOY852392:JOZ852392 JYU852392:JYV852392 KIQ852392:KIR852392 KSM852392:KSN852392 LCI852392:LCJ852392 LME852392:LMF852392 LWA852392:LWB852392 MFW852392:MFX852392 MPS852392:MPT852392 MZO852392:MZP852392 NJK852392:NJL852392 NTG852392:NTH852392 ODC852392:ODD852392 OMY852392:OMZ852392 OWU852392:OWV852392 PGQ852392:PGR852392 PQM852392:PQN852392 QAI852392:QAJ852392 QKE852392:QKF852392 QUA852392:QUB852392 RDW852392:RDX852392 RNS852392:RNT852392 RXO852392:RXP852392 SHK852392:SHL852392 SRG852392:SRH852392 TBC852392:TBD852392 TKY852392:TKZ852392 TUU852392:TUV852392 UEQ852392:UER852392 UOM852392:UON852392 UYI852392:UYJ852392 VIE852392:VIF852392 VSA852392:VSB852392 WBW852392:WBX852392 WLS852392:WLT852392 WVO852392:WVP852392 G917922:H917922 JC917928:JD917928 SY917928:SZ917928 ACU917928:ACV917928 AMQ917928:AMR917928 AWM917928:AWN917928 BGI917928:BGJ917928 BQE917928:BQF917928 CAA917928:CAB917928 CJW917928:CJX917928 CTS917928:CTT917928 DDO917928:DDP917928 DNK917928:DNL917928 DXG917928:DXH917928 EHC917928:EHD917928 EQY917928:EQZ917928 FAU917928:FAV917928 FKQ917928:FKR917928 FUM917928:FUN917928 GEI917928:GEJ917928 GOE917928:GOF917928 GYA917928:GYB917928 HHW917928:HHX917928 HRS917928:HRT917928 IBO917928:IBP917928 ILK917928:ILL917928 IVG917928:IVH917928 JFC917928:JFD917928 JOY917928:JOZ917928 JYU917928:JYV917928 KIQ917928:KIR917928 KSM917928:KSN917928 LCI917928:LCJ917928 LME917928:LMF917928 LWA917928:LWB917928 MFW917928:MFX917928 MPS917928:MPT917928 MZO917928:MZP917928 NJK917928:NJL917928 NTG917928:NTH917928 ODC917928:ODD917928 OMY917928:OMZ917928 OWU917928:OWV917928 PGQ917928:PGR917928 PQM917928:PQN917928 QAI917928:QAJ917928 QKE917928:QKF917928 QUA917928:QUB917928 RDW917928:RDX917928 RNS917928:RNT917928 RXO917928:RXP917928 SHK917928:SHL917928 SRG917928:SRH917928 TBC917928:TBD917928 TKY917928:TKZ917928 TUU917928:TUV917928 UEQ917928:UER917928 UOM917928:UON917928 UYI917928:UYJ917928 VIE917928:VIF917928 VSA917928:VSB917928 WBW917928:WBX917928 WLS917928:WLT917928 WVO917928:WVP917928 G983458:H983458 JC983464:JD983464 SY983464:SZ983464 ACU983464:ACV983464 AMQ983464:AMR983464 AWM983464:AWN983464 BGI983464:BGJ983464 BQE983464:BQF983464 CAA983464:CAB983464 CJW983464:CJX983464 CTS983464:CTT983464 DDO983464:DDP983464 DNK983464:DNL983464 DXG983464:DXH983464 EHC983464:EHD983464 EQY983464:EQZ983464 FAU983464:FAV983464 FKQ983464:FKR983464 FUM983464:FUN983464 GEI983464:GEJ983464 GOE983464:GOF983464 GYA983464:GYB983464 HHW983464:HHX983464 HRS983464:HRT983464 IBO983464:IBP983464 ILK983464:ILL983464 IVG983464:IVH983464 JFC983464:JFD983464 JOY983464:JOZ983464 JYU983464:JYV983464 KIQ983464:KIR983464 KSM983464:KSN983464 LCI983464:LCJ983464 LME983464:LMF983464 LWA983464:LWB983464 MFW983464:MFX983464 MPS983464:MPT983464 MZO983464:MZP983464 NJK983464:NJL983464 NTG983464:NTH983464 ODC983464:ODD983464 OMY983464:OMZ983464 OWU983464:OWV983464 PGQ983464:PGR983464 PQM983464:PQN983464 QAI983464:QAJ983464 QKE983464:QKF983464 QUA983464:QUB983464 RDW983464:RDX983464 RNS983464:RNT983464 RXO983464:RXP983464 SHK983464:SHL983464 SRG983464:SRH983464 TBC983464:TBD983464 TKY983464:TKZ983464 TUU983464:TUV983464 UEQ983464:UER983464 UOM983464:UON983464 UYI983464:UYJ983464 VIE983464:VIF983464 VSA983464:VSB983464 WBW983464:WBX983464 WLS983464:WLT983464 WVO983464:WVP983464 G366:H366 JC366:JD366 SY366:SZ366 ACU366:ACV366 AMQ366:AMR366 AWM366:AWN366 BGI366:BGJ366 BQE366:BQF366 CAA366:CAB366 CJW366:CJX366 CTS366:CTT366 DDO366:DDP366 DNK366:DNL366 DXG366:DXH366 EHC366:EHD366 EQY366:EQZ366 FAU366:FAV366 FKQ366:FKR366 FUM366:FUN366 GEI366:GEJ366 GOE366:GOF366 GYA366:GYB366 HHW366:HHX366 HRS366:HRT366 IBO366:IBP366 ILK366:ILL366 IVG366:IVH366 JFC366:JFD366 JOY366:JOZ366 JYU366:JYV366 KIQ366:KIR366 KSM366:KSN366 LCI366:LCJ366 LME366:LMF366 LWA366:LWB366 MFW366:MFX366 MPS366:MPT366 MZO366:MZP366 NJK366:NJL366 NTG366:NTH366 ODC366:ODD366 OMY366:OMZ366 OWU366:OWV366 PGQ366:PGR366 PQM366:PQN366 QAI366:QAJ366 QKE366:QKF366 QUA366:QUB366 RDW366:RDX366 RNS366:RNT366 RXO366:RXP366 SHK366:SHL366 SRG366:SRH366 TBC366:TBD366 TKY366:TKZ366 TUU366:TUV366 UEQ366:UER366 UOM366:UON366 UYI366:UYJ366 VIE366:VIF366 VSA366:VSB366 WBW366:WBX366 WLS366:WLT366 WVO366:WVP366 G65896:H65896 JC65902:JD65902 SY65902:SZ65902 ACU65902:ACV65902 AMQ65902:AMR65902 AWM65902:AWN65902 BGI65902:BGJ65902 BQE65902:BQF65902 CAA65902:CAB65902 CJW65902:CJX65902 CTS65902:CTT65902 DDO65902:DDP65902 DNK65902:DNL65902 DXG65902:DXH65902 EHC65902:EHD65902 EQY65902:EQZ65902 FAU65902:FAV65902 FKQ65902:FKR65902 FUM65902:FUN65902 GEI65902:GEJ65902 GOE65902:GOF65902 GYA65902:GYB65902 HHW65902:HHX65902 HRS65902:HRT65902 IBO65902:IBP65902 ILK65902:ILL65902 IVG65902:IVH65902 JFC65902:JFD65902 JOY65902:JOZ65902 JYU65902:JYV65902 KIQ65902:KIR65902 KSM65902:KSN65902 LCI65902:LCJ65902 LME65902:LMF65902 LWA65902:LWB65902 MFW65902:MFX65902 MPS65902:MPT65902 MZO65902:MZP65902 NJK65902:NJL65902 NTG65902:NTH65902 ODC65902:ODD65902 OMY65902:OMZ65902 OWU65902:OWV65902 PGQ65902:PGR65902 PQM65902:PQN65902 QAI65902:QAJ65902 QKE65902:QKF65902 QUA65902:QUB65902 RDW65902:RDX65902 RNS65902:RNT65902 RXO65902:RXP65902 SHK65902:SHL65902 SRG65902:SRH65902 TBC65902:TBD65902 TKY65902:TKZ65902 TUU65902:TUV65902 UEQ65902:UER65902 UOM65902:UON65902 UYI65902:UYJ65902 VIE65902:VIF65902 VSA65902:VSB65902 WBW65902:WBX65902 WLS65902:WLT65902 WVO65902:WVP65902 G131432:H131432 JC131438:JD131438 SY131438:SZ131438 ACU131438:ACV131438 AMQ131438:AMR131438 AWM131438:AWN131438 BGI131438:BGJ131438 BQE131438:BQF131438 CAA131438:CAB131438 CJW131438:CJX131438 CTS131438:CTT131438 DDO131438:DDP131438 DNK131438:DNL131438 DXG131438:DXH131438 EHC131438:EHD131438 EQY131438:EQZ131438 FAU131438:FAV131438 FKQ131438:FKR131438 FUM131438:FUN131438 GEI131438:GEJ131438 GOE131438:GOF131438 GYA131438:GYB131438 HHW131438:HHX131438 HRS131438:HRT131438 IBO131438:IBP131438 ILK131438:ILL131438 IVG131438:IVH131438 JFC131438:JFD131438 JOY131438:JOZ131438 JYU131438:JYV131438 KIQ131438:KIR131438 KSM131438:KSN131438 LCI131438:LCJ131438 LME131438:LMF131438 LWA131438:LWB131438 MFW131438:MFX131438 MPS131438:MPT131438 MZO131438:MZP131438 NJK131438:NJL131438 NTG131438:NTH131438 ODC131438:ODD131438 OMY131438:OMZ131438 OWU131438:OWV131438 PGQ131438:PGR131438 PQM131438:PQN131438 QAI131438:QAJ131438 QKE131438:QKF131438 QUA131438:QUB131438 RDW131438:RDX131438 RNS131438:RNT131438 RXO131438:RXP131438 SHK131438:SHL131438 SRG131438:SRH131438 TBC131438:TBD131438 TKY131438:TKZ131438 TUU131438:TUV131438 UEQ131438:UER131438 UOM131438:UON131438 UYI131438:UYJ131438 VIE131438:VIF131438 VSA131438:VSB131438 WBW131438:WBX131438 WLS131438:WLT131438 WVO131438:WVP131438 G196968:H196968 JC196974:JD196974 SY196974:SZ196974 ACU196974:ACV196974 AMQ196974:AMR196974 AWM196974:AWN196974 BGI196974:BGJ196974 BQE196974:BQF196974 CAA196974:CAB196974 CJW196974:CJX196974 CTS196974:CTT196974 DDO196974:DDP196974 DNK196974:DNL196974 DXG196974:DXH196974 EHC196974:EHD196974 EQY196974:EQZ196974 FAU196974:FAV196974 FKQ196974:FKR196974 FUM196974:FUN196974 GEI196974:GEJ196974 GOE196974:GOF196974 GYA196974:GYB196974 HHW196974:HHX196974 HRS196974:HRT196974 IBO196974:IBP196974 ILK196974:ILL196974 IVG196974:IVH196974 JFC196974:JFD196974 JOY196974:JOZ196974 JYU196974:JYV196974 KIQ196974:KIR196974 KSM196974:KSN196974 LCI196974:LCJ196974 LME196974:LMF196974 LWA196974:LWB196974 MFW196974:MFX196974 MPS196974:MPT196974 MZO196974:MZP196974 NJK196974:NJL196974 NTG196974:NTH196974 ODC196974:ODD196974 OMY196974:OMZ196974 OWU196974:OWV196974 PGQ196974:PGR196974 PQM196974:PQN196974 QAI196974:QAJ196974 QKE196974:QKF196974 QUA196974:QUB196974 RDW196974:RDX196974 RNS196974:RNT196974 RXO196974:RXP196974 SHK196974:SHL196974 SRG196974:SRH196974 TBC196974:TBD196974 TKY196974:TKZ196974 TUU196974:TUV196974 UEQ196974:UER196974 UOM196974:UON196974 UYI196974:UYJ196974 VIE196974:VIF196974 VSA196974:VSB196974 WBW196974:WBX196974 WLS196974:WLT196974 WVO196974:WVP196974 G262504:H262504 JC262510:JD262510 SY262510:SZ262510 ACU262510:ACV262510 AMQ262510:AMR262510 AWM262510:AWN262510 BGI262510:BGJ262510 BQE262510:BQF262510 CAA262510:CAB262510 CJW262510:CJX262510 CTS262510:CTT262510 DDO262510:DDP262510 DNK262510:DNL262510 DXG262510:DXH262510 EHC262510:EHD262510 EQY262510:EQZ262510 FAU262510:FAV262510 FKQ262510:FKR262510 FUM262510:FUN262510 GEI262510:GEJ262510 GOE262510:GOF262510 GYA262510:GYB262510 HHW262510:HHX262510 HRS262510:HRT262510 IBO262510:IBP262510 ILK262510:ILL262510 IVG262510:IVH262510 JFC262510:JFD262510 JOY262510:JOZ262510 JYU262510:JYV262510 KIQ262510:KIR262510 KSM262510:KSN262510 LCI262510:LCJ262510 LME262510:LMF262510 LWA262510:LWB262510 MFW262510:MFX262510 MPS262510:MPT262510 MZO262510:MZP262510 NJK262510:NJL262510 NTG262510:NTH262510 ODC262510:ODD262510 OMY262510:OMZ262510 OWU262510:OWV262510 PGQ262510:PGR262510 PQM262510:PQN262510 QAI262510:QAJ262510 QKE262510:QKF262510 QUA262510:QUB262510 RDW262510:RDX262510 RNS262510:RNT262510 RXO262510:RXP262510 SHK262510:SHL262510 SRG262510:SRH262510 TBC262510:TBD262510 TKY262510:TKZ262510 TUU262510:TUV262510 UEQ262510:UER262510 UOM262510:UON262510 UYI262510:UYJ262510 VIE262510:VIF262510 VSA262510:VSB262510 WBW262510:WBX262510 WLS262510:WLT262510 WVO262510:WVP262510 G328040:H328040 JC328046:JD328046 SY328046:SZ328046 ACU328046:ACV328046 AMQ328046:AMR328046 AWM328046:AWN328046 BGI328046:BGJ328046 BQE328046:BQF328046 CAA328046:CAB328046 CJW328046:CJX328046 CTS328046:CTT328046 DDO328046:DDP328046 DNK328046:DNL328046 DXG328046:DXH328046 EHC328046:EHD328046 EQY328046:EQZ328046 FAU328046:FAV328046 FKQ328046:FKR328046 FUM328046:FUN328046 GEI328046:GEJ328046 GOE328046:GOF328046 GYA328046:GYB328046 HHW328046:HHX328046 HRS328046:HRT328046 IBO328046:IBP328046 ILK328046:ILL328046 IVG328046:IVH328046 JFC328046:JFD328046 JOY328046:JOZ328046 JYU328046:JYV328046 KIQ328046:KIR328046 KSM328046:KSN328046 LCI328046:LCJ328046 LME328046:LMF328046 LWA328046:LWB328046 MFW328046:MFX328046 MPS328046:MPT328046 MZO328046:MZP328046 NJK328046:NJL328046 NTG328046:NTH328046 ODC328046:ODD328046 OMY328046:OMZ328046 OWU328046:OWV328046 PGQ328046:PGR328046 PQM328046:PQN328046 QAI328046:QAJ328046 QKE328046:QKF328046 QUA328046:QUB328046 RDW328046:RDX328046 RNS328046:RNT328046 RXO328046:RXP328046 SHK328046:SHL328046 SRG328046:SRH328046 TBC328046:TBD328046 TKY328046:TKZ328046 TUU328046:TUV328046 UEQ328046:UER328046 UOM328046:UON328046 UYI328046:UYJ328046 VIE328046:VIF328046 VSA328046:VSB328046 WBW328046:WBX328046 WLS328046:WLT328046 WVO328046:WVP328046 G393576:H393576 JC393582:JD393582 SY393582:SZ393582 ACU393582:ACV393582 AMQ393582:AMR393582 AWM393582:AWN393582 BGI393582:BGJ393582 BQE393582:BQF393582 CAA393582:CAB393582 CJW393582:CJX393582 CTS393582:CTT393582 DDO393582:DDP393582 DNK393582:DNL393582 DXG393582:DXH393582 EHC393582:EHD393582 EQY393582:EQZ393582 FAU393582:FAV393582 FKQ393582:FKR393582 FUM393582:FUN393582 GEI393582:GEJ393582 GOE393582:GOF393582 GYA393582:GYB393582 HHW393582:HHX393582 HRS393582:HRT393582 IBO393582:IBP393582 ILK393582:ILL393582 IVG393582:IVH393582 JFC393582:JFD393582 JOY393582:JOZ393582 JYU393582:JYV393582 KIQ393582:KIR393582 KSM393582:KSN393582 LCI393582:LCJ393582 LME393582:LMF393582 LWA393582:LWB393582 MFW393582:MFX393582 MPS393582:MPT393582 MZO393582:MZP393582 NJK393582:NJL393582 NTG393582:NTH393582 ODC393582:ODD393582 OMY393582:OMZ393582 OWU393582:OWV393582 PGQ393582:PGR393582 PQM393582:PQN393582 QAI393582:QAJ393582 QKE393582:QKF393582 QUA393582:QUB393582 RDW393582:RDX393582 RNS393582:RNT393582 RXO393582:RXP393582 SHK393582:SHL393582 SRG393582:SRH393582 TBC393582:TBD393582 TKY393582:TKZ393582 TUU393582:TUV393582 UEQ393582:UER393582 UOM393582:UON393582 UYI393582:UYJ393582 VIE393582:VIF393582 VSA393582:VSB393582 WBW393582:WBX393582 WLS393582:WLT393582 WVO393582:WVP393582 G459112:H459112 JC459118:JD459118 SY459118:SZ459118 ACU459118:ACV459118 AMQ459118:AMR459118 AWM459118:AWN459118 BGI459118:BGJ459118 BQE459118:BQF459118 CAA459118:CAB459118 CJW459118:CJX459118 CTS459118:CTT459118 DDO459118:DDP459118 DNK459118:DNL459118 DXG459118:DXH459118 EHC459118:EHD459118 EQY459118:EQZ459118 FAU459118:FAV459118 FKQ459118:FKR459118 FUM459118:FUN459118 GEI459118:GEJ459118 GOE459118:GOF459118 GYA459118:GYB459118 HHW459118:HHX459118 HRS459118:HRT459118 IBO459118:IBP459118 ILK459118:ILL459118 IVG459118:IVH459118 JFC459118:JFD459118 JOY459118:JOZ459118 JYU459118:JYV459118 KIQ459118:KIR459118 KSM459118:KSN459118 LCI459118:LCJ459118 LME459118:LMF459118 LWA459118:LWB459118 MFW459118:MFX459118 MPS459118:MPT459118 MZO459118:MZP459118 NJK459118:NJL459118 NTG459118:NTH459118 ODC459118:ODD459118 OMY459118:OMZ459118 OWU459118:OWV459118 PGQ459118:PGR459118 PQM459118:PQN459118 QAI459118:QAJ459118 QKE459118:QKF459118 QUA459118:QUB459118 RDW459118:RDX459118 RNS459118:RNT459118 RXO459118:RXP459118 SHK459118:SHL459118 SRG459118:SRH459118 TBC459118:TBD459118 TKY459118:TKZ459118 TUU459118:TUV459118 UEQ459118:UER459118 UOM459118:UON459118 UYI459118:UYJ459118 VIE459118:VIF459118 VSA459118:VSB459118 WBW459118:WBX459118 WLS459118:WLT459118 WVO459118:WVP459118 G524648:H524648 JC524654:JD524654 SY524654:SZ524654 ACU524654:ACV524654 AMQ524654:AMR524654 AWM524654:AWN524654 BGI524654:BGJ524654 BQE524654:BQF524654 CAA524654:CAB524654 CJW524654:CJX524654 CTS524654:CTT524654 DDO524654:DDP524654 DNK524654:DNL524654 DXG524654:DXH524654 EHC524654:EHD524654 EQY524654:EQZ524654 FAU524654:FAV524654 FKQ524654:FKR524654 FUM524654:FUN524654 GEI524654:GEJ524654 GOE524654:GOF524654 GYA524654:GYB524654 HHW524654:HHX524654 HRS524654:HRT524654 IBO524654:IBP524654 ILK524654:ILL524654 IVG524654:IVH524654 JFC524654:JFD524654 JOY524654:JOZ524654 JYU524654:JYV524654 KIQ524654:KIR524654 KSM524654:KSN524654 LCI524654:LCJ524654 LME524654:LMF524654 LWA524654:LWB524654 MFW524654:MFX524654 MPS524654:MPT524654 MZO524654:MZP524654 NJK524654:NJL524654 NTG524654:NTH524654 ODC524654:ODD524654 OMY524654:OMZ524654 OWU524654:OWV524654 PGQ524654:PGR524654 PQM524654:PQN524654 QAI524654:QAJ524654 QKE524654:QKF524654 QUA524654:QUB524654 RDW524654:RDX524654 RNS524654:RNT524654 RXO524654:RXP524654 SHK524654:SHL524654 SRG524654:SRH524654 TBC524654:TBD524654 TKY524654:TKZ524654 TUU524654:TUV524654 UEQ524654:UER524654 UOM524654:UON524654 UYI524654:UYJ524654 VIE524654:VIF524654 VSA524654:VSB524654 WBW524654:WBX524654 WLS524654:WLT524654 WVO524654:WVP524654 G590184:H590184 JC590190:JD590190 SY590190:SZ590190 ACU590190:ACV590190 AMQ590190:AMR590190 AWM590190:AWN590190 BGI590190:BGJ590190 BQE590190:BQF590190 CAA590190:CAB590190 CJW590190:CJX590190 CTS590190:CTT590190 DDO590190:DDP590190 DNK590190:DNL590190 DXG590190:DXH590190 EHC590190:EHD590190 EQY590190:EQZ590190 FAU590190:FAV590190 FKQ590190:FKR590190 FUM590190:FUN590190 GEI590190:GEJ590190 GOE590190:GOF590190 GYA590190:GYB590190 HHW590190:HHX590190 HRS590190:HRT590190 IBO590190:IBP590190 ILK590190:ILL590190 IVG590190:IVH590190 JFC590190:JFD590190 JOY590190:JOZ590190 JYU590190:JYV590190 KIQ590190:KIR590190 KSM590190:KSN590190 LCI590190:LCJ590190 LME590190:LMF590190 LWA590190:LWB590190 MFW590190:MFX590190 MPS590190:MPT590190 MZO590190:MZP590190 NJK590190:NJL590190 NTG590190:NTH590190 ODC590190:ODD590190 OMY590190:OMZ590190 OWU590190:OWV590190 PGQ590190:PGR590190 PQM590190:PQN590190 QAI590190:QAJ590190 QKE590190:QKF590190 QUA590190:QUB590190 RDW590190:RDX590190 RNS590190:RNT590190 RXO590190:RXP590190 SHK590190:SHL590190 SRG590190:SRH590190 TBC590190:TBD590190 TKY590190:TKZ590190 TUU590190:TUV590190 UEQ590190:UER590190 UOM590190:UON590190 UYI590190:UYJ590190 VIE590190:VIF590190 VSA590190:VSB590190 WBW590190:WBX590190 WLS590190:WLT590190 WVO590190:WVP590190 G655720:H655720 JC655726:JD655726 SY655726:SZ655726 ACU655726:ACV655726 AMQ655726:AMR655726 AWM655726:AWN655726 BGI655726:BGJ655726 BQE655726:BQF655726 CAA655726:CAB655726 CJW655726:CJX655726 CTS655726:CTT655726 DDO655726:DDP655726 DNK655726:DNL655726 DXG655726:DXH655726 EHC655726:EHD655726 EQY655726:EQZ655726 FAU655726:FAV655726 FKQ655726:FKR655726 FUM655726:FUN655726 GEI655726:GEJ655726 GOE655726:GOF655726 GYA655726:GYB655726 HHW655726:HHX655726 HRS655726:HRT655726 IBO655726:IBP655726 ILK655726:ILL655726 IVG655726:IVH655726 JFC655726:JFD655726 JOY655726:JOZ655726 JYU655726:JYV655726 KIQ655726:KIR655726 KSM655726:KSN655726 LCI655726:LCJ655726 LME655726:LMF655726 LWA655726:LWB655726 MFW655726:MFX655726 MPS655726:MPT655726 MZO655726:MZP655726 NJK655726:NJL655726 NTG655726:NTH655726 ODC655726:ODD655726 OMY655726:OMZ655726 OWU655726:OWV655726 PGQ655726:PGR655726 PQM655726:PQN655726 QAI655726:QAJ655726 QKE655726:QKF655726 QUA655726:QUB655726 RDW655726:RDX655726 RNS655726:RNT655726 RXO655726:RXP655726 SHK655726:SHL655726 SRG655726:SRH655726 TBC655726:TBD655726 TKY655726:TKZ655726 TUU655726:TUV655726 UEQ655726:UER655726 UOM655726:UON655726 UYI655726:UYJ655726 VIE655726:VIF655726 VSA655726:VSB655726 WBW655726:WBX655726 WLS655726:WLT655726 WVO655726:WVP655726 G721256:H721256 JC721262:JD721262 SY721262:SZ721262 ACU721262:ACV721262 AMQ721262:AMR721262 AWM721262:AWN721262 BGI721262:BGJ721262 BQE721262:BQF721262 CAA721262:CAB721262 CJW721262:CJX721262 CTS721262:CTT721262 DDO721262:DDP721262 DNK721262:DNL721262 DXG721262:DXH721262 EHC721262:EHD721262 EQY721262:EQZ721262 FAU721262:FAV721262 FKQ721262:FKR721262 FUM721262:FUN721262 GEI721262:GEJ721262 GOE721262:GOF721262 GYA721262:GYB721262 HHW721262:HHX721262 HRS721262:HRT721262 IBO721262:IBP721262 ILK721262:ILL721262 IVG721262:IVH721262 JFC721262:JFD721262 JOY721262:JOZ721262 JYU721262:JYV721262 KIQ721262:KIR721262 KSM721262:KSN721262 LCI721262:LCJ721262 LME721262:LMF721262 LWA721262:LWB721262 MFW721262:MFX721262 MPS721262:MPT721262 MZO721262:MZP721262 NJK721262:NJL721262 NTG721262:NTH721262 ODC721262:ODD721262 OMY721262:OMZ721262 OWU721262:OWV721262 PGQ721262:PGR721262 PQM721262:PQN721262 QAI721262:QAJ721262 QKE721262:QKF721262 QUA721262:QUB721262 RDW721262:RDX721262 RNS721262:RNT721262 RXO721262:RXP721262 SHK721262:SHL721262 SRG721262:SRH721262 TBC721262:TBD721262 TKY721262:TKZ721262 TUU721262:TUV721262 UEQ721262:UER721262 UOM721262:UON721262 UYI721262:UYJ721262 VIE721262:VIF721262 VSA721262:VSB721262 WBW721262:WBX721262 WLS721262:WLT721262 WVO721262:WVP721262 G786792:H786792 JC786798:JD786798 SY786798:SZ786798 ACU786798:ACV786798 AMQ786798:AMR786798 AWM786798:AWN786798 BGI786798:BGJ786798 BQE786798:BQF786798 CAA786798:CAB786798 CJW786798:CJX786798 CTS786798:CTT786798 DDO786798:DDP786798 DNK786798:DNL786798 DXG786798:DXH786798 EHC786798:EHD786798 EQY786798:EQZ786798 FAU786798:FAV786798 FKQ786798:FKR786798 FUM786798:FUN786798 GEI786798:GEJ786798 GOE786798:GOF786798 GYA786798:GYB786798 HHW786798:HHX786798 HRS786798:HRT786798 IBO786798:IBP786798 ILK786798:ILL786798 IVG786798:IVH786798 JFC786798:JFD786798 JOY786798:JOZ786798 JYU786798:JYV786798 KIQ786798:KIR786798 KSM786798:KSN786798 LCI786798:LCJ786798 LME786798:LMF786798 LWA786798:LWB786798 MFW786798:MFX786798 MPS786798:MPT786798 MZO786798:MZP786798 NJK786798:NJL786798 NTG786798:NTH786798 ODC786798:ODD786798 OMY786798:OMZ786798 OWU786798:OWV786798 PGQ786798:PGR786798 PQM786798:PQN786798 QAI786798:QAJ786798 QKE786798:QKF786798 QUA786798:QUB786798 RDW786798:RDX786798 RNS786798:RNT786798 RXO786798:RXP786798 SHK786798:SHL786798 SRG786798:SRH786798 TBC786798:TBD786798 TKY786798:TKZ786798 TUU786798:TUV786798 UEQ786798:UER786798 UOM786798:UON786798 UYI786798:UYJ786798 VIE786798:VIF786798 VSA786798:VSB786798 WBW786798:WBX786798 WLS786798:WLT786798 WVO786798:WVP786798 G852328:H852328 JC852334:JD852334 SY852334:SZ852334 ACU852334:ACV852334 AMQ852334:AMR852334 AWM852334:AWN852334 BGI852334:BGJ852334 BQE852334:BQF852334 CAA852334:CAB852334 CJW852334:CJX852334 CTS852334:CTT852334 DDO852334:DDP852334 DNK852334:DNL852334 DXG852334:DXH852334 EHC852334:EHD852334 EQY852334:EQZ852334 FAU852334:FAV852334 FKQ852334:FKR852334 FUM852334:FUN852334 GEI852334:GEJ852334 GOE852334:GOF852334 GYA852334:GYB852334 HHW852334:HHX852334 HRS852334:HRT852334 IBO852334:IBP852334 ILK852334:ILL852334 IVG852334:IVH852334 JFC852334:JFD852334 JOY852334:JOZ852334 JYU852334:JYV852334 KIQ852334:KIR852334 KSM852334:KSN852334 LCI852334:LCJ852334 LME852334:LMF852334 LWA852334:LWB852334 MFW852334:MFX852334 MPS852334:MPT852334 MZO852334:MZP852334 NJK852334:NJL852334 NTG852334:NTH852334 ODC852334:ODD852334 OMY852334:OMZ852334 OWU852334:OWV852334 PGQ852334:PGR852334 PQM852334:PQN852334 QAI852334:QAJ852334 QKE852334:QKF852334 QUA852334:QUB852334 RDW852334:RDX852334 RNS852334:RNT852334 RXO852334:RXP852334 SHK852334:SHL852334 SRG852334:SRH852334 TBC852334:TBD852334 TKY852334:TKZ852334 TUU852334:TUV852334 UEQ852334:UER852334 UOM852334:UON852334 UYI852334:UYJ852334 VIE852334:VIF852334 VSA852334:VSB852334 WBW852334:WBX852334 WLS852334:WLT852334 WVO852334:WVP852334 G917864:H917864 JC917870:JD917870 SY917870:SZ917870 ACU917870:ACV917870 AMQ917870:AMR917870 AWM917870:AWN917870 BGI917870:BGJ917870 BQE917870:BQF917870 CAA917870:CAB917870 CJW917870:CJX917870 CTS917870:CTT917870 DDO917870:DDP917870 DNK917870:DNL917870 DXG917870:DXH917870 EHC917870:EHD917870 EQY917870:EQZ917870 FAU917870:FAV917870 FKQ917870:FKR917870 FUM917870:FUN917870 GEI917870:GEJ917870 GOE917870:GOF917870 GYA917870:GYB917870 HHW917870:HHX917870 HRS917870:HRT917870 IBO917870:IBP917870 ILK917870:ILL917870 IVG917870:IVH917870 JFC917870:JFD917870 JOY917870:JOZ917870 JYU917870:JYV917870 KIQ917870:KIR917870 KSM917870:KSN917870 LCI917870:LCJ917870 LME917870:LMF917870 LWA917870:LWB917870 MFW917870:MFX917870 MPS917870:MPT917870 MZO917870:MZP917870 NJK917870:NJL917870 NTG917870:NTH917870 ODC917870:ODD917870 OMY917870:OMZ917870 OWU917870:OWV917870 PGQ917870:PGR917870 PQM917870:PQN917870 QAI917870:QAJ917870 QKE917870:QKF917870 QUA917870:QUB917870 RDW917870:RDX917870 RNS917870:RNT917870 RXO917870:RXP917870 SHK917870:SHL917870 SRG917870:SRH917870 TBC917870:TBD917870 TKY917870:TKZ917870 TUU917870:TUV917870 UEQ917870:UER917870 UOM917870:UON917870 UYI917870:UYJ917870 VIE917870:VIF917870 VSA917870:VSB917870 WBW917870:WBX917870 WLS917870:WLT917870 WVO917870:WVP917870 G983400:H983400 JC983406:JD983406 SY983406:SZ983406 ACU983406:ACV983406 AMQ983406:AMR983406 AWM983406:AWN983406 BGI983406:BGJ983406 BQE983406:BQF983406 CAA983406:CAB983406 CJW983406:CJX983406 CTS983406:CTT983406 DDO983406:DDP983406 DNK983406:DNL983406 DXG983406:DXH983406 EHC983406:EHD983406 EQY983406:EQZ983406 FAU983406:FAV983406 FKQ983406:FKR983406 FUM983406:FUN983406 GEI983406:GEJ983406 GOE983406:GOF983406 GYA983406:GYB983406 HHW983406:HHX983406 HRS983406:HRT983406 IBO983406:IBP983406 ILK983406:ILL983406 IVG983406:IVH983406 JFC983406:JFD983406 JOY983406:JOZ983406 JYU983406:JYV983406 KIQ983406:KIR983406 KSM983406:KSN983406 LCI983406:LCJ983406 LME983406:LMF983406 LWA983406:LWB983406 MFW983406:MFX983406 MPS983406:MPT983406 MZO983406:MZP983406 NJK983406:NJL983406 NTG983406:NTH983406 ODC983406:ODD983406 OMY983406:OMZ983406 OWU983406:OWV983406 PGQ983406:PGR983406 PQM983406:PQN983406 QAI983406:QAJ983406 QKE983406:QKF983406 QUA983406:QUB983406 RDW983406:RDX983406 RNS983406:RNT983406 RXO983406:RXP983406 SHK983406:SHL983406 SRG983406:SRH983406 TBC983406:TBD983406 TKY983406:TKZ983406 TUU983406:TUV983406 UEQ983406:UER983406 UOM983406:UON983406 UYI983406:UYJ983406 VIE983406:VIF983406 VSA983406:VSB983406 WBW983406:WBX983406 WLS983406:WLT983406 WVO983406:WVP983406 G219:H219 JC219:JD219 SY219:SZ219 ACU219:ACV219 AMQ219:AMR219 AWM219:AWN219 BGI219:BGJ219 BQE219:BQF219 CAA219:CAB219 CJW219:CJX219 CTS219:CTT219 DDO219:DDP219 DNK219:DNL219 DXG219:DXH219 EHC219:EHD219 EQY219:EQZ219 FAU219:FAV219 FKQ219:FKR219 FUM219:FUN219 GEI219:GEJ219 GOE219:GOF219 GYA219:GYB219 HHW219:HHX219 HRS219:HRT219 IBO219:IBP219 ILK219:ILL219 IVG219:IVH219 JFC219:JFD219 JOY219:JOZ219 JYU219:JYV219 KIQ219:KIR219 KSM219:KSN219 LCI219:LCJ219 LME219:LMF219 LWA219:LWB219 MFW219:MFX219 MPS219:MPT219 MZO219:MZP219 NJK219:NJL219 NTG219:NTH219 ODC219:ODD219 OMY219:OMZ219 OWU219:OWV219 PGQ219:PGR219 PQM219:PQN219 QAI219:QAJ219 QKE219:QKF219 QUA219:QUB219 RDW219:RDX219 RNS219:RNT219 RXO219:RXP219 SHK219:SHL219 SRG219:SRH219 TBC219:TBD219 TKY219:TKZ219 TUU219:TUV219 UEQ219:UER219 UOM219:UON219 UYI219:UYJ219 VIE219:VIF219 VSA219:VSB219 WBW219:WBX219 WLS219:WLT219 WVO219:WVP219 G65749:H65749 JC65755:JD65755 SY65755:SZ65755 ACU65755:ACV65755 AMQ65755:AMR65755 AWM65755:AWN65755 BGI65755:BGJ65755 BQE65755:BQF65755 CAA65755:CAB65755 CJW65755:CJX65755 CTS65755:CTT65755 DDO65755:DDP65755 DNK65755:DNL65755 DXG65755:DXH65755 EHC65755:EHD65755 EQY65755:EQZ65755 FAU65755:FAV65755 FKQ65755:FKR65755 FUM65755:FUN65755 GEI65755:GEJ65755 GOE65755:GOF65755 GYA65755:GYB65755 HHW65755:HHX65755 HRS65755:HRT65755 IBO65755:IBP65755 ILK65755:ILL65755 IVG65755:IVH65755 JFC65755:JFD65755 JOY65755:JOZ65755 JYU65755:JYV65755 KIQ65755:KIR65755 KSM65755:KSN65755 LCI65755:LCJ65755 LME65755:LMF65755 LWA65755:LWB65755 MFW65755:MFX65755 MPS65755:MPT65755 MZO65755:MZP65755 NJK65755:NJL65755 NTG65755:NTH65755 ODC65755:ODD65755 OMY65755:OMZ65755 OWU65755:OWV65755 PGQ65755:PGR65755 PQM65755:PQN65755 QAI65755:QAJ65755 QKE65755:QKF65755 QUA65755:QUB65755 RDW65755:RDX65755 RNS65755:RNT65755 RXO65755:RXP65755 SHK65755:SHL65755 SRG65755:SRH65755 TBC65755:TBD65755 TKY65755:TKZ65755 TUU65755:TUV65755 UEQ65755:UER65755 UOM65755:UON65755 UYI65755:UYJ65755 VIE65755:VIF65755 VSA65755:VSB65755 WBW65755:WBX65755 WLS65755:WLT65755 WVO65755:WVP65755 G131285:H131285 JC131291:JD131291 SY131291:SZ131291 ACU131291:ACV131291 AMQ131291:AMR131291 AWM131291:AWN131291 BGI131291:BGJ131291 BQE131291:BQF131291 CAA131291:CAB131291 CJW131291:CJX131291 CTS131291:CTT131291 DDO131291:DDP131291 DNK131291:DNL131291 DXG131291:DXH131291 EHC131291:EHD131291 EQY131291:EQZ131291 FAU131291:FAV131291 FKQ131291:FKR131291 FUM131291:FUN131291 GEI131291:GEJ131291 GOE131291:GOF131291 GYA131291:GYB131291 HHW131291:HHX131291 HRS131291:HRT131291 IBO131291:IBP131291 ILK131291:ILL131291 IVG131291:IVH131291 JFC131291:JFD131291 JOY131291:JOZ131291 JYU131291:JYV131291 KIQ131291:KIR131291 KSM131291:KSN131291 LCI131291:LCJ131291 LME131291:LMF131291 LWA131291:LWB131291 MFW131291:MFX131291 MPS131291:MPT131291 MZO131291:MZP131291 NJK131291:NJL131291 NTG131291:NTH131291 ODC131291:ODD131291 OMY131291:OMZ131291 OWU131291:OWV131291 PGQ131291:PGR131291 PQM131291:PQN131291 QAI131291:QAJ131291 QKE131291:QKF131291 QUA131291:QUB131291 RDW131291:RDX131291 RNS131291:RNT131291 RXO131291:RXP131291 SHK131291:SHL131291 SRG131291:SRH131291 TBC131291:TBD131291 TKY131291:TKZ131291 TUU131291:TUV131291 UEQ131291:UER131291 UOM131291:UON131291 UYI131291:UYJ131291 VIE131291:VIF131291 VSA131291:VSB131291 WBW131291:WBX131291 WLS131291:WLT131291 WVO131291:WVP131291 G196821:H196821 JC196827:JD196827 SY196827:SZ196827 ACU196827:ACV196827 AMQ196827:AMR196827 AWM196827:AWN196827 BGI196827:BGJ196827 BQE196827:BQF196827 CAA196827:CAB196827 CJW196827:CJX196827 CTS196827:CTT196827 DDO196827:DDP196827 DNK196827:DNL196827 DXG196827:DXH196827 EHC196827:EHD196827 EQY196827:EQZ196827 FAU196827:FAV196827 FKQ196827:FKR196827 FUM196827:FUN196827 GEI196827:GEJ196827 GOE196827:GOF196827 GYA196827:GYB196827 HHW196827:HHX196827 HRS196827:HRT196827 IBO196827:IBP196827 ILK196827:ILL196827 IVG196827:IVH196827 JFC196827:JFD196827 JOY196827:JOZ196827 JYU196827:JYV196827 KIQ196827:KIR196827 KSM196827:KSN196827 LCI196827:LCJ196827 LME196827:LMF196827 LWA196827:LWB196827 MFW196827:MFX196827 MPS196827:MPT196827 MZO196827:MZP196827 NJK196827:NJL196827 NTG196827:NTH196827 ODC196827:ODD196827 OMY196827:OMZ196827 OWU196827:OWV196827 PGQ196827:PGR196827 PQM196827:PQN196827 QAI196827:QAJ196827 QKE196827:QKF196827 QUA196827:QUB196827 RDW196827:RDX196827 RNS196827:RNT196827 RXO196827:RXP196827 SHK196827:SHL196827 SRG196827:SRH196827 TBC196827:TBD196827 TKY196827:TKZ196827 TUU196827:TUV196827 UEQ196827:UER196827 UOM196827:UON196827 UYI196827:UYJ196827 VIE196827:VIF196827 VSA196827:VSB196827 WBW196827:WBX196827 WLS196827:WLT196827 WVO196827:WVP196827 G262357:H262357 JC262363:JD262363 SY262363:SZ262363 ACU262363:ACV262363 AMQ262363:AMR262363 AWM262363:AWN262363 BGI262363:BGJ262363 BQE262363:BQF262363 CAA262363:CAB262363 CJW262363:CJX262363 CTS262363:CTT262363 DDO262363:DDP262363 DNK262363:DNL262363 DXG262363:DXH262363 EHC262363:EHD262363 EQY262363:EQZ262363 FAU262363:FAV262363 FKQ262363:FKR262363 FUM262363:FUN262363 GEI262363:GEJ262363 GOE262363:GOF262363 GYA262363:GYB262363 HHW262363:HHX262363 HRS262363:HRT262363 IBO262363:IBP262363 ILK262363:ILL262363 IVG262363:IVH262363 JFC262363:JFD262363 JOY262363:JOZ262363 JYU262363:JYV262363 KIQ262363:KIR262363 KSM262363:KSN262363 LCI262363:LCJ262363 LME262363:LMF262363 LWA262363:LWB262363 MFW262363:MFX262363 MPS262363:MPT262363 MZO262363:MZP262363 NJK262363:NJL262363 NTG262363:NTH262363 ODC262363:ODD262363 OMY262363:OMZ262363 OWU262363:OWV262363 PGQ262363:PGR262363 PQM262363:PQN262363 QAI262363:QAJ262363 QKE262363:QKF262363 QUA262363:QUB262363 RDW262363:RDX262363 RNS262363:RNT262363 RXO262363:RXP262363 SHK262363:SHL262363 SRG262363:SRH262363 TBC262363:TBD262363 TKY262363:TKZ262363 TUU262363:TUV262363 UEQ262363:UER262363 UOM262363:UON262363 UYI262363:UYJ262363 VIE262363:VIF262363 VSA262363:VSB262363 WBW262363:WBX262363 WLS262363:WLT262363 WVO262363:WVP262363 G327893:H327893 JC327899:JD327899 SY327899:SZ327899 ACU327899:ACV327899 AMQ327899:AMR327899 AWM327899:AWN327899 BGI327899:BGJ327899 BQE327899:BQF327899 CAA327899:CAB327899 CJW327899:CJX327899 CTS327899:CTT327899 DDO327899:DDP327899 DNK327899:DNL327899 DXG327899:DXH327899 EHC327899:EHD327899 EQY327899:EQZ327899 FAU327899:FAV327899 FKQ327899:FKR327899 FUM327899:FUN327899 GEI327899:GEJ327899 GOE327899:GOF327899 GYA327899:GYB327899 HHW327899:HHX327899 HRS327899:HRT327899 IBO327899:IBP327899 ILK327899:ILL327899 IVG327899:IVH327899 JFC327899:JFD327899 JOY327899:JOZ327899 JYU327899:JYV327899 KIQ327899:KIR327899 KSM327899:KSN327899 LCI327899:LCJ327899 LME327899:LMF327899 LWA327899:LWB327899 MFW327899:MFX327899 MPS327899:MPT327899 MZO327899:MZP327899 NJK327899:NJL327899 NTG327899:NTH327899 ODC327899:ODD327899 OMY327899:OMZ327899 OWU327899:OWV327899 PGQ327899:PGR327899 PQM327899:PQN327899 QAI327899:QAJ327899 QKE327899:QKF327899 QUA327899:QUB327899 RDW327899:RDX327899 RNS327899:RNT327899 RXO327899:RXP327899 SHK327899:SHL327899 SRG327899:SRH327899 TBC327899:TBD327899 TKY327899:TKZ327899 TUU327899:TUV327899 UEQ327899:UER327899 UOM327899:UON327899 UYI327899:UYJ327899 VIE327899:VIF327899 VSA327899:VSB327899 WBW327899:WBX327899 WLS327899:WLT327899 WVO327899:WVP327899 G393429:H393429 JC393435:JD393435 SY393435:SZ393435 ACU393435:ACV393435 AMQ393435:AMR393435 AWM393435:AWN393435 BGI393435:BGJ393435 BQE393435:BQF393435 CAA393435:CAB393435 CJW393435:CJX393435 CTS393435:CTT393435 DDO393435:DDP393435 DNK393435:DNL393435 DXG393435:DXH393435 EHC393435:EHD393435 EQY393435:EQZ393435 FAU393435:FAV393435 FKQ393435:FKR393435 FUM393435:FUN393435 GEI393435:GEJ393435 GOE393435:GOF393435 GYA393435:GYB393435 HHW393435:HHX393435 HRS393435:HRT393435 IBO393435:IBP393435 ILK393435:ILL393435 IVG393435:IVH393435 JFC393435:JFD393435 JOY393435:JOZ393435 JYU393435:JYV393435 KIQ393435:KIR393435 KSM393435:KSN393435 LCI393435:LCJ393435 LME393435:LMF393435 LWA393435:LWB393435 MFW393435:MFX393435 MPS393435:MPT393435 MZO393435:MZP393435 NJK393435:NJL393435 NTG393435:NTH393435 ODC393435:ODD393435 OMY393435:OMZ393435 OWU393435:OWV393435 PGQ393435:PGR393435 PQM393435:PQN393435 QAI393435:QAJ393435 QKE393435:QKF393435 QUA393435:QUB393435 RDW393435:RDX393435 RNS393435:RNT393435 RXO393435:RXP393435 SHK393435:SHL393435 SRG393435:SRH393435 TBC393435:TBD393435 TKY393435:TKZ393435 TUU393435:TUV393435 UEQ393435:UER393435 UOM393435:UON393435 UYI393435:UYJ393435 VIE393435:VIF393435 VSA393435:VSB393435 WBW393435:WBX393435 WLS393435:WLT393435 WVO393435:WVP393435 G458965:H458965 JC458971:JD458971 SY458971:SZ458971 ACU458971:ACV458971 AMQ458971:AMR458971 AWM458971:AWN458971 BGI458971:BGJ458971 BQE458971:BQF458971 CAA458971:CAB458971 CJW458971:CJX458971 CTS458971:CTT458971 DDO458971:DDP458971 DNK458971:DNL458971 DXG458971:DXH458971 EHC458971:EHD458971 EQY458971:EQZ458971 FAU458971:FAV458971 FKQ458971:FKR458971 FUM458971:FUN458971 GEI458971:GEJ458971 GOE458971:GOF458971 GYA458971:GYB458971 HHW458971:HHX458971 HRS458971:HRT458971 IBO458971:IBP458971 ILK458971:ILL458971 IVG458971:IVH458971 JFC458971:JFD458971 JOY458971:JOZ458971 JYU458971:JYV458971 KIQ458971:KIR458971 KSM458971:KSN458971 LCI458971:LCJ458971 LME458971:LMF458971 LWA458971:LWB458971 MFW458971:MFX458971 MPS458971:MPT458971 MZO458971:MZP458971 NJK458971:NJL458971 NTG458971:NTH458971 ODC458971:ODD458971 OMY458971:OMZ458971 OWU458971:OWV458971 PGQ458971:PGR458971 PQM458971:PQN458971 QAI458971:QAJ458971 QKE458971:QKF458971 QUA458971:QUB458971 RDW458971:RDX458971 RNS458971:RNT458971 RXO458971:RXP458971 SHK458971:SHL458971 SRG458971:SRH458971 TBC458971:TBD458971 TKY458971:TKZ458971 TUU458971:TUV458971 UEQ458971:UER458971 UOM458971:UON458971 UYI458971:UYJ458971 VIE458971:VIF458971 VSA458971:VSB458971 WBW458971:WBX458971 WLS458971:WLT458971 WVO458971:WVP458971 G524501:H524501 JC524507:JD524507 SY524507:SZ524507 ACU524507:ACV524507 AMQ524507:AMR524507 AWM524507:AWN524507 BGI524507:BGJ524507 BQE524507:BQF524507 CAA524507:CAB524507 CJW524507:CJX524507 CTS524507:CTT524507 DDO524507:DDP524507 DNK524507:DNL524507 DXG524507:DXH524507 EHC524507:EHD524507 EQY524507:EQZ524507 FAU524507:FAV524507 FKQ524507:FKR524507 FUM524507:FUN524507 GEI524507:GEJ524507 GOE524507:GOF524507 GYA524507:GYB524507 HHW524507:HHX524507 HRS524507:HRT524507 IBO524507:IBP524507 ILK524507:ILL524507 IVG524507:IVH524507 JFC524507:JFD524507 JOY524507:JOZ524507 JYU524507:JYV524507 KIQ524507:KIR524507 KSM524507:KSN524507 LCI524507:LCJ524507 LME524507:LMF524507 LWA524507:LWB524507 MFW524507:MFX524507 MPS524507:MPT524507 MZO524507:MZP524507 NJK524507:NJL524507 NTG524507:NTH524507 ODC524507:ODD524507 OMY524507:OMZ524507 OWU524507:OWV524507 PGQ524507:PGR524507 PQM524507:PQN524507 QAI524507:QAJ524507 QKE524507:QKF524507 QUA524507:QUB524507 RDW524507:RDX524507 RNS524507:RNT524507 RXO524507:RXP524507 SHK524507:SHL524507 SRG524507:SRH524507 TBC524507:TBD524507 TKY524507:TKZ524507 TUU524507:TUV524507 UEQ524507:UER524507 UOM524507:UON524507 UYI524507:UYJ524507 VIE524507:VIF524507 VSA524507:VSB524507 WBW524507:WBX524507 WLS524507:WLT524507 WVO524507:WVP524507 G590037:H590037 JC590043:JD590043 SY590043:SZ590043 ACU590043:ACV590043 AMQ590043:AMR590043 AWM590043:AWN590043 BGI590043:BGJ590043 BQE590043:BQF590043 CAA590043:CAB590043 CJW590043:CJX590043 CTS590043:CTT590043 DDO590043:DDP590043 DNK590043:DNL590043 DXG590043:DXH590043 EHC590043:EHD590043 EQY590043:EQZ590043 FAU590043:FAV590043 FKQ590043:FKR590043 FUM590043:FUN590043 GEI590043:GEJ590043 GOE590043:GOF590043 GYA590043:GYB590043 HHW590043:HHX590043 HRS590043:HRT590043 IBO590043:IBP590043 ILK590043:ILL590043 IVG590043:IVH590043 JFC590043:JFD590043 JOY590043:JOZ590043 JYU590043:JYV590043 KIQ590043:KIR590043 KSM590043:KSN590043 LCI590043:LCJ590043 LME590043:LMF590043 LWA590043:LWB590043 MFW590043:MFX590043 MPS590043:MPT590043 MZO590043:MZP590043 NJK590043:NJL590043 NTG590043:NTH590043 ODC590043:ODD590043 OMY590043:OMZ590043 OWU590043:OWV590043 PGQ590043:PGR590043 PQM590043:PQN590043 QAI590043:QAJ590043 QKE590043:QKF590043 QUA590043:QUB590043 RDW590043:RDX590043 RNS590043:RNT590043 RXO590043:RXP590043 SHK590043:SHL590043 SRG590043:SRH590043 TBC590043:TBD590043 TKY590043:TKZ590043 TUU590043:TUV590043 UEQ590043:UER590043 UOM590043:UON590043 UYI590043:UYJ590043 VIE590043:VIF590043 VSA590043:VSB590043 WBW590043:WBX590043 WLS590043:WLT590043 WVO590043:WVP590043 G655573:H655573 JC655579:JD655579 SY655579:SZ655579 ACU655579:ACV655579 AMQ655579:AMR655579 AWM655579:AWN655579 BGI655579:BGJ655579 BQE655579:BQF655579 CAA655579:CAB655579 CJW655579:CJX655579 CTS655579:CTT655579 DDO655579:DDP655579 DNK655579:DNL655579 DXG655579:DXH655579 EHC655579:EHD655579 EQY655579:EQZ655579 FAU655579:FAV655579 FKQ655579:FKR655579 FUM655579:FUN655579 GEI655579:GEJ655579 GOE655579:GOF655579 GYA655579:GYB655579 HHW655579:HHX655579 HRS655579:HRT655579 IBO655579:IBP655579 ILK655579:ILL655579 IVG655579:IVH655579 JFC655579:JFD655579 JOY655579:JOZ655579 JYU655579:JYV655579 KIQ655579:KIR655579 KSM655579:KSN655579 LCI655579:LCJ655579 LME655579:LMF655579 LWA655579:LWB655579 MFW655579:MFX655579 MPS655579:MPT655579 MZO655579:MZP655579 NJK655579:NJL655579 NTG655579:NTH655579 ODC655579:ODD655579 OMY655579:OMZ655579 OWU655579:OWV655579 PGQ655579:PGR655579 PQM655579:PQN655579 QAI655579:QAJ655579 QKE655579:QKF655579 QUA655579:QUB655579 RDW655579:RDX655579 RNS655579:RNT655579 RXO655579:RXP655579 SHK655579:SHL655579 SRG655579:SRH655579 TBC655579:TBD655579 TKY655579:TKZ655579 TUU655579:TUV655579 UEQ655579:UER655579 UOM655579:UON655579 UYI655579:UYJ655579 VIE655579:VIF655579 VSA655579:VSB655579 WBW655579:WBX655579 WLS655579:WLT655579 WVO655579:WVP655579 G721109:H721109 JC721115:JD721115 SY721115:SZ721115 ACU721115:ACV721115 AMQ721115:AMR721115 AWM721115:AWN721115 BGI721115:BGJ721115 BQE721115:BQF721115 CAA721115:CAB721115 CJW721115:CJX721115 CTS721115:CTT721115 DDO721115:DDP721115 DNK721115:DNL721115 DXG721115:DXH721115 EHC721115:EHD721115 EQY721115:EQZ721115 FAU721115:FAV721115 FKQ721115:FKR721115 FUM721115:FUN721115 GEI721115:GEJ721115 GOE721115:GOF721115 GYA721115:GYB721115 HHW721115:HHX721115 HRS721115:HRT721115 IBO721115:IBP721115 ILK721115:ILL721115 IVG721115:IVH721115 JFC721115:JFD721115 JOY721115:JOZ721115 JYU721115:JYV721115 KIQ721115:KIR721115 KSM721115:KSN721115 LCI721115:LCJ721115 LME721115:LMF721115 LWA721115:LWB721115 MFW721115:MFX721115 MPS721115:MPT721115 MZO721115:MZP721115 NJK721115:NJL721115 NTG721115:NTH721115 ODC721115:ODD721115 OMY721115:OMZ721115 OWU721115:OWV721115 PGQ721115:PGR721115 PQM721115:PQN721115 QAI721115:QAJ721115 QKE721115:QKF721115 QUA721115:QUB721115 RDW721115:RDX721115 RNS721115:RNT721115 RXO721115:RXP721115 SHK721115:SHL721115 SRG721115:SRH721115 TBC721115:TBD721115 TKY721115:TKZ721115 TUU721115:TUV721115 UEQ721115:UER721115 UOM721115:UON721115 UYI721115:UYJ721115 VIE721115:VIF721115 VSA721115:VSB721115 WBW721115:WBX721115 WLS721115:WLT721115 WVO721115:WVP721115 G786645:H786645 JC786651:JD786651 SY786651:SZ786651 ACU786651:ACV786651 AMQ786651:AMR786651 AWM786651:AWN786651 BGI786651:BGJ786651 BQE786651:BQF786651 CAA786651:CAB786651 CJW786651:CJX786651 CTS786651:CTT786651 DDO786651:DDP786651 DNK786651:DNL786651 DXG786651:DXH786651 EHC786651:EHD786651 EQY786651:EQZ786651 FAU786651:FAV786651 FKQ786651:FKR786651 FUM786651:FUN786651 GEI786651:GEJ786651 GOE786651:GOF786651 GYA786651:GYB786651 HHW786651:HHX786651 HRS786651:HRT786651 IBO786651:IBP786651 ILK786651:ILL786651 IVG786651:IVH786651 JFC786651:JFD786651 JOY786651:JOZ786651 JYU786651:JYV786651 KIQ786651:KIR786651 KSM786651:KSN786651 LCI786651:LCJ786651 LME786651:LMF786651 LWA786651:LWB786651 MFW786651:MFX786651 MPS786651:MPT786651 MZO786651:MZP786651 NJK786651:NJL786651 NTG786651:NTH786651 ODC786651:ODD786651 OMY786651:OMZ786651 OWU786651:OWV786651 PGQ786651:PGR786651 PQM786651:PQN786651 QAI786651:QAJ786651 QKE786651:QKF786651 QUA786651:QUB786651 RDW786651:RDX786651 RNS786651:RNT786651 RXO786651:RXP786651 SHK786651:SHL786651 SRG786651:SRH786651 TBC786651:TBD786651 TKY786651:TKZ786651 TUU786651:TUV786651 UEQ786651:UER786651 UOM786651:UON786651 UYI786651:UYJ786651 VIE786651:VIF786651 VSA786651:VSB786651 WBW786651:WBX786651 WLS786651:WLT786651 WVO786651:WVP786651 G852181:H852181 JC852187:JD852187 SY852187:SZ852187 ACU852187:ACV852187 AMQ852187:AMR852187 AWM852187:AWN852187 BGI852187:BGJ852187 BQE852187:BQF852187 CAA852187:CAB852187 CJW852187:CJX852187 CTS852187:CTT852187 DDO852187:DDP852187 DNK852187:DNL852187 DXG852187:DXH852187 EHC852187:EHD852187 EQY852187:EQZ852187 FAU852187:FAV852187 FKQ852187:FKR852187 FUM852187:FUN852187 GEI852187:GEJ852187 GOE852187:GOF852187 GYA852187:GYB852187 HHW852187:HHX852187 HRS852187:HRT852187 IBO852187:IBP852187 ILK852187:ILL852187 IVG852187:IVH852187 JFC852187:JFD852187 JOY852187:JOZ852187 JYU852187:JYV852187 KIQ852187:KIR852187 KSM852187:KSN852187 LCI852187:LCJ852187 LME852187:LMF852187 LWA852187:LWB852187 MFW852187:MFX852187 MPS852187:MPT852187 MZO852187:MZP852187 NJK852187:NJL852187 NTG852187:NTH852187 ODC852187:ODD852187 OMY852187:OMZ852187 OWU852187:OWV852187 PGQ852187:PGR852187 PQM852187:PQN852187 QAI852187:QAJ852187 QKE852187:QKF852187 QUA852187:QUB852187 RDW852187:RDX852187 RNS852187:RNT852187 RXO852187:RXP852187 SHK852187:SHL852187 SRG852187:SRH852187 TBC852187:TBD852187 TKY852187:TKZ852187 TUU852187:TUV852187 UEQ852187:UER852187 UOM852187:UON852187 UYI852187:UYJ852187 VIE852187:VIF852187 VSA852187:VSB852187 WBW852187:WBX852187 WLS852187:WLT852187 WVO852187:WVP852187 G917717:H917717 JC917723:JD917723 SY917723:SZ917723 ACU917723:ACV917723 AMQ917723:AMR917723 AWM917723:AWN917723 BGI917723:BGJ917723 BQE917723:BQF917723 CAA917723:CAB917723 CJW917723:CJX917723 CTS917723:CTT917723 DDO917723:DDP917723 DNK917723:DNL917723 DXG917723:DXH917723 EHC917723:EHD917723 EQY917723:EQZ917723 FAU917723:FAV917723 FKQ917723:FKR917723 FUM917723:FUN917723 GEI917723:GEJ917723 GOE917723:GOF917723 GYA917723:GYB917723 HHW917723:HHX917723 HRS917723:HRT917723 IBO917723:IBP917723 ILK917723:ILL917723 IVG917723:IVH917723 JFC917723:JFD917723 JOY917723:JOZ917723 JYU917723:JYV917723 KIQ917723:KIR917723 KSM917723:KSN917723 LCI917723:LCJ917723 LME917723:LMF917723 LWA917723:LWB917723 MFW917723:MFX917723 MPS917723:MPT917723 MZO917723:MZP917723 NJK917723:NJL917723 NTG917723:NTH917723 ODC917723:ODD917723 OMY917723:OMZ917723 OWU917723:OWV917723 PGQ917723:PGR917723 PQM917723:PQN917723 QAI917723:QAJ917723 QKE917723:QKF917723 QUA917723:QUB917723 RDW917723:RDX917723 RNS917723:RNT917723 RXO917723:RXP917723 SHK917723:SHL917723 SRG917723:SRH917723 TBC917723:TBD917723 TKY917723:TKZ917723 TUU917723:TUV917723 UEQ917723:UER917723 UOM917723:UON917723 UYI917723:UYJ917723 VIE917723:VIF917723 VSA917723:VSB917723 WBW917723:WBX917723 WLS917723:WLT917723 WVO917723:WVP917723 G983253:H983253 JC983259:JD983259 SY983259:SZ983259 ACU983259:ACV983259 AMQ983259:AMR983259 AWM983259:AWN983259 BGI983259:BGJ983259 BQE983259:BQF983259 CAA983259:CAB983259 CJW983259:CJX983259 CTS983259:CTT983259 DDO983259:DDP983259 DNK983259:DNL983259 DXG983259:DXH983259 EHC983259:EHD983259 EQY983259:EQZ983259 FAU983259:FAV983259 FKQ983259:FKR983259 FUM983259:FUN983259 GEI983259:GEJ983259 GOE983259:GOF983259 GYA983259:GYB983259 HHW983259:HHX983259 HRS983259:HRT983259 IBO983259:IBP983259 ILK983259:ILL983259 IVG983259:IVH983259 JFC983259:JFD983259 JOY983259:JOZ983259 JYU983259:JYV983259 KIQ983259:KIR983259 KSM983259:KSN983259 LCI983259:LCJ983259 LME983259:LMF983259 LWA983259:LWB983259 MFW983259:MFX983259 MPS983259:MPT983259 MZO983259:MZP983259 NJK983259:NJL983259 NTG983259:NTH983259 ODC983259:ODD983259 OMY983259:OMZ983259 OWU983259:OWV983259 PGQ983259:PGR983259 PQM983259:PQN983259 QAI983259:QAJ983259 QKE983259:QKF983259 QUA983259:QUB983259 RDW983259:RDX983259 RNS983259:RNT983259 RXO983259:RXP983259 SHK983259:SHL983259 SRG983259:SRH983259 TBC983259:TBD983259 TKY983259:TKZ983259 TUU983259:TUV983259 UEQ983259:UER983259 UOM983259:UON983259 UYI983259:UYJ983259 VIE983259:VIF983259 VSA983259:VSB983259 WBW983259:WBX983259 WLS983259:WLT983259 WVO983259:WVP983259 G197:H197 JC197:JD197 SY197:SZ197 ACU197:ACV197 AMQ197:AMR197 AWM197:AWN197 BGI197:BGJ197 BQE197:BQF197 CAA197:CAB197 CJW197:CJX197 CTS197:CTT197 DDO197:DDP197 DNK197:DNL197 DXG197:DXH197 EHC197:EHD197 EQY197:EQZ197 FAU197:FAV197 FKQ197:FKR197 FUM197:FUN197 GEI197:GEJ197 GOE197:GOF197 GYA197:GYB197 HHW197:HHX197 HRS197:HRT197 IBO197:IBP197 ILK197:ILL197 IVG197:IVH197 JFC197:JFD197 JOY197:JOZ197 JYU197:JYV197 KIQ197:KIR197 KSM197:KSN197 LCI197:LCJ197 LME197:LMF197 LWA197:LWB197 MFW197:MFX197 MPS197:MPT197 MZO197:MZP197 NJK197:NJL197 NTG197:NTH197 ODC197:ODD197 OMY197:OMZ197 OWU197:OWV197 PGQ197:PGR197 PQM197:PQN197 QAI197:QAJ197 QKE197:QKF197 QUA197:QUB197 RDW197:RDX197 RNS197:RNT197 RXO197:RXP197 SHK197:SHL197 SRG197:SRH197 TBC197:TBD197 TKY197:TKZ197 TUU197:TUV197 UEQ197:UER197 UOM197:UON197 UYI197:UYJ197 VIE197:VIF197 VSA197:VSB197 WBW197:WBX197 WLS197:WLT197 WVO197:WVP197 G65727:H65727 JC65733:JD65733 SY65733:SZ65733 ACU65733:ACV65733 AMQ65733:AMR65733 AWM65733:AWN65733 BGI65733:BGJ65733 BQE65733:BQF65733 CAA65733:CAB65733 CJW65733:CJX65733 CTS65733:CTT65733 DDO65733:DDP65733 DNK65733:DNL65733 DXG65733:DXH65733 EHC65733:EHD65733 EQY65733:EQZ65733 FAU65733:FAV65733 FKQ65733:FKR65733 FUM65733:FUN65733 GEI65733:GEJ65733 GOE65733:GOF65733 GYA65733:GYB65733 HHW65733:HHX65733 HRS65733:HRT65733 IBO65733:IBP65733 ILK65733:ILL65733 IVG65733:IVH65733 JFC65733:JFD65733 JOY65733:JOZ65733 JYU65733:JYV65733 KIQ65733:KIR65733 KSM65733:KSN65733 LCI65733:LCJ65733 LME65733:LMF65733 LWA65733:LWB65733 MFW65733:MFX65733 MPS65733:MPT65733 MZO65733:MZP65733 NJK65733:NJL65733 NTG65733:NTH65733 ODC65733:ODD65733 OMY65733:OMZ65733 OWU65733:OWV65733 PGQ65733:PGR65733 PQM65733:PQN65733 QAI65733:QAJ65733 QKE65733:QKF65733 QUA65733:QUB65733 RDW65733:RDX65733 RNS65733:RNT65733 RXO65733:RXP65733 SHK65733:SHL65733 SRG65733:SRH65733 TBC65733:TBD65733 TKY65733:TKZ65733 TUU65733:TUV65733 UEQ65733:UER65733 UOM65733:UON65733 UYI65733:UYJ65733 VIE65733:VIF65733 VSA65733:VSB65733 WBW65733:WBX65733 WLS65733:WLT65733 WVO65733:WVP65733 G131263:H131263 JC131269:JD131269 SY131269:SZ131269 ACU131269:ACV131269 AMQ131269:AMR131269 AWM131269:AWN131269 BGI131269:BGJ131269 BQE131269:BQF131269 CAA131269:CAB131269 CJW131269:CJX131269 CTS131269:CTT131269 DDO131269:DDP131269 DNK131269:DNL131269 DXG131269:DXH131269 EHC131269:EHD131269 EQY131269:EQZ131269 FAU131269:FAV131269 FKQ131269:FKR131269 FUM131269:FUN131269 GEI131269:GEJ131269 GOE131269:GOF131269 GYA131269:GYB131269 HHW131269:HHX131269 HRS131269:HRT131269 IBO131269:IBP131269 ILK131269:ILL131269 IVG131269:IVH131269 JFC131269:JFD131269 JOY131269:JOZ131269 JYU131269:JYV131269 KIQ131269:KIR131269 KSM131269:KSN131269 LCI131269:LCJ131269 LME131269:LMF131269 LWA131269:LWB131269 MFW131269:MFX131269 MPS131269:MPT131269 MZO131269:MZP131269 NJK131269:NJL131269 NTG131269:NTH131269 ODC131269:ODD131269 OMY131269:OMZ131269 OWU131269:OWV131269 PGQ131269:PGR131269 PQM131269:PQN131269 QAI131269:QAJ131269 QKE131269:QKF131269 QUA131269:QUB131269 RDW131269:RDX131269 RNS131269:RNT131269 RXO131269:RXP131269 SHK131269:SHL131269 SRG131269:SRH131269 TBC131269:TBD131269 TKY131269:TKZ131269 TUU131269:TUV131269 UEQ131269:UER131269 UOM131269:UON131269 UYI131269:UYJ131269 VIE131269:VIF131269 VSA131269:VSB131269 WBW131269:WBX131269 WLS131269:WLT131269 WVO131269:WVP131269 G196799:H196799 JC196805:JD196805 SY196805:SZ196805 ACU196805:ACV196805 AMQ196805:AMR196805 AWM196805:AWN196805 BGI196805:BGJ196805 BQE196805:BQF196805 CAA196805:CAB196805 CJW196805:CJX196805 CTS196805:CTT196805 DDO196805:DDP196805 DNK196805:DNL196805 DXG196805:DXH196805 EHC196805:EHD196805 EQY196805:EQZ196805 FAU196805:FAV196805 FKQ196805:FKR196805 FUM196805:FUN196805 GEI196805:GEJ196805 GOE196805:GOF196805 GYA196805:GYB196805 HHW196805:HHX196805 HRS196805:HRT196805 IBO196805:IBP196805 ILK196805:ILL196805 IVG196805:IVH196805 JFC196805:JFD196805 JOY196805:JOZ196805 JYU196805:JYV196805 KIQ196805:KIR196805 KSM196805:KSN196805 LCI196805:LCJ196805 LME196805:LMF196805 LWA196805:LWB196805 MFW196805:MFX196805 MPS196805:MPT196805 MZO196805:MZP196805 NJK196805:NJL196805 NTG196805:NTH196805 ODC196805:ODD196805 OMY196805:OMZ196805 OWU196805:OWV196805 PGQ196805:PGR196805 PQM196805:PQN196805 QAI196805:QAJ196805 QKE196805:QKF196805 QUA196805:QUB196805 RDW196805:RDX196805 RNS196805:RNT196805 RXO196805:RXP196805 SHK196805:SHL196805 SRG196805:SRH196805 TBC196805:TBD196805 TKY196805:TKZ196805 TUU196805:TUV196805 UEQ196805:UER196805 UOM196805:UON196805 UYI196805:UYJ196805 VIE196805:VIF196805 VSA196805:VSB196805 WBW196805:WBX196805 WLS196805:WLT196805 WVO196805:WVP196805 G262335:H262335 JC262341:JD262341 SY262341:SZ262341 ACU262341:ACV262341 AMQ262341:AMR262341 AWM262341:AWN262341 BGI262341:BGJ262341 BQE262341:BQF262341 CAA262341:CAB262341 CJW262341:CJX262341 CTS262341:CTT262341 DDO262341:DDP262341 DNK262341:DNL262341 DXG262341:DXH262341 EHC262341:EHD262341 EQY262341:EQZ262341 FAU262341:FAV262341 FKQ262341:FKR262341 FUM262341:FUN262341 GEI262341:GEJ262341 GOE262341:GOF262341 GYA262341:GYB262341 HHW262341:HHX262341 HRS262341:HRT262341 IBO262341:IBP262341 ILK262341:ILL262341 IVG262341:IVH262341 JFC262341:JFD262341 JOY262341:JOZ262341 JYU262341:JYV262341 KIQ262341:KIR262341 KSM262341:KSN262341 LCI262341:LCJ262341 LME262341:LMF262341 LWA262341:LWB262341 MFW262341:MFX262341 MPS262341:MPT262341 MZO262341:MZP262341 NJK262341:NJL262341 NTG262341:NTH262341 ODC262341:ODD262341 OMY262341:OMZ262341 OWU262341:OWV262341 PGQ262341:PGR262341 PQM262341:PQN262341 QAI262341:QAJ262341 QKE262341:QKF262341 QUA262341:QUB262341 RDW262341:RDX262341 RNS262341:RNT262341 RXO262341:RXP262341 SHK262341:SHL262341 SRG262341:SRH262341 TBC262341:TBD262341 TKY262341:TKZ262341 TUU262341:TUV262341 UEQ262341:UER262341 UOM262341:UON262341 UYI262341:UYJ262341 VIE262341:VIF262341 VSA262341:VSB262341 WBW262341:WBX262341 WLS262341:WLT262341 WVO262341:WVP262341 G327871:H327871 JC327877:JD327877 SY327877:SZ327877 ACU327877:ACV327877 AMQ327877:AMR327877 AWM327877:AWN327877 BGI327877:BGJ327877 BQE327877:BQF327877 CAA327877:CAB327877 CJW327877:CJX327877 CTS327877:CTT327877 DDO327877:DDP327877 DNK327877:DNL327877 DXG327877:DXH327877 EHC327877:EHD327877 EQY327877:EQZ327877 FAU327877:FAV327877 FKQ327877:FKR327877 FUM327877:FUN327877 GEI327877:GEJ327877 GOE327877:GOF327877 GYA327877:GYB327877 HHW327877:HHX327877 HRS327877:HRT327877 IBO327877:IBP327877 ILK327877:ILL327877 IVG327877:IVH327877 JFC327877:JFD327877 JOY327877:JOZ327877 JYU327877:JYV327877 KIQ327877:KIR327877 KSM327877:KSN327877 LCI327877:LCJ327877 LME327877:LMF327877 LWA327877:LWB327877 MFW327877:MFX327877 MPS327877:MPT327877 MZO327877:MZP327877 NJK327877:NJL327877 NTG327877:NTH327877 ODC327877:ODD327877 OMY327877:OMZ327877 OWU327877:OWV327877 PGQ327877:PGR327877 PQM327877:PQN327877 QAI327877:QAJ327877 QKE327877:QKF327877 QUA327877:QUB327877 RDW327877:RDX327877 RNS327877:RNT327877 RXO327877:RXP327877 SHK327877:SHL327877 SRG327877:SRH327877 TBC327877:TBD327877 TKY327877:TKZ327877 TUU327877:TUV327877 UEQ327877:UER327877 UOM327877:UON327877 UYI327877:UYJ327877 VIE327877:VIF327877 VSA327877:VSB327877 WBW327877:WBX327877 WLS327877:WLT327877 WVO327877:WVP327877 G393407:H393407 JC393413:JD393413 SY393413:SZ393413 ACU393413:ACV393413 AMQ393413:AMR393413 AWM393413:AWN393413 BGI393413:BGJ393413 BQE393413:BQF393413 CAA393413:CAB393413 CJW393413:CJX393413 CTS393413:CTT393413 DDO393413:DDP393413 DNK393413:DNL393413 DXG393413:DXH393413 EHC393413:EHD393413 EQY393413:EQZ393413 FAU393413:FAV393413 FKQ393413:FKR393413 FUM393413:FUN393413 GEI393413:GEJ393413 GOE393413:GOF393413 GYA393413:GYB393413 HHW393413:HHX393413 HRS393413:HRT393413 IBO393413:IBP393413 ILK393413:ILL393413 IVG393413:IVH393413 JFC393413:JFD393413 JOY393413:JOZ393413 JYU393413:JYV393413 KIQ393413:KIR393413 KSM393413:KSN393413 LCI393413:LCJ393413 LME393413:LMF393413 LWA393413:LWB393413 MFW393413:MFX393413 MPS393413:MPT393413 MZO393413:MZP393413 NJK393413:NJL393413 NTG393413:NTH393413 ODC393413:ODD393413 OMY393413:OMZ393413 OWU393413:OWV393413 PGQ393413:PGR393413 PQM393413:PQN393413 QAI393413:QAJ393413 QKE393413:QKF393413 QUA393413:QUB393413 RDW393413:RDX393413 RNS393413:RNT393413 RXO393413:RXP393413 SHK393413:SHL393413 SRG393413:SRH393413 TBC393413:TBD393413 TKY393413:TKZ393413 TUU393413:TUV393413 UEQ393413:UER393413 UOM393413:UON393413 UYI393413:UYJ393413 VIE393413:VIF393413 VSA393413:VSB393413 WBW393413:WBX393413 WLS393413:WLT393413 WVO393413:WVP393413 G458943:H458943 JC458949:JD458949 SY458949:SZ458949 ACU458949:ACV458949 AMQ458949:AMR458949 AWM458949:AWN458949 BGI458949:BGJ458949 BQE458949:BQF458949 CAA458949:CAB458949 CJW458949:CJX458949 CTS458949:CTT458949 DDO458949:DDP458949 DNK458949:DNL458949 DXG458949:DXH458949 EHC458949:EHD458949 EQY458949:EQZ458949 FAU458949:FAV458949 FKQ458949:FKR458949 FUM458949:FUN458949 GEI458949:GEJ458949 GOE458949:GOF458949 GYA458949:GYB458949 HHW458949:HHX458949 HRS458949:HRT458949 IBO458949:IBP458949 ILK458949:ILL458949 IVG458949:IVH458949 JFC458949:JFD458949 JOY458949:JOZ458949 JYU458949:JYV458949 KIQ458949:KIR458949 KSM458949:KSN458949 LCI458949:LCJ458949 LME458949:LMF458949 LWA458949:LWB458949 MFW458949:MFX458949 MPS458949:MPT458949 MZO458949:MZP458949 NJK458949:NJL458949 NTG458949:NTH458949 ODC458949:ODD458949 OMY458949:OMZ458949 OWU458949:OWV458949 PGQ458949:PGR458949 PQM458949:PQN458949 QAI458949:QAJ458949 QKE458949:QKF458949 QUA458949:QUB458949 RDW458949:RDX458949 RNS458949:RNT458949 RXO458949:RXP458949 SHK458949:SHL458949 SRG458949:SRH458949 TBC458949:TBD458949 TKY458949:TKZ458949 TUU458949:TUV458949 UEQ458949:UER458949 UOM458949:UON458949 UYI458949:UYJ458949 VIE458949:VIF458949 VSA458949:VSB458949 WBW458949:WBX458949 WLS458949:WLT458949 WVO458949:WVP458949 G524479:H524479 JC524485:JD524485 SY524485:SZ524485 ACU524485:ACV524485 AMQ524485:AMR524485 AWM524485:AWN524485 BGI524485:BGJ524485 BQE524485:BQF524485 CAA524485:CAB524485 CJW524485:CJX524485 CTS524485:CTT524485 DDO524485:DDP524485 DNK524485:DNL524485 DXG524485:DXH524485 EHC524485:EHD524485 EQY524485:EQZ524485 FAU524485:FAV524485 FKQ524485:FKR524485 FUM524485:FUN524485 GEI524485:GEJ524485 GOE524485:GOF524485 GYA524485:GYB524485 HHW524485:HHX524485 HRS524485:HRT524485 IBO524485:IBP524485 ILK524485:ILL524485 IVG524485:IVH524485 JFC524485:JFD524485 JOY524485:JOZ524485 JYU524485:JYV524485 KIQ524485:KIR524485 KSM524485:KSN524485 LCI524485:LCJ524485 LME524485:LMF524485 LWA524485:LWB524485 MFW524485:MFX524485 MPS524485:MPT524485 MZO524485:MZP524485 NJK524485:NJL524485 NTG524485:NTH524485 ODC524485:ODD524485 OMY524485:OMZ524485 OWU524485:OWV524485 PGQ524485:PGR524485 PQM524485:PQN524485 QAI524485:QAJ524485 QKE524485:QKF524485 QUA524485:QUB524485 RDW524485:RDX524485 RNS524485:RNT524485 RXO524485:RXP524485 SHK524485:SHL524485 SRG524485:SRH524485 TBC524485:TBD524485 TKY524485:TKZ524485 TUU524485:TUV524485 UEQ524485:UER524485 UOM524485:UON524485 UYI524485:UYJ524485 VIE524485:VIF524485 VSA524485:VSB524485 WBW524485:WBX524485 WLS524485:WLT524485 WVO524485:WVP524485 G590015:H590015 JC590021:JD590021 SY590021:SZ590021 ACU590021:ACV590021 AMQ590021:AMR590021 AWM590021:AWN590021 BGI590021:BGJ590021 BQE590021:BQF590021 CAA590021:CAB590021 CJW590021:CJX590021 CTS590021:CTT590021 DDO590021:DDP590021 DNK590021:DNL590021 DXG590021:DXH590021 EHC590021:EHD590021 EQY590021:EQZ590021 FAU590021:FAV590021 FKQ590021:FKR590021 FUM590021:FUN590021 GEI590021:GEJ590021 GOE590021:GOF590021 GYA590021:GYB590021 HHW590021:HHX590021 HRS590021:HRT590021 IBO590021:IBP590021 ILK590021:ILL590021 IVG590021:IVH590021 JFC590021:JFD590021 JOY590021:JOZ590021 JYU590021:JYV590021 KIQ590021:KIR590021 KSM590021:KSN590021 LCI590021:LCJ590021 LME590021:LMF590021 LWA590021:LWB590021 MFW590021:MFX590021 MPS590021:MPT590021 MZO590021:MZP590021 NJK590021:NJL590021 NTG590021:NTH590021 ODC590021:ODD590021 OMY590021:OMZ590021 OWU590021:OWV590021 PGQ590021:PGR590021 PQM590021:PQN590021 QAI590021:QAJ590021 QKE590021:QKF590021 QUA590021:QUB590021 RDW590021:RDX590021 RNS590021:RNT590021 RXO590021:RXP590021 SHK590021:SHL590021 SRG590021:SRH590021 TBC590021:TBD590021 TKY590021:TKZ590021 TUU590021:TUV590021 UEQ590021:UER590021 UOM590021:UON590021 UYI590021:UYJ590021 VIE590021:VIF590021 VSA590021:VSB590021 WBW590021:WBX590021 WLS590021:WLT590021 WVO590021:WVP590021 G655551:H655551 JC655557:JD655557 SY655557:SZ655557 ACU655557:ACV655557 AMQ655557:AMR655557 AWM655557:AWN655557 BGI655557:BGJ655557 BQE655557:BQF655557 CAA655557:CAB655557 CJW655557:CJX655557 CTS655557:CTT655557 DDO655557:DDP655557 DNK655557:DNL655557 DXG655557:DXH655557 EHC655557:EHD655557 EQY655557:EQZ655557 FAU655557:FAV655557 FKQ655557:FKR655557 FUM655557:FUN655557 GEI655557:GEJ655557 GOE655557:GOF655557 GYA655557:GYB655557 HHW655557:HHX655557 HRS655557:HRT655557 IBO655557:IBP655557 ILK655557:ILL655557 IVG655557:IVH655557 JFC655557:JFD655557 JOY655557:JOZ655557 JYU655557:JYV655557 KIQ655557:KIR655557 KSM655557:KSN655557 LCI655557:LCJ655557 LME655557:LMF655557 LWA655557:LWB655557 MFW655557:MFX655557 MPS655557:MPT655557 MZO655557:MZP655557 NJK655557:NJL655557 NTG655557:NTH655557 ODC655557:ODD655557 OMY655557:OMZ655557 OWU655557:OWV655557 PGQ655557:PGR655557 PQM655557:PQN655557 QAI655557:QAJ655557 QKE655557:QKF655557 QUA655557:QUB655557 RDW655557:RDX655557 RNS655557:RNT655557 RXO655557:RXP655557 SHK655557:SHL655557 SRG655557:SRH655557 TBC655557:TBD655557 TKY655557:TKZ655557 TUU655557:TUV655557 UEQ655557:UER655557 UOM655557:UON655557 UYI655557:UYJ655557 VIE655557:VIF655557 VSA655557:VSB655557 WBW655557:WBX655557 WLS655557:WLT655557 WVO655557:WVP655557 G721087:H721087 JC721093:JD721093 SY721093:SZ721093 ACU721093:ACV721093 AMQ721093:AMR721093 AWM721093:AWN721093 BGI721093:BGJ721093 BQE721093:BQF721093 CAA721093:CAB721093 CJW721093:CJX721093 CTS721093:CTT721093 DDO721093:DDP721093 DNK721093:DNL721093 DXG721093:DXH721093 EHC721093:EHD721093 EQY721093:EQZ721093 FAU721093:FAV721093 FKQ721093:FKR721093 FUM721093:FUN721093 GEI721093:GEJ721093 GOE721093:GOF721093 GYA721093:GYB721093 HHW721093:HHX721093 HRS721093:HRT721093 IBO721093:IBP721093 ILK721093:ILL721093 IVG721093:IVH721093 JFC721093:JFD721093 JOY721093:JOZ721093 JYU721093:JYV721093 KIQ721093:KIR721093 KSM721093:KSN721093 LCI721093:LCJ721093 LME721093:LMF721093 LWA721093:LWB721093 MFW721093:MFX721093 MPS721093:MPT721093 MZO721093:MZP721093 NJK721093:NJL721093 NTG721093:NTH721093 ODC721093:ODD721093 OMY721093:OMZ721093 OWU721093:OWV721093 PGQ721093:PGR721093 PQM721093:PQN721093 QAI721093:QAJ721093 QKE721093:QKF721093 QUA721093:QUB721093 RDW721093:RDX721093 RNS721093:RNT721093 RXO721093:RXP721093 SHK721093:SHL721093 SRG721093:SRH721093 TBC721093:TBD721093 TKY721093:TKZ721093 TUU721093:TUV721093 UEQ721093:UER721093 UOM721093:UON721093 UYI721093:UYJ721093 VIE721093:VIF721093 VSA721093:VSB721093 WBW721093:WBX721093 WLS721093:WLT721093 WVO721093:WVP721093 G786623:H786623 JC786629:JD786629 SY786629:SZ786629 ACU786629:ACV786629 AMQ786629:AMR786629 AWM786629:AWN786629 BGI786629:BGJ786629 BQE786629:BQF786629 CAA786629:CAB786629 CJW786629:CJX786629 CTS786629:CTT786629 DDO786629:DDP786629 DNK786629:DNL786629 DXG786629:DXH786629 EHC786629:EHD786629 EQY786629:EQZ786629 FAU786629:FAV786629 FKQ786629:FKR786629 FUM786629:FUN786629 GEI786629:GEJ786629 GOE786629:GOF786629 GYA786629:GYB786629 HHW786629:HHX786629 HRS786629:HRT786629 IBO786629:IBP786629 ILK786629:ILL786629 IVG786629:IVH786629 JFC786629:JFD786629 JOY786629:JOZ786629 JYU786629:JYV786629 KIQ786629:KIR786629 KSM786629:KSN786629 LCI786629:LCJ786629 LME786629:LMF786629 LWA786629:LWB786629 MFW786629:MFX786629 MPS786629:MPT786629 MZO786629:MZP786629 NJK786629:NJL786629 NTG786629:NTH786629 ODC786629:ODD786629 OMY786629:OMZ786629 OWU786629:OWV786629 PGQ786629:PGR786629 PQM786629:PQN786629 QAI786629:QAJ786629 QKE786629:QKF786629 QUA786629:QUB786629 RDW786629:RDX786629 RNS786629:RNT786629 RXO786629:RXP786629 SHK786629:SHL786629 SRG786629:SRH786629 TBC786629:TBD786629 TKY786629:TKZ786629 TUU786629:TUV786629 UEQ786629:UER786629 UOM786629:UON786629 UYI786629:UYJ786629 VIE786629:VIF786629 VSA786629:VSB786629 WBW786629:WBX786629 WLS786629:WLT786629 WVO786629:WVP786629 G852159:H852159 JC852165:JD852165 SY852165:SZ852165 ACU852165:ACV852165 AMQ852165:AMR852165 AWM852165:AWN852165 BGI852165:BGJ852165 BQE852165:BQF852165 CAA852165:CAB852165 CJW852165:CJX852165 CTS852165:CTT852165 DDO852165:DDP852165 DNK852165:DNL852165 DXG852165:DXH852165 EHC852165:EHD852165 EQY852165:EQZ852165 FAU852165:FAV852165 FKQ852165:FKR852165 FUM852165:FUN852165 GEI852165:GEJ852165 GOE852165:GOF852165 GYA852165:GYB852165 HHW852165:HHX852165 HRS852165:HRT852165 IBO852165:IBP852165 ILK852165:ILL852165 IVG852165:IVH852165 JFC852165:JFD852165 JOY852165:JOZ852165 JYU852165:JYV852165 KIQ852165:KIR852165 KSM852165:KSN852165 LCI852165:LCJ852165 LME852165:LMF852165 LWA852165:LWB852165 MFW852165:MFX852165 MPS852165:MPT852165 MZO852165:MZP852165 NJK852165:NJL852165 NTG852165:NTH852165 ODC852165:ODD852165 OMY852165:OMZ852165 OWU852165:OWV852165 PGQ852165:PGR852165 PQM852165:PQN852165 QAI852165:QAJ852165 QKE852165:QKF852165 QUA852165:QUB852165 RDW852165:RDX852165 RNS852165:RNT852165 RXO852165:RXP852165 SHK852165:SHL852165 SRG852165:SRH852165 TBC852165:TBD852165 TKY852165:TKZ852165 TUU852165:TUV852165 UEQ852165:UER852165 UOM852165:UON852165 UYI852165:UYJ852165 VIE852165:VIF852165 VSA852165:VSB852165 WBW852165:WBX852165 WLS852165:WLT852165 WVO852165:WVP852165 G917695:H917695 JC917701:JD917701 SY917701:SZ917701 ACU917701:ACV917701 AMQ917701:AMR917701 AWM917701:AWN917701 BGI917701:BGJ917701 BQE917701:BQF917701 CAA917701:CAB917701 CJW917701:CJX917701 CTS917701:CTT917701 DDO917701:DDP917701 DNK917701:DNL917701 DXG917701:DXH917701 EHC917701:EHD917701 EQY917701:EQZ917701 FAU917701:FAV917701 FKQ917701:FKR917701 FUM917701:FUN917701 GEI917701:GEJ917701 GOE917701:GOF917701 GYA917701:GYB917701 HHW917701:HHX917701 HRS917701:HRT917701 IBO917701:IBP917701 ILK917701:ILL917701 IVG917701:IVH917701 JFC917701:JFD917701 JOY917701:JOZ917701 JYU917701:JYV917701 KIQ917701:KIR917701 KSM917701:KSN917701 LCI917701:LCJ917701 LME917701:LMF917701 LWA917701:LWB917701 MFW917701:MFX917701 MPS917701:MPT917701 MZO917701:MZP917701 NJK917701:NJL917701 NTG917701:NTH917701 ODC917701:ODD917701 OMY917701:OMZ917701 OWU917701:OWV917701 PGQ917701:PGR917701 PQM917701:PQN917701 QAI917701:QAJ917701 QKE917701:QKF917701 QUA917701:QUB917701 RDW917701:RDX917701 RNS917701:RNT917701 RXO917701:RXP917701 SHK917701:SHL917701 SRG917701:SRH917701 TBC917701:TBD917701 TKY917701:TKZ917701 TUU917701:TUV917701 UEQ917701:UER917701 UOM917701:UON917701 UYI917701:UYJ917701 VIE917701:VIF917701 VSA917701:VSB917701 WBW917701:WBX917701 WLS917701:WLT917701 WVO917701:WVP917701 G983231:H983231 JC983237:JD983237 SY983237:SZ983237 ACU983237:ACV983237 AMQ983237:AMR983237 AWM983237:AWN983237 BGI983237:BGJ983237 BQE983237:BQF983237 CAA983237:CAB983237 CJW983237:CJX983237 CTS983237:CTT983237 DDO983237:DDP983237 DNK983237:DNL983237 DXG983237:DXH983237 EHC983237:EHD983237 EQY983237:EQZ983237 FAU983237:FAV983237 FKQ983237:FKR983237 FUM983237:FUN983237 GEI983237:GEJ983237 GOE983237:GOF983237 GYA983237:GYB983237 HHW983237:HHX983237 HRS983237:HRT983237 IBO983237:IBP983237 ILK983237:ILL983237 IVG983237:IVH983237 JFC983237:JFD983237 JOY983237:JOZ983237 JYU983237:JYV983237 KIQ983237:KIR983237 KSM983237:KSN983237 LCI983237:LCJ983237 LME983237:LMF983237 LWA983237:LWB983237 MFW983237:MFX983237 MPS983237:MPT983237 MZO983237:MZP983237 NJK983237:NJL983237 NTG983237:NTH983237 ODC983237:ODD983237 OMY983237:OMZ983237 OWU983237:OWV983237 PGQ983237:PGR983237 PQM983237:PQN983237 QAI983237:QAJ983237 QKE983237:QKF983237 QUA983237:QUB983237 RDW983237:RDX983237 RNS983237:RNT983237 RXO983237:RXP983237 SHK983237:SHL983237 SRG983237:SRH983237 TBC983237:TBD983237 TKY983237:TKZ983237 TUU983237:TUV983237 UEQ983237:UER983237 UOM983237:UON983237 UYI983237:UYJ983237 VIE983237:VIF983237 VSA983237:VSB983237 WBW983237:WBX983237 WLS983237:WLT983237 WVO983237:WVP983237 G172:H172 JC172:JD172 SY172:SZ172 ACU172:ACV172 AMQ172:AMR172 AWM172:AWN172 BGI172:BGJ172 BQE172:BQF172 CAA172:CAB172 CJW172:CJX172 CTS172:CTT172 DDO172:DDP172 DNK172:DNL172 DXG172:DXH172 EHC172:EHD172 EQY172:EQZ172 FAU172:FAV172 FKQ172:FKR172 FUM172:FUN172 GEI172:GEJ172 GOE172:GOF172 GYA172:GYB172 HHW172:HHX172 HRS172:HRT172 IBO172:IBP172 ILK172:ILL172 IVG172:IVH172 JFC172:JFD172 JOY172:JOZ172 JYU172:JYV172 KIQ172:KIR172 KSM172:KSN172 LCI172:LCJ172 LME172:LMF172 LWA172:LWB172 MFW172:MFX172 MPS172:MPT172 MZO172:MZP172 NJK172:NJL172 NTG172:NTH172 ODC172:ODD172 OMY172:OMZ172 OWU172:OWV172 PGQ172:PGR172 PQM172:PQN172 QAI172:QAJ172 QKE172:QKF172 QUA172:QUB172 RDW172:RDX172 RNS172:RNT172 RXO172:RXP172 SHK172:SHL172 SRG172:SRH172 TBC172:TBD172 TKY172:TKZ172 TUU172:TUV172 UEQ172:UER172 UOM172:UON172 UYI172:UYJ172 VIE172:VIF172 VSA172:VSB172 WBW172:WBX172 WLS172:WLT172 WVO172:WVP172 G65702:H65702 JC65708:JD65708 SY65708:SZ65708 ACU65708:ACV65708 AMQ65708:AMR65708 AWM65708:AWN65708 BGI65708:BGJ65708 BQE65708:BQF65708 CAA65708:CAB65708 CJW65708:CJX65708 CTS65708:CTT65708 DDO65708:DDP65708 DNK65708:DNL65708 DXG65708:DXH65708 EHC65708:EHD65708 EQY65708:EQZ65708 FAU65708:FAV65708 FKQ65708:FKR65708 FUM65708:FUN65708 GEI65708:GEJ65708 GOE65708:GOF65708 GYA65708:GYB65708 HHW65708:HHX65708 HRS65708:HRT65708 IBO65708:IBP65708 ILK65708:ILL65708 IVG65708:IVH65708 JFC65708:JFD65708 JOY65708:JOZ65708 JYU65708:JYV65708 KIQ65708:KIR65708 KSM65708:KSN65708 LCI65708:LCJ65708 LME65708:LMF65708 LWA65708:LWB65708 MFW65708:MFX65708 MPS65708:MPT65708 MZO65708:MZP65708 NJK65708:NJL65708 NTG65708:NTH65708 ODC65708:ODD65708 OMY65708:OMZ65708 OWU65708:OWV65708 PGQ65708:PGR65708 PQM65708:PQN65708 QAI65708:QAJ65708 QKE65708:QKF65708 QUA65708:QUB65708 RDW65708:RDX65708 RNS65708:RNT65708 RXO65708:RXP65708 SHK65708:SHL65708 SRG65708:SRH65708 TBC65708:TBD65708 TKY65708:TKZ65708 TUU65708:TUV65708 UEQ65708:UER65708 UOM65708:UON65708 UYI65708:UYJ65708 VIE65708:VIF65708 VSA65708:VSB65708 WBW65708:WBX65708 WLS65708:WLT65708 WVO65708:WVP65708 G131238:H131238 JC131244:JD131244 SY131244:SZ131244 ACU131244:ACV131244 AMQ131244:AMR131244 AWM131244:AWN131244 BGI131244:BGJ131244 BQE131244:BQF131244 CAA131244:CAB131244 CJW131244:CJX131244 CTS131244:CTT131244 DDO131244:DDP131244 DNK131244:DNL131244 DXG131244:DXH131244 EHC131244:EHD131244 EQY131244:EQZ131244 FAU131244:FAV131244 FKQ131244:FKR131244 FUM131244:FUN131244 GEI131244:GEJ131244 GOE131244:GOF131244 GYA131244:GYB131244 HHW131244:HHX131244 HRS131244:HRT131244 IBO131244:IBP131244 ILK131244:ILL131244 IVG131244:IVH131244 JFC131244:JFD131244 JOY131244:JOZ131244 JYU131244:JYV131244 KIQ131244:KIR131244 KSM131244:KSN131244 LCI131244:LCJ131244 LME131244:LMF131244 LWA131244:LWB131244 MFW131244:MFX131244 MPS131244:MPT131244 MZO131244:MZP131244 NJK131244:NJL131244 NTG131244:NTH131244 ODC131244:ODD131244 OMY131244:OMZ131244 OWU131244:OWV131244 PGQ131244:PGR131244 PQM131244:PQN131244 QAI131244:QAJ131244 QKE131244:QKF131244 QUA131244:QUB131244 RDW131244:RDX131244 RNS131244:RNT131244 RXO131244:RXP131244 SHK131244:SHL131244 SRG131244:SRH131244 TBC131244:TBD131244 TKY131244:TKZ131244 TUU131244:TUV131244 UEQ131244:UER131244 UOM131244:UON131244 UYI131244:UYJ131244 VIE131244:VIF131244 VSA131244:VSB131244 WBW131244:WBX131244 WLS131244:WLT131244 WVO131244:WVP131244 G196774:H196774 JC196780:JD196780 SY196780:SZ196780 ACU196780:ACV196780 AMQ196780:AMR196780 AWM196780:AWN196780 BGI196780:BGJ196780 BQE196780:BQF196780 CAA196780:CAB196780 CJW196780:CJX196780 CTS196780:CTT196780 DDO196780:DDP196780 DNK196780:DNL196780 DXG196780:DXH196780 EHC196780:EHD196780 EQY196780:EQZ196780 FAU196780:FAV196780 FKQ196780:FKR196780 FUM196780:FUN196780 GEI196780:GEJ196780 GOE196780:GOF196780 GYA196780:GYB196780 HHW196780:HHX196780 HRS196780:HRT196780 IBO196780:IBP196780 ILK196780:ILL196780 IVG196780:IVH196780 JFC196780:JFD196780 JOY196780:JOZ196780 JYU196780:JYV196780 KIQ196780:KIR196780 KSM196780:KSN196780 LCI196780:LCJ196780 LME196780:LMF196780 LWA196780:LWB196780 MFW196780:MFX196780 MPS196780:MPT196780 MZO196780:MZP196780 NJK196780:NJL196780 NTG196780:NTH196780 ODC196780:ODD196780 OMY196780:OMZ196780 OWU196780:OWV196780 PGQ196780:PGR196780 PQM196780:PQN196780 QAI196780:QAJ196780 QKE196780:QKF196780 QUA196780:QUB196780 RDW196780:RDX196780 RNS196780:RNT196780 RXO196780:RXP196780 SHK196780:SHL196780 SRG196780:SRH196780 TBC196780:TBD196780 TKY196780:TKZ196780 TUU196780:TUV196780 UEQ196780:UER196780 UOM196780:UON196780 UYI196780:UYJ196780 VIE196780:VIF196780 VSA196780:VSB196780 WBW196780:WBX196780 WLS196780:WLT196780 WVO196780:WVP196780 G262310:H262310 JC262316:JD262316 SY262316:SZ262316 ACU262316:ACV262316 AMQ262316:AMR262316 AWM262316:AWN262316 BGI262316:BGJ262316 BQE262316:BQF262316 CAA262316:CAB262316 CJW262316:CJX262316 CTS262316:CTT262316 DDO262316:DDP262316 DNK262316:DNL262316 DXG262316:DXH262316 EHC262316:EHD262316 EQY262316:EQZ262316 FAU262316:FAV262316 FKQ262316:FKR262316 FUM262316:FUN262316 GEI262316:GEJ262316 GOE262316:GOF262316 GYA262316:GYB262316 HHW262316:HHX262316 HRS262316:HRT262316 IBO262316:IBP262316 ILK262316:ILL262316 IVG262316:IVH262316 JFC262316:JFD262316 JOY262316:JOZ262316 JYU262316:JYV262316 KIQ262316:KIR262316 KSM262316:KSN262316 LCI262316:LCJ262316 LME262316:LMF262316 LWA262316:LWB262316 MFW262316:MFX262316 MPS262316:MPT262316 MZO262316:MZP262316 NJK262316:NJL262316 NTG262316:NTH262316 ODC262316:ODD262316 OMY262316:OMZ262316 OWU262316:OWV262316 PGQ262316:PGR262316 PQM262316:PQN262316 QAI262316:QAJ262316 QKE262316:QKF262316 QUA262316:QUB262316 RDW262316:RDX262316 RNS262316:RNT262316 RXO262316:RXP262316 SHK262316:SHL262316 SRG262316:SRH262316 TBC262316:TBD262316 TKY262316:TKZ262316 TUU262316:TUV262316 UEQ262316:UER262316 UOM262316:UON262316 UYI262316:UYJ262316 VIE262316:VIF262316 VSA262316:VSB262316 WBW262316:WBX262316 WLS262316:WLT262316 WVO262316:WVP262316 G327846:H327846 JC327852:JD327852 SY327852:SZ327852 ACU327852:ACV327852 AMQ327852:AMR327852 AWM327852:AWN327852 BGI327852:BGJ327852 BQE327852:BQF327852 CAA327852:CAB327852 CJW327852:CJX327852 CTS327852:CTT327852 DDO327852:DDP327852 DNK327852:DNL327852 DXG327852:DXH327852 EHC327852:EHD327852 EQY327852:EQZ327852 FAU327852:FAV327852 FKQ327852:FKR327852 FUM327852:FUN327852 GEI327852:GEJ327852 GOE327852:GOF327852 GYA327852:GYB327852 HHW327852:HHX327852 HRS327852:HRT327852 IBO327852:IBP327852 ILK327852:ILL327852 IVG327852:IVH327852 JFC327852:JFD327852 JOY327852:JOZ327852 JYU327852:JYV327852 KIQ327852:KIR327852 KSM327852:KSN327852 LCI327852:LCJ327852 LME327852:LMF327852 LWA327852:LWB327852 MFW327852:MFX327852 MPS327852:MPT327852 MZO327852:MZP327852 NJK327852:NJL327852 NTG327852:NTH327852 ODC327852:ODD327852 OMY327852:OMZ327852 OWU327852:OWV327852 PGQ327852:PGR327852 PQM327852:PQN327852 QAI327852:QAJ327852 QKE327852:QKF327852 QUA327852:QUB327852 RDW327852:RDX327852 RNS327852:RNT327852 RXO327852:RXP327852 SHK327852:SHL327852 SRG327852:SRH327852 TBC327852:TBD327852 TKY327852:TKZ327852 TUU327852:TUV327852 UEQ327852:UER327852 UOM327852:UON327852 UYI327852:UYJ327852 VIE327852:VIF327852 VSA327852:VSB327852 WBW327852:WBX327852 WLS327852:WLT327852 WVO327852:WVP327852 G393382:H393382 JC393388:JD393388 SY393388:SZ393388 ACU393388:ACV393388 AMQ393388:AMR393388 AWM393388:AWN393388 BGI393388:BGJ393388 BQE393388:BQF393388 CAA393388:CAB393388 CJW393388:CJX393388 CTS393388:CTT393388 DDO393388:DDP393388 DNK393388:DNL393388 DXG393388:DXH393388 EHC393388:EHD393388 EQY393388:EQZ393388 FAU393388:FAV393388 FKQ393388:FKR393388 FUM393388:FUN393388 GEI393388:GEJ393388 GOE393388:GOF393388 GYA393388:GYB393388 HHW393388:HHX393388 HRS393388:HRT393388 IBO393388:IBP393388 ILK393388:ILL393388 IVG393388:IVH393388 JFC393388:JFD393388 JOY393388:JOZ393388 JYU393388:JYV393388 KIQ393388:KIR393388 KSM393388:KSN393388 LCI393388:LCJ393388 LME393388:LMF393388 LWA393388:LWB393388 MFW393388:MFX393388 MPS393388:MPT393388 MZO393388:MZP393388 NJK393388:NJL393388 NTG393388:NTH393388 ODC393388:ODD393388 OMY393388:OMZ393388 OWU393388:OWV393388 PGQ393388:PGR393388 PQM393388:PQN393388 QAI393388:QAJ393388 QKE393388:QKF393388 QUA393388:QUB393388 RDW393388:RDX393388 RNS393388:RNT393388 RXO393388:RXP393388 SHK393388:SHL393388 SRG393388:SRH393388 TBC393388:TBD393388 TKY393388:TKZ393388 TUU393388:TUV393388 UEQ393388:UER393388 UOM393388:UON393388 UYI393388:UYJ393388 VIE393388:VIF393388 VSA393388:VSB393388 WBW393388:WBX393388 WLS393388:WLT393388 WVO393388:WVP393388 G458918:H458918 JC458924:JD458924 SY458924:SZ458924 ACU458924:ACV458924 AMQ458924:AMR458924 AWM458924:AWN458924 BGI458924:BGJ458924 BQE458924:BQF458924 CAA458924:CAB458924 CJW458924:CJX458924 CTS458924:CTT458924 DDO458924:DDP458924 DNK458924:DNL458924 DXG458924:DXH458924 EHC458924:EHD458924 EQY458924:EQZ458924 FAU458924:FAV458924 FKQ458924:FKR458924 FUM458924:FUN458924 GEI458924:GEJ458924 GOE458924:GOF458924 GYA458924:GYB458924 HHW458924:HHX458924 HRS458924:HRT458924 IBO458924:IBP458924 ILK458924:ILL458924 IVG458924:IVH458924 JFC458924:JFD458924 JOY458924:JOZ458924 JYU458924:JYV458924 KIQ458924:KIR458924 KSM458924:KSN458924 LCI458924:LCJ458924 LME458924:LMF458924 LWA458924:LWB458924 MFW458924:MFX458924 MPS458924:MPT458924 MZO458924:MZP458924 NJK458924:NJL458924 NTG458924:NTH458924 ODC458924:ODD458924 OMY458924:OMZ458924 OWU458924:OWV458924 PGQ458924:PGR458924 PQM458924:PQN458924 QAI458924:QAJ458924 QKE458924:QKF458924 QUA458924:QUB458924 RDW458924:RDX458924 RNS458924:RNT458924 RXO458924:RXP458924 SHK458924:SHL458924 SRG458924:SRH458924 TBC458924:TBD458924 TKY458924:TKZ458924 TUU458924:TUV458924 UEQ458924:UER458924 UOM458924:UON458924 UYI458924:UYJ458924 VIE458924:VIF458924 VSA458924:VSB458924 WBW458924:WBX458924 WLS458924:WLT458924 WVO458924:WVP458924 G524454:H524454 JC524460:JD524460 SY524460:SZ524460 ACU524460:ACV524460 AMQ524460:AMR524460 AWM524460:AWN524460 BGI524460:BGJ524460 BQE524460:BQF524460 CAA524460:CAB524460 CJW524460:CJX524460 CTS524460:CTT524460 DDO524460:DDP524460 DNK524460:DNL524460 DXG524460:DXH524460 EHC524460:EHD524460 EQY524460:EQZ524460 FAU524460:FAV524460 FKQ524460:FKR524460 FUM524460:FUN524460 GEI524460:GEJ524460 GOE524460:GOF524460 GYA524460:GYB524460 HHW524460:HHX524460 HRS524460:HRT524460 IBO524460:IBP524460 ILK524460:ILL524460 IVG524460:IVH524460 JFC524460:JFD524460 JOY524460:JOZ524460 JYU524460:JYV524460 KIQ524460:KIR524460 KSM524460:KSN524460 LCI524460:LCJ524460 LME524460:LMF524460 LWA524460:LWB524460 MFW524460:MFX524460 MPS524460:MPT524460 MZO524460:MZP524460 NJK524460:NJL524460 NTG524460:NTH524460 ODC524460:ODD524460 OMY524460:OMZ524460 OWU524460:OWV524460 PGQ524460:PGR524460 PQM524460:PQN524460 QAI524460:QAJ524460 QKE524460:QKF524460 QUA524460:QUB524460 RDW524460:RDX524460 RNS524460:RNT524460 RXO524460:RXP524460 SHK524460:SHL524460 SRG524460:SRH524460 TBC524460:TBD524460 TKY524460:TKZ524460 TUU524460:TUV524460 UEQ524460:UER524460 UOM524460:UON524460 UYI524460:UYJ524460 VIE524460:VIF524460 VSA524460:VSB524460 WBW524460:WBX524460 WLS524460:WLT524460 WVO524460:WVP524460 G589990:H589990 JC589996:JD589996 SY589996:SZ589996 ACU589996:ACV589996 AMQ589996:AMR589996 AWM589996:AWN589996 BGI589996:BGJ589996 BQE589996:BQF589996 CAA589996:CAB589996 CJW589996:CJX589996 CTS589996:CTT589996 DDO589996:DDP589996 DNK589996:DNL589996 DXG589996:DXH589996 EHC589996:EHD589996 EQY589996:EQZ589996 FAU589996:FAV589996 FKQ589996:FKR589996 FUM589996:FUN589996 GEI589996:GEJ589996 GOE589996:GOF589996 GYA589996:GYB589996 HHW589996:HHX589996 HRS589996:HRT589996 IBO589996:IBP589996 ILK589996:ILL589996 IVG589996:IVH589996 JFC589996:JFD589996 JOY589996:JOZ589996 JYU589996:JYV589996 KIQ589996:KIR589996 KSM589996:KSN589996 LCI589996:LCJ589996 LME589996:LMF589996 LWA589996:LWB589996 MFW589996:MFX589996 MPS589996:MPT589996 MZO589996:MZP589996 NJK589996:NJL589996 NTG589996:NTH589996 ODC589996:ODD589996 OMY589996:OMZ589996 OWU589996:OWV589996 PGQ589996:PGR589996 PQM589996:PQN589996 QAI589996:QAJ589996 QKE589996:QKF589996 QUA589996:QUB589996 RDW589996:RDX589996 RNS589996:RNT589996 RXO589996:RXP589996 SHK589996:SHL589996 SRG589996:SRH589996 TBC589996:TBD589996 TKY589996:TKZ589996 TUU589996:TUV589996 UEQ589996:UER589996 UOM589996:UON589996 UYI589996:UYJ589996 VIE589996:VIF589996 VSA589996:VSB589996 WBW589996:WBX589996 WLS589996:WLT589996 WVO589996:WVP589996 G655526:H655526 JC655532:JD655532 SY655532:SZ655532 ACU655532:ACV655532 AMQ655532:AMR655532 AWM655532:AWN655532 BGI655532:BGJ655532 BQE655532:BQF655532 CAA655532:CAB655532 CJW655532:CJX655532 CTS655532:CTT655532 DDO655532:DDP655532 DNK655532:DNL655532 DXG655532:DXH655532 EHC655532:EHD655532 EQY655532:EQZ655532 FAU655532:FAV655532 FKQ655532:FKR655532 FUM655532:FUN655532 GEI655532:GEJ655532 GOE655532:GOF655532 GYA655532:GYB655532 HHW655532:HHX655532 HRS655532:HRT655532 IBO655532:IBP655532 ILK655532:ILL655532 IVG655532:IVH655532 JFC655532:JFD655532 JOY655532:JOZ655532 JYU655532:JYV655532 KIQ655532:KIR655532 KSM655532:KSN655532 LCI655532:LCJ655532 LME655532:LMF655532 LWA655532:LWB655532 MFW655532:MFX655532 MPS655532:MPT655532 MZO655532:MZP655532 NJK655532:NJL655532 NTG655532:NTH655532 ODC655532:ODD655532 OMY655532:OMZ655532 OWU655532:OWV655532 PGQ655532:PGR655532 PQM655532:PQN655532 QAI655532:QAJ655532 QKE655532:QKF655532 QUA655532:QUB655532 RDW655532:RDX655532 RNS655532:RNT655532 RXO655532:RXP655532 SHK655532:SHL655532 SRG655532:SRH655532 TBC655532:TBD655532 TKY655532:TKZ655532 TUU655532:TUV655532 UEQ655532:UER655532 UOM655532:UON655532 UYI655532:UYJ655532 VIE655532:VIF655532 VSA655532:VSB655532 WBW655532:WBX655532 WLS655532:WLT655532 WVO655532:WVP655532 G721062:H721062 JC721068:JD721068 SY721068:SZ721068 ACU721068:ACV721068 AMQ721068:AMR721068 AWM721068:AWN721068 BGI721068:BGJ721068 BQE721068:BQF721068 CAA721068:CAB721068 CJW721068:CJX721068 CTS721068:CTT721068 DDO721068:DDP721068 DNK721068:DNL721068 DXG721068:DXH721068 EHC721068:EHD721068 EQY721068:EQZ721068 FAU721068:FAV721068 FKQ721068:FKR721068 FUM721068:FUN721068 GEI721068:GEJ721068 GOE721068:GOF721068 GYA721068:GYB721068 HHW721068:HHX721068 HRS721068:HRT721068 IBO721068:IBP721068 ILK721068:ILL721068 IVG721068:IVH721068 JFC721068:JFD721068 JOY721068:JOZ721068 JYU721068:JYV721068 KIQ721068:KIR721068 KSM721068:KSN721068 LCI721068:LCJ721068 LME721068:LMF721068 LWA721068:LWB721068 MFW721068:MFX721068 MPS721068:MPT721068 MZO721068:MZP721068 NJK721068:NJL721068 NTG721068:NTH721068 ODC721068:ODD721068 OMY721068:OMZ721068 OWU721068:OWV721068 PGQ721068:PGR721068 PQM721068:PQN721068 QAI721068:QAJ721068 QKE721068:QKF721068 QUA721068:QUB721068 RDW721068:RDX721068 RNS721068:RNT721068 RXO721068:RXP721068 SHK721068:SHL721068 SRG721068:SRH721068 TBC721068:TBD721068 TKY721068:TKZ721068 TUU721068:TUV721068 UEQ721068:UER721068 UOM721068:UON721068 UYI721068:UYJ721068 VIE721068:VIF721068 VSA721068:VSB721068 WBW721068:WBX721068 WLS721068:WLT721068 WVO721068:WVP721068 G786598:H786598 JC786604:JD786604 SY786604:SZ786604 ACU786604:ACV786604 AMQ786604:AMR786604 AWM786604:AWN786604 BGI786604:BGJ786604 BQE786604:BQF786604 CAA786604:CAB786604 CJW786604:CJX786604 CTS786604:CTT786604 DDO786604:DDP786604 DNK786604:DNL786604 DXG786604:DXH786604 EHC786604:EHD786604 EQY786604:EQZ786604 FAU786604:FAV786604 FKQ786604:FKR786604 FUM786604:FUN786604 GEI786604:GEJ786604 GOE786604:GOF786604 GYA786604:GYB786604 HHW786604:HHX786604 HRS786604:HRT786604 IBO786604:IBP786604 ILK786604:ILL786604 IVG786604:IVH786604 JFC786604:JFD786604 JOY786604:JOZ786604 JYU786604:JYV786604 KIQ786604:KIR786604 KSM786604:KSN786604 LCI786604:LCJ786604 LME786604:LMF786604 LWA786604:LWB786604 MFW786604:MFX786604 MPS786604:MPT786604 MZO786604:MZP786604 NJK786604:NJL786604 NTG786604:NTH786604 ODC786604:ODD786604 OMY786604:OMZ786604 OWU786604:OWV786604 PGQ786604:PGR786604 PQM786604:PQN786604 QAI786604:QAJ786604 QKE786604:QKF786604 QUA786604:QUB786604 RDW786604:RDX786604 RNS786604:RNT786604 RXO786604:RXP786604 SHK786604:SHL786604 SRG786604:SRH786604 TBC786604:TBD786604 TKY786604:TKZ786604 TUU786604:TUV786604 UEQ786604:UER786604 UOM786604:UON786604 UYI786604:UYJ786604 VIE786604:VIF786604 VSA786604:VSB786604 WBW786604:WBX786604 WLS786604:WLT786604 WVO786604:WVP786604 G852134:H852134 JC852140:JD852140 SY852140:SZ852140 ACU852140:ACV852140 AMQ852140:AMR852140 AWM852140:AWN852140 BGI852140:BGJ852140 BQE852140:BQF852140 CAA852140:CAB852140 CJW852140:CJX852140 CTS852140:CTT852140 DDO852140:DDP852140 DNK852140:DNL852140 DXG852140:DXH852140 EHC852140:EHD852140 EQY852140:EQZ852140 FAU852140:FAV852140 FKQ852140:FKR852140 FUM852140:FUN852140 GEI852140:GEJ852140 GOE852140:GOF852140 GYA852140:GYB852140 HHW852140:HHX852140 HRS852140:HRT852140 IBO852140:IBP852140 ILK852140:ILL852140 IVG852140:IVH852140 JFC852140:JFD852140 JOY852140:JOZ852140 JYU852140:JYV852140 KIQ852140:KIR852140 KSM852140:KSN852140 LCI852140:LCJ852140 LME852140:LMF852140 LWA852140:LWB852140 MFW852140:MFX852140 MPS852140:MPT852140 MZO852140:MZP852140 NJK852140:NJL852140 NTG852140:NTH852140 ODC852140:ODD852140 OMY852140:OMZ852140 OWU852140:OWV852140 PGQ852140:PGR852140 PQM852140:PQN852140 QAI852140:QAJ852140 QKE852140:QKF852140 QUA852140:QUB852140 RDW852140:RDX852140 RNS852140:RNT852140 RXO852140:RXP852140 SHK852140:SHL852140 SRG852140:SRH852140 TBC852140:TBD852140 TKY852140:TKZ852140 TUU852140:TUV852140 UEQ852140:UER852140 UOM852140:UON852140 UYI852140:UYJ852140 VIE852140:VIF852140 VSA852140:VSB852140 WBW852140:WBX852140 WLS852140:WLT852140 WVO852140:WVP852140 G917670:H917670 JC917676:JD917676 SY917676:SZ917676 ACU917676:ACV917676 AMQ917676:AMR917676 AWM917676:AWN917676 BGI917676:BGJ917676 BQE917676:BQF917676 CAA917676:CAB917676 CJW917676:CJX917676 CTS917676:CTT917676 DDO917676:DDP917676 DNK917676:DNL917676 DXG917676:DXH917676 EHC917676:EHD917676 EQY917676:EQZ917676 FAU917676:FAV917676 FKQ917676:FKR917676 FUM917676:FUN917676 GEI917676:GEJ917676 GOE917676:GOF917676 GYA917676:GYB917676 HHW917676:HHX917676 HRS917676:HRT917676 IBO917676:IBP917676 ILK917676:ILL917676 IVG917676:IVH917676 JFC917676:JFD917676 JOY917676:JOZ917676 JYU917676:JYV917676 KIQ917676:KIR917676 KSM917676:KSN917676 LCI917676:LCJ917676 LME917676:LMF917676 LWA917676:LWB917676 MFW917676:MFX917676 MPS917676:MPT917676 MZO917676:MZP917676 NJK917676:NJL917676 NTG917676:NTH917676 ODC917676:ODD917676 OMY917676:OMZ917676 OWU917676:OWV917676 PGQ917676:PGR917676 PQM917676:PQN917676 QAI917676:QAJ917676 QKE917676:QKF917676 QUA917676:QUB917676 RDW917676:RDX917676 RNS917676:RNT917676 RXO917676:RXP917676 SHK917676:SHL917676 SRG917676:SRH917676 TBC917676:TBD917676 TKY917676:TKZ917676 TUU917676:TUV917676 UEQ917676:UER917676 UOM917676:UON917676 UYI917676:UYJ917676 VIE917676:VIF917676 VSA917676:VSB917676 WBW917676:WBX917676 WLS917676:WLT917676 WVO917676:WVP917676 G983206:H983206 JC983212:JD983212 SY983212:SZ983212 ACU983212:ACV983212 AMQ983212:AMR983212 AWM983212:AWN983212 BGI983212:BGJ983212 BQE983212:BQF983212 CAA983212:CAB983212 CJW983212:CJX983212 CTS983212:CTT983212 DDO983212:DDP983212 DNK983212:DNL983212 DXG983212:DXH983212 EHC983212:EHD983212 EQY983212:EQZ983212 FAU983212:FAV983212 FKQ983212:FKR983212 FUM983212:FUN983212 GEI983212:GEJ983212 GOE983212:GOF983212 GYA983212:GYB983212 HHW983212:HHX983212 HRS983212:HRT983212 IBO983212:IBP983212 ILK983212:ILL983212 IVG983212:IVH983212 JFC983212:JFD983212 JOY983212:JOZ983212 JYU983212:JYV983212 KIQ983212:KIR983212 KSM983212:KSN983212 LCI983212:LCJ983212 LME983212:LMF983212 LWA983212:LWB983212 MFW983212:MFX983212 MPS983212:MPT983212 MZO983212:MZP983212 NJK983212:NJL983212 NTG983212:NTH983212 ODC983212:ODD983212 OMY983212:OMZ983212 OWU983212:OWV983212 PGQ983212:PGR983212 PQM983212:PQN983212 QAI983212:QAJ983212 QKE983212:QKF983212 QUA983212:QUB983212 RDW983212:RDX983212 RNS983212:RNT983212 RXO983212:RXP983212 SHK983212:SHL983212 SRG983212:SRH983212 TBC983212:TBD983212 TKY983212:TKZ983212 TUU983212:TUV983212 UEQ983212:UER983212 UOM983212:UON983212 UYI983212:UYJ983212 VIE983212:VIF983212 VSA983212:VSB983212 WBW983212:WBX983212 WLS983212:WLT983212 WVO983212:WVP983212 G153:H153 JC153:JD153 SY153:SZ153 ACU153:ACV153 AMQ153:AMR153 AWM153:AWN153 BGI153:BGJ153 BQE153:BQF153 CAA153:CAB153 CJW153:CJX153 CTS153:CTT153 DDO153:DDP153 DNK153:DNL153 DXG153:DXH153 EHC153:EHD153 EQY153:EQZ153 FAU153:FAV153 FKQ153:FKR153 FUM153:FUN153 GEI153:GEJ153 GOE153:GOF153 GYA153:GYB153 HHW153:HHX153 HRS153:HRT153 IBO153:IBP153 ILK153:ILL153 IVG153:IVH153 JFC153:JFD153 JOY153:JOZ153 JYU153:JYV153 KIQ153:KIR153 KSM153:KSN153 LCI153:LCJ153 LME153:LMF153 LWA153:LWB153 MFW153:MFX153 MPS153:MPT153 MZO153:MZP153 NJK153:NJL153 NTG153:NTH153 ODC153:ODD153 OMY153:OMZ153 OWU153:OWV153 PGQ153:PGR153 PQM153:PQN153 QAI153:QAJ153 QKE153:QKF153 QUA153:QUB153 RDW153:RDX153 RNS153:RNT153 RXO153:RXP153 SHK153:SHL153 SRG153:SRH153 TBC153:TBD153 TKY153:TKZ153 TUU153:TUV153 UEQ153:UER153 UOM153:UON153 UYI153:UYJ153 VIE153:VIF153 VSA153:VSB153 WBW153:WBX153 WLS153:WLT153 WVO153:WVP153 G65683:H65683 JC65689:JD65689 SY65689:SZ65689 ACU65689:ACV65689 AMQ65689:AMR65689 AWM65689:AWN65689 BGI65689:BGJ65689 BQE65689:BQF65689 CAA65689:CAB65689 CJW65689:CJX65689 CTS65689:CTT65689 DDO65689:DDP65689 DNK65689:DNL65689 DXG65689:DXH65689 EHC65689:EHD65689 EQY65689:EQZ65689 FAU65689:FAV65689 FKQ65689:FKR65689 FUM65689:FUN65689 GEI65689:GEJ65689 GOE65689:GOF65689 GYA65689:GYB65689 HHW65689:HHX65689 HRS65689:HRT65689 IBO65689:IBP65689 ILK65689:ILL65689 IVG65689:IVH65689 JFC65689:JFD65689 JOY65689:JOZ65689 JYU65689:JYV65689 KIQ65689:KIR65689 KSM65689:KSN65689 LCI65689:LCJ65689 LME65689:LMF65689 LWA65689:LWB65689 MFW65689:MFX65689 MPS65689:MPT65689 MZO65689:MZP65689 NJK65689:NJL65689 NTG65689:NTH65689 ODC65689:ODD65689 OMY65689:OMZ65689 OWU65689:OWV65689 PGQ65689:PGR65689 PQM65689:PQN65689 QAI65689:QAJ65689 QKE65689:QKF65689 QUA65689:QUB65689 RDW65689:RDX65689 RNS65689:RNT65689 RXO65689:RXP65689 SHK65689:SHL65689 SRG65689:SRH65689 TBC65689:TBD65689 TKY65689:TKZ65689 TUU65689:TUV65689 UEQ65689:UER65689 UOM65689:UON65689 UYI65689:UYJ65689 VIE65689:VIF65689 VSA65689:VSB65689 WBW65689:WBX65689 WLS65689:WLT65689 WVO65689:WVP65689 G131219:H131219 JC131225:JD131225 SY131225:SZ131225 ACU131225:ACV131225 AMQ131225:AMR131225 AWM131225:AWN131225 BGI131225:BGJ131225 BQE131225:BQF131225 CAA131225:CAB131225 CJW131225:CJX131225 CTS131225:CTT131225 DDO131225:DDP131225 DNK131225:DNL131225 DXG131225:DXH131225 EHC131225:EHD131225 EQY131225:EQZ131225 FAU131225:FAV131225 FKQ131225:FKR131225 FUM131225:FUN131225 GEI131225:GEJ131225 GOE131225:GOF131225 GYA131225:GYB131225 HHW131225:HHX131225 HRS131225:HRT131225 IBO131225:IBP131225 ILK131225:ILL131225 IVG131225:IVH131225 JFC131225:JFD131225 JOY131225:JOZ131225 JYU131225:JYV131225 KIQ131225:KIR131225 KSM131225:KSN131225 LCI131225:LCJ131225 LME131225:LMF131225 LWA131225:LWB131225 MFW131225:MFX131225 MPS131225:MPT131225 MZO131225:MZP131225 NJK131225:NJL131225 NTG131225:NTH131225 ODC131225:ODD131225 OMY131225:OMZ131225 OWU131225:OWV131225 PGQ131225:PGR131225 PQM131225:PQN131225 QAI131225:QAJ131225 QKE131225:QKF131225 QUA131225:QUB131225 RDW131225:RDX131225 RNS131225:RNT131225 RXO131225:RXP131225 SHK131225:SHL131225 SRG131225:SRH131225 TBC131225:TBD131225 TKY131225:TKZ131225 TUU131225:TUV131225 UEQ131225:UER131225 UOM131225:UON131225 UYI131225:UYJ131225 VIE131225:VIF131225 VSA131225:VSB131225 WBW131225:WBX131225 WLS131225:WLT131225 WVO131225:WVP131225 G196755:H196755 JC196761:JD196761 SY196761:SZ196761 ACU196761:ACV196761 AMQ196761:AMR196761 AWM196761:AWN196761 BGI196761:BGJ196761 BQE196761:BQF196761 CAA196761:CAB196761 CJW196761:CJX196761 CTS196761:CTT196761 DDO196761:DDP196761 DNK196761:DNL196761 DXG196761:DXH196761 EHC196761:EHD196761 EQY196761:EQZ196761 FAU196761:FAV196761 FKQ196761:FKR196761 FUM196761:FUN196761 GEI196761:GEJ196761 GOE196761:GOF196761 GYA196761:GYB196761 HHW196761:HHX196761 HRS196761:HRT196761 IBO196761:IBP196761 ILK196761:ILL196761 IVG196761:IVH196761 JFC196761:JFD196761 JOY196761:JOZ196761 JYU196761:JYV196761 KIQ196761:KIR196761 KSM196761:KSN196761 LCI196761:LCJ196761 LME196761:LMF196761 LWA196761:LWB196761 MFW196761:MFX196761 MPS196761:MPT196761 MZO196761:MZP196761 NJK196761:NJL196761 NTG196761:NTH196761 ODC196761:ODD196761 OMY196761:OMZ196761 OWU196761:OWV196761 PGQ196761:PGR196761 PQM196761:PQN196761 QAI196761:QAJ196761 QKE196761:QKF196761 QUA196761:QUB196761 RDW196761:RDX196761 RNS196761:RNT196761 RXO196761:RXP196761 SHK196761:SHL196761 SRG196761:SRH196761 TBC196761:TBD196761 TKY196761:TKZ196761 TUU196761:TUV196761 UEQ196761:UER196761 UOM196761:UON196761 UYI196761:UYJ196761 VIE196761:VIF196761 VSA196761:VSB196761 WBW196761:WBX196761 WLS196761:WLT196761 WVO196761:WVP196761 G262291:H262291 JC262297:JD262297 SY262297:SZ262297 ACU262297:ACV262297 AMQ262297:AMR262297 AWM262297:AWN262297 BGI262297:BGJ262297 BQE262297:BQF262297 CAA262297:CAB262297 CJW262297:CJX262297 CTS262297:CTT262297 DDO262297:DDP262297 DNK262297:DNL262297 DXG262297:DXH262297 EHC262297:EHD262297 EQY262297:EQZ262297 FAU262297:FAV262297 FKQ262297:FKR262297 FUM262297:FUN262297 GEI262297:GEJ262297 GOE262297:GOF262297 GYA262297:GYB262297 HHW262297:HHX262297 HRS262297:HRT262297 IBO262297:IBP262297 ILK262297:ILL262297 IVG262297:IVH262297 JFC262297:JFD262297 JOY262297:JOZ262297 JYU262297:JYV262297 KIQ262297:KIR262297 KSM262297:KSN262297 LCI262297:LCJ262297 LME262297:LMF262297 LWA262297:LWB262297 MFW262297:MFX262297 MPS262297:MPT262297 MZO262297:MZP262297 NJK262297:NJL262297 NTG262297:NTH262297 ODC262297:ODD262297 OMY262297:OMZ262297 OWU262297:OWV262297 PGQ262297:PGR262297 PQM262297:PQN262297 QAI262297:QAJ262297 QKE262297:QKF262297 QUA262297:QUB262297 RDW262297:RDX262297 RNS262297:RNT262297 RXO262297:RXP262297 SHK262297:SHL262297 SRG262297:SRH262297 TBC262297:TBD262297 TKY262297:TKZ262297 TUU262297:TUV262297 UEQ262297:UER262297 UOM262297:UON262297 UYI262297:UYJ262297 VIE262297:VIF262297 VSA262297:VSB262297 WBW262297:WBX262297 WLS262297:WLT262297 WVO262297:WVP262297 G327827:H327827 JC327833:JD327833 SY327833:SZ327833 ACU327833:ACV327833 AMQ327833:AMR327833 AWM327833:AWN327833 BGI327833:BGJ327833 BQE327833:BQF327833 CAA327833:CAB327833 CJW327833:CJX327833 CTS327833:CTT327833 DDO327833:DDP327833 DNK327833:DNL327833 DXG327833:DXH327833 EHC327833:EHD327833 EQY327833:EQZ327833 FAU327833:FAV327833 FKQ327833:FKR327833 FUM327833:FUN327833 GEI327833:GEJ327833 GOE327833:GOF327833 GYA327833:GYB327833 HHW327833:HHX327833 HRS327833:HRT327833 IBO327833:IBP327833 ILK327833:ILL327833 IVG327833:IVH327833 JFC327833:JFD327833 JOY327833:JOZ327833 JYU327833:JYV327833 KIQ327833:KIR327833 KSM327833:KSN327833 LCI327833:LCJ327833 LME327833:LMF327833 LWA327833:LWB327833 MFW327833:MFX327833 MPS327833:MPT327833 MZO327833:MZP327833 NJK327833:NJL327833 NTG327833:NTH327833 ODC327833:ODD327833 OMY327833:OMZ327833 OWU327833:OWV327833 PGQ327833:PGR327833 PQM327833:PQN327833 QAI327833:QAJ327833 QKE327833:QKF327833 QUA327833:QUB327833 RDW327833:RDX327833 RNS327833:RNT327833 RXO327833:RXP327833 SHK327833:SHL327833 SRG327833:SRH327833 TBC327833:TBD327833 TKY327833:TKZ327833 TUU327833:TUV327833 UEQ327833:UER327833 UOM327833:UON327833 UYI327833:UYJ327833 VIE327833:VIF327833 VSA327833:VSB327833 WBW327833:WBX327833 WLS327833:WLT327833 WVO327833:WVP327833 G393363:H393363 JC393369:JD393369 SY393369:SZ393369 ACU393369:ACV393369 AMQ393369:AMR393369 AWM393369:AWN393369 BGI393369:BGJ393369 BQE393369:BQF393369 CAA393369:CAB393369 CJW393369:CJX393369 CTS393369:CTT393369 DDO393369:DDP393369 DNK393369:DNL393369 DXG393369:DXH393369 EHC393369:EHD393369 EQY393369:EQZ393369 FAU393369:FAV393369 FKQ393369:FKR393369 FUM393369:FUN393369 GEI393369:GEJ393369 GOE393369:GOF393369 GYA393369:GYB393369 HHW393369:HHX393369 HRS393369:HRT393369 IBO393369:IBP393369 ILK393369:ILL393369 IVG393369:IVH393369 JFC393369:JFD393369 JOY393369:JOZ393369 JYU393369:JYV393369 KIQ393369:KIR393369 KSM393369:KSN393369 LCI393369:LCJ393369 LME393369:LMF393369 LWA393369:LWB393369 MFW393369:MFX393369 MPS393369:MPT393369 MZO393369:MZP393369 NJK393369:NJL393369 NTG393369:NTH393369 ODC393369:ODD393369 OMY393369:OMZ393369 OWU393369:OWV393369 PGQ393369:PGR393369 PQM393369:PQN393369 QAI393369:QAJ393369 QKE393369:QKF393369 QUA393369:QUB393369 RDW393369:RDX393369 RNS393369:RNT393369 RXO393369:RXP393369 SHK393369:SHL393369 SRG393369:SRH393369 TBC393369:TBD393369 TKY393369:TKZ393369 TUU393369:TUV393369 UEQ393369:UER393369 UOM393369:UON393369 UYI393369:UYJ393369 VIE393369:VIF393369 VSA393369:VSB393369 WBW393369:WBX393369 WLS393369:WLT393369 WVO393369:WVP393369 G458899:H458899 JC458905:JD458905 SY458905:SZ458905 ACU458905:ACV458905 AMQ458905:AMR458905 AWM458905:AWN458905 BGI458905:BGJ458905 BQE458905:BQF458905 CAA458905:CAB458905 CJW458905:CJX458905 CTS458905:CTT458905 DDO458905:DDP458905 DNK458905:DNL458905 DXG458905:DXH458905 EHC458905:EHD458905 EQY458905:EQZ458905 FAU458905:FAV458905 FKQ458905:FKR458905 FUM458905:FUN458905 GEI458905:GEJ458905 GOE458905:GOF458905 GYA458905:GYB458905 HHW458905:HHX458905 HRS458905:HRT458905 IBO458905:IBP458905 ILK458905:ILL458905 IVG458905:IVH458905 JFC458905:JFD458905 JOY458905:JOZ458905 JYU458905:JYV458905 KIQ458905:KIR458905 KSM458905:KSN458905 LCI458905:LCJ458905 LME458905:LMF458905 LWA458905:LWB458905 MFW458905:MFX458905 MPS458905:MPT458905 MZO458905:MZP458905 NJK458905:NJL458905 NTG458905:NTH458905 ODC458905:ODD458905 OMY458905:OMZ458905 OWU458905:OWV458905 PGQ458905:PGR458905 PQM458905:PQN458905 QAI458905:QAJ458905 QKE458905:QKF458905 QUA458905:QUB458905 RDW458905:RDX458905 RNS458905:RNT458905 RXO458905:RXP458905 SHK458905:SHL458905 SRG458905:SRH458905 TBC458905:TBD458905 TKY458905:TKZ458905 TUU458905:TUV458905 UEQ458905:UER458905 UOM458905:UON458905 UYI458905:UYJ458905 VIE458905:VIF458905 VSA458905:VSB458905 WBW458905:WBX458905 WLS458905:WLT458905 WVO458905:WVP458905 G524435:H524435 JC524441:JD524441 SY524441:SZ524441 ACU524441:ACV524441 AMQ524441:AMR524441 AWM524441:AWN524441 BGI524441:BGJ524441 BQE524441:BQF524441 CAA524441:CAB524441 CJW524441:CJX524441 CTS524441:CTT524441 DDO524441:DDP524441 DNK524441:DNL524441 DXG524441:DXH524441 EHC524441:EHD524441 EQY524441:EQZ524441 FAU524441:FAV524441 FKQ524441:FKR524441 FUM524441:FUN524441 GEI524441:GEJ524441 GOE524441:GOF524441 GYA524441:GYB524441 HHW524441:HHX524441 HRS524441:HRT524441 IBO524441:IBP524441 ILK524441:ILL524441 IVG524441:IVH524441 JFC524441:JFD524441 JOY524441:JOZ524441 JYU524441:JYV524441 KIQ524441:KIR524441 KSM524441:KSN524441 LCI524441:LCJ524441 LME524441:LMF524441 LWA524441:LWB524441 MFW524441:MFX524441 MPS524441:MPT524441 MZO524441:MZP524441 NJK524441:NJL524441 NTG524441:NTH524441 ODC524441:ODD524441 OMY524441:OMZ524441 OWU524441:OWV524441 PGQ524441:PGR524441 PQM524441:PQN524441 QAI524441:QAJ524441 QKE524441:QKF524441 QUA524441:QUB524441 RDW524441:RDX524441 RNS524441:RNT524441 RXO524441:RXP524441 SHK524441:SHL524441 SRG524441:SRH524441 TBC524441:TBD524441 TKY524441:TKZ524441 TUU524441:TUV524441 UEQ524441:UER524441 UOM524441:UON524441 UYI524441:UYJ524441 VIE524441:VIF524441 VSA524441:VSB524441 WBW524441:WBX524441 WLS524441:WLT524441 WVO524441:WVP524441 G589971:H589971 JC589977:JD589977 SY589977:SZ589977 ACU589977:ACV589977 AMQ589977:AMR589977 AWM589977:AWN589977 BGI589977:BGJ589977 BQE589977:BQF589977 CAA589977:CAB589977 CJW589977:CJX589977 CTS589977:CTT589977 DDO589977:DDP589977 DNK589977:DNL589977 DXG589977:DXH589977 EHC589977:EHD589977 EQY589977:EQZ589977 FAU589977:FAV589977 FKQ589977:FKR589977 FUM589977:FUN589977 GEI589977:GEJ589977 GOE589977:GOF589977 GYA589977:GYB589977 HHW589977:HHX589977 HRS589977:HRT589977 IBO589977:IBP589977 ILK589977:ILL589977 IVG589977:IVH589977 JFC589977:JFD589977 JOY589977:JOZ589977 JYU589977:JYV589977 KIQ589977:KIR589977 KSM589977:KSN589977 LCI589977:LCJ589977 LME589977:LMF589977 LWA589977:LWB589977 MFW589977:MFX589977 MPS589977:MPT589977 MZO589977:MZP589977 NJK589977:NJL589977 NTG589977:NTH589977 ODC589977:ODD589977 OMY589977:OMZ589977 OWU589977:OWV589977 PGQ589977:PGR589977 PQM589977:PQN589977 QAI589977:QAJ589977 QKE589977:QKF589977 QUA589977:QUB589977 RDW589977:RDX589977 RNS589977:RNT589977 RXO589977:RXP589977 SHK589977:SHL589977 SRG589977:SRH589977 TBC589977:TBD589977 TKY589977:TKZ589977 TUU589977:TUV589977 UEQ589977:UER589977 UOM589977:UON589977 UYI589977:UYJ589977 VIE589977:VIF589977 VSA589977:VSB589977 WBW589977:WBX589977 WLS589977:WLT589977 WVO589977:WVP589977 G655507:H655507 JC655513:JD655513 SY655513:SZ655513 ACU655513:ACV655513 AMQ655513:AMR655513 AWM655513:AWN655513 BGI655513:BGJ655513 BQE655513:BQF655513 CAA655513:CAB655513 CJW655513:CJX655513 CTS655513:CTT655513 DDO655513:DDP655513 DNK655513:DNL655513 DXG655513:DXH655513 EHC655513:EHD655513 EQY655513:EQZ655513 FAU655513:FAV655513 FKQ655513:FKR655513 FUM655513:FUN655513 GEI655513:GEJ655513 GOE655513:GOF655513 GYA655513:GYB655513 HHW655513:HHX655513 HRS655513:HRT655513 IBO655513:IBP655513 ILK655513:ILL655513 IVG655513:IVH655513 JFC655513:JFD655513 JOY655513:JOZ655513 JYU655513:JYV655513 KIQ655513:KIR655513 KSM655513:KSN655513 LCI655513:LCJ655513 LME655513:LMF655513 LWA655513:LWB655513 MFW655513:MFX655513 MPS655513:MPT655513 MZO655513:MZP655513 NJK655513:NJL655513 NTG655513:NTH655513 ODC655513:ODD655513 OMY655513:OMZ655513 OWU655513:OWV655513 PGQ655513:PGR655513 PQM655513:PQN655513 QAI655513:QAJ655513 QKE655513:QKF655513 QUA655513:QUB655513 RDW655513:RDX655513 RNS655513:RNT655513 RXO655513:RXP655513 SHK655513:SHL655513 SRG655513:SRH655513 TBC655513:TBD655513 TKY655513:TKZ655513 TUU655513:TUV655513 UEQ655513:UER655513 UOM655513:UON655513 UYI655513:UYJ655513 VIE655513:VIF655513 VSA655513:VSB655513 WBW655513:WBX655513 WLS655513:WLT655513 WVO655513:WVP655513 G721043:H721043 JC721049:JD721049 SY721049:SZ721049 ACU721049:ACV721049 AMQ721049:AMR721049 AWM721049:AWN721049 BGI721049:BGJ721049 BQE721049:BQF721049 CAA721049:CAB721049 CJW721049:CJX721049 CTS721049:CTT721049 DDO721049:DDP721049 DNK721049:DNL721049 DXG721049:DXH721049 EHC721049:EHD721049 EQY721049:EQZ721049 FAU721049:FAV721049 FKQ721049:FKR721049 FUM721049:FUN721049 GEI721049:GEJ721049 GOE721049:GOF721049 GYA721049:GYB721049 HHW721049:HHX721049 HRS721049:HRT721049 IBO721049:IBP721049 ILK721049:ILL721049 IVG721049:IVH721049 JFC721049:JFD721049 JOY721049:JOZ721049 JYU721049:JYV721049 KIQ721049:KIR721049 KSM721049:KSN721049 LCI721049:LCJ721049 LME721049:LMF721049 LWA721049:LWB721049 MFW721049:MFX721049 MPS721049:MPT721049 MZO721049:MZP721049 NJK721049:NJL721049 NTG721049:NTH721049 ODC721049:ODD721049 OMY721049:OMZ721049 OWU721049:OWV721049 PGQ721049:PGR721049 PQM721049:PQN721049 QAI721049:QAJ721049 QKE721049:QKF721049 QUA721049:QUB721049 RDW721049:RDX721049 RNS721049:RNT721049 RXO721049:RXP721049 SHK721049:SHL721049 SRG721049:SRH721049 TBC721049:TBD721049 TKY721049:TKZ721049 TUU721049:TUV721049 UEQ721049:UER721049 UOM721049:UON721049 UYI721049:UYJ721049 VIE721049:VIF721049 VSA721049:VSB721049 WBW721049:WBX721049 WLS721049:WLT721049 WVO721049:WVP721049 G786579:H786579 JC786585:JD786585 SY786585:SZ786585 ACU786585:ACV786585 AMQ786585:AMR786585 AWM786585:AWN786585 BGI786585:BGJ786585 BQE786585:BQF786585 CAA786585:CAB786585 CJW786585:CJX786585 CTS786585:CTT786585 DDO786585:DDP786585 DNK786585:DNL786585 DXG786585:DXH786585 EHC786585:EHD786585 EQY786585:EQZ786585 FAU786585:FAV786585 FKQ786585:FKR786585 FUM786585:FUN786585 GEI786585:GEJ786585 GOE786585:GOF786585 GYA786585:GYB786585 HHW786585:HHX786585 HRS786585:HRT786585 IBO786585:IBP786585 ILK786585:ILL786585 IVG786585:IVH786585 JFC786585:JFD786585 JOY786585:JOZ786585 JYU786585:JYV786585 KIQ786585:KIR786585 KSM786585:KSN786585 LCI786585:LCJ786585 LME786585:LMF786585 LWA786585:LWB786585 MFW786585:MFX786585 MPS786585:MPT786585 MZO786585:MZP786585 NJK786585:NJL786585 NTG786585:NTH786585 ODC786585:ODD786585 OMY786585:OMZ786585 OWU786585:OWV786585 PGQ786585:PGR786585 PQM786585:PQN786585 QAI786585:QAJ786585 QKE786585:QKF786585 QUA786585:QUB786585 RDW786585:RDX786585 RNS786585:RNT786585 RXO786585:RXP786585 SHK786585:SHL786585 SRG786585:SRH786585 TBC786585:TBD786585 TKY786585:TKZ786585 TUU786585:TUV786585 UEQ786585:UER786585 UOM786585:UON786585 UYI786585:UYJ786585 VIE786585:VIF786585 VSA786585:VSB786585 WBW786585:WBX786585 WLS786585:WLT786585 WVO786585:WVP786585 G852115:H852115 JC852121:JD852121 SY852121:SZ852121 ACU852121:ACV852121 AMQ852121:AMR852121 AWM852121:AWN852121 BGI852121:BGJ852121 BQE852121:BQF852121 CAA852121:CAB852121 CJW852121:CJX852121 CTS852121:CTT852121 DDO852121:DDP852121 DNK852121:DNL852121 DXG852121:DXH852121 EHC852121:EHD852121 EQY852121:EQZ852121 FAU852121:FAV852121 FKQ852121:FKR852121 FUM852121:FUN852121 GEI852121:GEJ852121 GOE852121:GOF852121 GYA852121:GYB852121 HHW852121:HHX852121 HRS852121:HRT852121 IBO852121:IBP852121 ILK852121:ILL852121 IVG852121:IVH852121 JFC852121:JFD852121 JOY852121:JOZ852121 JYU852121:JYV852121 KIQ852121:KIR852121 KSM852121:KSN852121 LCI852121:LCJ852121 LME852121:LMF852121 LWA852121:LWB852121 MFW852121:MFX852121 MPS852121:MPT852121 MZO852121:MZP852121 NJK852121:NJL852121 NTG852121:NTH852121 ODC852121:ODD852121 OMY852121:OMZ852121 OWU852121:OWV852121 PGQ852121:PGR852121 PQM852121:PQN852121 QAI852121:QAJ852121 QKE852121:QKF852121 QUA852121:QUB852121 RDW852121:RDX852121 RNS852121:RNT852121 RXO852121:RXP852121 SHK852121:SHL852121 SRG852121:SRH852121 TBC852121:TBD852121 TKY852121:TKZ852121 TUU852121:TUV852121 UEQ852121:UER852121 UOM852121:UON852121 UYI852121:UYJ852121 VIE852121:VIF852121 VSA852121:VSB852121 WBW852121:WBX852121 WLS852121:WLT852121 WVO852121:WVP852121 G917651:H917651 JC917657:JD917657 SY917657:SZ917657 ACU917657:ACV917657 AMQ917657:AMR917657 AWM917657:AWN917657 BGI917657:BGJ917657 BQE917657:BQF917657 CAA917657:CAB917657 CJW917657:CJX917657 CTS917657:CTT917657 DDO917657:DDP917657 DNK917657:DNL917657 DXG917657:DXH917657 EHC917657:EHD917657 EQY917657:EQZ917657 FAU917657:FAV917657 FKQ917657:FKR917657 FUM917657:FUN917657 GEI917657:GEJ917657 GOE917657:GOF917657 GYA917657:GYB917657 HHW917657:HHX917657 HRS917657:HRT917657 IBO917657:IBP917657 ILK917657:ILL917657 IVG917657:IVH917657 JFC917657:JFD917657 JOY917657:JOZ917657 JYU917657:JYV917657 KIQ917657:KIR917657 KSM917657:KSN917657 LCI917657:LCJ917657 LME917657:LMF917657 LWA917657:LWB917657 MFW917657:MFX917657 MPS917657:MPT917657 MZO917657:MZP917657 NJK917657:NJL917657 NTG917657:NTH917657 ODC917657:ODD917657 OMY917657:OMZ917657 OWU917657:OWV917657 PGQ917657:PGR917657 PQM917657:PQN917657 QAI917657:QAJ917657 QKE917657:QKF917657 QUA917657:QUB917657 RDW917657:RDX917657 RNS917657:RNT917657 RXO917657:RXP917657 SHK917657:SHL917657 SRG917657:SRH917657 TBC917657:TBD917657 TKY917657:TKZ917657 TUU917657:TUV917657 UEQ917657:UER917657 UOM917657:UON917657 UYI917657:UYJ917657 VIE917657:VIF917657 VSA917657:VSB917657 WBW917657:WBX917657 WLS917657:WLT917657 WVO917657:WVP917657 G983187:H983187 JC983193:JD983193 SY983193:SZ983193 ACU983193:ACV983193 AMQ983193:AMR983193 AWM983193:AWN983193 BGI983193:BGJ983193 BQE983193:BQF983193 CAA983193:CAB983193 CJW983193:CJX983193 CTS983193:CTT983193 DDO983193:DDP983193 DNK983193:DNL983193 DXG983193:DXH983193 EHC983193:EHD983193 EQY983193:EQZ983193 FAU983193:FAV983193 FKQ983193:FKR983193 FUM983193:FUN983193 GEI983193:GEJ983193 GOE983193:GOF983193 GYA983193:GYB983193 HHW983193:HHX983193 HRS983193:HRT983193 IBO983193:IBP983193 ILK983193:ILL983193 IVG983193:IVH983193 JFC983193:JFD983193 JOY983193:JOZ983193 JYU983193:JYV983193 KIQ983193:KIR983193 KSM983193:KSN983193 LCI983193:LCJ983193 LME983193:LMF983193 LWA983193:LWB983193 MFW983193:MFX983193 MPS983193:MPT983193 MZO983193:MZP983193 NJK983193:NJL983193 NTG983193:NTH983193 ODC983193:ODD983193 OMY983193:OMZ983193 OWU983193:OWV983193 PGQ983193:PGR983193 PQM983193:PQN983193 QAI983193:QAJ983193 QKE983193:QKF983193 QUA983193:QUB983193 RDW983193:RDX983193 RNS983193:RNT983193 RXO983193:RXP983193 SHK983193:SHL983193 SRG983193:SRH983193 TBC983193:TBD983193 TKY983193:TKZ983193 TUU983193:TUV983193 UEQ983193:UER983193 UOM983193:UON983193 UYI983193:UYJ983193 VIE983193:VIF983193 VSA983193:VSB983193 WBW983193:WBX983193 WLS983193:WLT983193 WVO983193:WVP983193 G141:H141 JC141:JD141 SY141:SZ141 ACU141:ACV141 AMQ141:AMR141 AWM141:AWN141 BGI141:BGJ141 BQE141:BQF141 CAA141:CAB141 CJW141:CJX141 CTS141:CTT141 DDO141:DDP141 DNK141:DNL141 DXG141:DXH141 EHC141:EHD141 EQY141:EQZ141 FAU141:FAV141 FKQ141:FKR141 FUM141:FUN141 GEI141:GEJ141 GOE141:GOF141 GYA141:GYB141 HHW141:HHX141 HRS141:HRT141 IBO141:IBP141 ILK141:ILL141 IVG141:IVH141 JFC141:JFD141 JOY141:JOZ141 JYU141:JYV141 KIQ141:KIR141 KSM141:KSN141 LCI141:LCJ141 LME141:LMF141 LWA141:LWB141 MFW141:MFX141 MPS141:MPT141 MZO141:MZP141 NJK141:NJL141 NTG141:NTH141 ODC141:ODD141 OMY141:OMZ141 OWU141:OWV141 PGQ141:PGR141 PQM141:PQN141 QAI141:QAJ141 QKE141:QKF141 QUA141:QUB141 RDW141:RDX141 RNS141:RNT141 RXO141:RXP141 SHK141:SHL141 SRG141:SRH141 TBC141:TBD141 TKY141:TKZ141 TUU141:TUV141 UEQ141:UER141 UOM141:UON141 UYI141:UYJ141 VIE141:VIF141 VSA141:VSB141 WBW141:WBX141 WLS141:WLT141 WVO141:WVP141 G65671:H65671 JC65677:JD65677 SY65677:SZ65677 ACU65677:ACV65677 AMQ65677:AMR65677 AWM65677:AWN65677 BGI65677:BGJ65677 BQE65677:BQF65677 CAA65677:CAB65677 CJW65677:CJX65677 CTS65677:CTT65677 DDO65677:DDP65677 DNK65677:DNL65677 DXG65677:DXH65677 EHC65677:EHD65677 EQY65677:EQZ65677 FAU65677:FAV65677 FKQ65677:FKR65677 FUM65677:FUN65677 GEI65677:GEJ65677 GOE65677:GOF65677 GYA65677:GYB65677 HHW65677:HHX65677 HRS65677:HRT65677 IBO65677:IBP65677 ILK65677:ILL65677 IVG65677:IVH65677 JFC65677:JFD65677 JOY65677:JOZ65677 JYU65677:JYV65677 KIQ65677:KIR65677 KSM65677:KSN65677 LCI65677:LCJ65677 LME65677:LMF65677 LWA65677:LWB65677 MFW65677:MFX65677 MPS65677:MPT65677 MZO65677:MZP65677 NJK65677:NJL65677 NTG65677:NTH65677 ODC65677:ODD65677 OMY65677:OMZ65677 OWU65677:OWV65677 PGQ65677:PGR65677 PQM65677:PQN65677 QAI65677:QAJ65677 QKE65677:QKF65677 QUA65677:QUB65677 RDW65677:RDX65677 RNS65677:RNT65677 RXO65677:RXP65677 SHK65677:SHL65677 SRG65677:SRH65677 TBC65677:TBD65677 TKY65677:TKZ65677 TUU65677:TUV65677 UEQ65677:UER65677 UOM65677:UON65677 UYI65677:UYJ65677 VIE65677:VIF65677 VSA65677:VSB65677 WBW65677:WBX65677 WLS65677:WLT65677 WVO65677:WVP65677 G131207:H131207 JC131213:JD131213 SY131213:SZ131213 ACU131213:ACV131213 AMQ131213:AMR131213 AWM131213:AWN131213 BGI131213:BGJ131213 BQE131213:BQF131213 CAA131213:CAB131213 CJW131213:CJX131213 CTS131213:CTT131213 DDO131213:DDP131213 DNK131213:DNL131213 DXG131213:DXH131213 EHC131213:EHD131213 EQY131213:EQZ131213 FAU131213:FAV131213 FKQ131213:FKR131213 FUM131213:FUN131213 GEI131213:GEJ131213 GOE131213:GOF131213 GYA131213:GYB131213 HHW131213:HHX131213 HRS131213:HRT131213 IBO131213:IBP131213 ILK131213:ILL131213 IVG131213:IVH131213 JFC131213:JFD131213 JOY131213:JOZ131213 JYU131213:JYV131213 KIQ131213:KIR131213 KSM131213:KSN131213 LCI131213:LCJ131213 LME131213:LMF131213 LWA131213:LWB131213 MFW131213:MFX131213 MPS131213:MPT131213 MZO131213:MZP131213 NJK131213:NJL131213 NTG131213:NTH131213 ODC131213:ODD131213 OMY131213:OMZ131213 OWU131213:OWV131213 PGQ131213:PGR131213 PQM131213:PQN131213 QAI131213:QAJ131213 QKE131213:QKF131213 QUA131213:QUB131213 RDW131213:RDX131213 RNS131213:RNT131213 RXO131213:RXP131213 SHK131213:SHL131213 SRG131213:SRH131213 TBC131213:TBD131213 TKY131213:TKZ131213 TUU131213:TUV131213 UEQ131213:UER131213 UOM131213:UON131213 UYI131213:UYJ131213 VIE131213:VIF131213 VSA131213:VSB131213 WBW131213:WBX131213 WLS131213:WLT131213 WVO131213:WVP131213 G196743:H196743 JC196749:JD196749 SY196749:SZ196749 ACU196749:ACV196749 AMQ196749:AMR196749 AWM196749:AWN196749 BGI196749:BGJ196749 BQE196749:BQF196749 CAA196749:CAB196749 CJW196749:CJX196749 CTS196749:CTT196749 DDO196749:DDP196749 DNK196749:DNL196749 DXG196749:DXH196749 EHC196749:EHD196749 EQY196749:EQZ196749 FAU196749:FAV196749 FKQ196749:FKR196749 FUM196749:FUN196749 GEI196749:GEJ196749 GOE196749:GOF196749 GYA196749:GYB196749 HHW196749:HHX196749 HRS196749:HRT196749 IBO196749:IBP196749 ILK196749:ILL196749 IVG196749:IVH196749 JFC196749:JFD196749 JOY196749:JOZ196749 JYU196749:JYV196749 KIQ196749:KIR196749 KSM196749:KSN196749 LCI196749:LCJ196749 LME196749:LMF196749 LWA196749:LWB196749 MFW196749:MFX196749 MPS196749:MPT196749 MZO196749:MZP196749 NJK196749:NJL196749 NTG196749:NTH196749 ODC196749:ODD196749 OMY196749:OMZ196749 OWU196749:OWV196749 PGQ196749:PGR196749 PQM196749:PQN196749 QAI196749:QAJ196749 QKE196749:QKF196749 QUA196749:QUB196749 RDW196749:RDX196749 RNS196749:RNT196749 RXO196749:RXP196749 SHK196749:SHL196749 SRG196749:SRH196749 TBC196749:TBD196749 TKY196749:TKZ196749 TUU196749:TUV196749 UEQ196749:UER196749 UOM196749:UON196749 UYI196749:UYJ196749 VIE196749:VIF196749 VSA196749:VSB196749 WBW196749:WBX196749 WLS196749:WLT196749 WVO196749:WVP196749 G262279:H262279 JC262285:JD262285 SY262285:SZ262285 ACU262285:ACV262285 AMQ262285:AMR262285 AWM262285:AWN262285 BGI262285:BGJ262285 BQE262285:BQF262285 CAA262285:CAB262285 CJW262285:CJX262285 CTS262285:CTT262285 DDO262285:DDP262285 DNK262285:DNL262285 DXG262285:DXH262285 EHC262285:EHD262285 EQY262285:EQZ262285 FAU262285:FAV262285 FKQ262285:FKR262285 FUM262285:FUN262285 GEI262285:GEJ262285 GOE262285:GOF262285 GYA262285:GYB262285 HHW262285:HHX262285 HRS262285:HRT262285 IBO262285:IBP262285 ILK262285:ILL262285 IVG262285:IVH262285 JFC262285:JFD262285 JOY262285:JOZ262285 JYU262285:JYV262285 KIQ262285:KIR262285 KSM262285:KSN262285 LCI262285:LCJ262285 LME262285:LMF262285 LWA262285:LWB262285 MFW262285:MFX262285 MPS262285:MPT262285 MZO262285:MZP262285 NJK262285:NJL262285 NTG262285:NTH262285 ODC262285:ODD262285 OMY262285:OMZ262285 OWU262285:OWV262285 PGQ262285:PGR262285 PQM262285:PQN262285 QAI262285:QAJ262285 QKE262285:QKF262285 QUA262285:QUB262285 RDW262285:RDX262285 RNS262285:RNT262285 RXO262285:RXP262285 SHK262285:SHL262285 SRG262285:SRH262285 TBC262285:TBD262285 TKY262285:TKZ262285 TUU262285:TUV262285 UEQ262285:UER262285 UOM262285:UON262285 UYI262285:UYJ262285 VIE262285:VIF262285 VSA262285:VSB262285 WBW262285:WBX262285 WLS262285:WLT262285 WVO262285:WVP262285 G327815:H327815 JC327821:JD327821 SY327821:SZ327821 ACU327821:ACV327821 AMQ327821:AMR327821 AWM327821:AWN327821 BGI327821:BGJ327821 BQE327821:BQF327821 CAA327821:CAB327821 CJW327821:CJX327821 CTS327821:CTT327821 DDO327821:DDP327821 DNK327821:DNL327821 DXG327821:DXH327821 EHC327821:EHD327821 EQY327821:EQZ327821 FAU327821:FAV327821 FKQ327821:FKR327821 FUM327821:FUN327821 GEI327821:GEJ327821 GOE327821:GOF327821 GYA327821:GYB327821 HHW327821:HHX327821 HRS327821:HRT327821 IBO327821:IBP327821 ILK327821:ILL327821 IVG327821:IVH327821 JFC327821:JFD327821 JOY327821:JOZ327821 JYU327821:JYV327821 KIQ327821:KIR327821 KSM327821:KSN327821 LCI327821:LCJ327821 LME327821:LMF327821 LWA327821:LWB327821 MFW327821:MFX327821 MPS327821:MPT327821 MZO327821:MZP327821 NJK327821:NJL327821 NTG327821:NTH327821 ODC327821:ODD327821 OMY327821:OMZ327821 OWU327821:OWV327821 PGQ327821:PGR327821 PQM327821:PQN327821 QAI327821:QAJ327821 QKE327821:QKF327821 QUA327821:QUB327821 RDW327821:RDX327821 RNS327821:RNT327821 RXO327821:RXP327821 SHK327821:SHL327821 SRG327821:SRH327821 TBC327821:TBD327821 TKY327821:TKZ327821 TUU327821:TUV327821 UEQ327821:UER327821 UOM327821:UON327821 UYI327821:UYJ327821 VIE327821:VIF327821 VSA327821:VSB327821 WBW327821:WBX327821 WLS327821:WLT327821 WVO327821:WVP327821 G393351:H393351 JC393357:JD393357 SY393357:SZ393357 ACU393357:ACV393357 AMQ393357:AMR393357 AWM393357:AWN393357 BGI393357:BGJ393357 BQE393357:BQF393357 CAA393357:CAB393357 CJW393357:CJX393357 CTS393357:CTT393357 DDO393357:DDP393357 DNK393357:DNL393357 DXG393357:DXH393357 EHC393357:EHD393357 EQY393357:EQZ393357 FAU393357:FAV393357 FKQ393357:FKR393357 FUM393357:FUN393357 GEI393357:GEJ393357 GOE393357:GOF393357 GYA393357:GYB393357 HHW393357:HHX393357 HRS393357:HRT393357 IBO393357:IBP393357 ILK393357:ILL393357 IVG393357:IVH393357 JFC393357:JFD393357 JOY393357:JOZ393357 JYU393357:JYV393357 KIQ393357:KIR393357 KSM393357:KSN393357 LCI393357:LCJ393357 LME393357:LMF393357 LWA393357:LWB393357 MFW393357:MFX393357 MPS393357:MPT393357 MZO393357:MZP393357 NJK393357:NJL393357 NTG393357:NTH393357 ODC393357:ODD393357 OMY393357:OMZ393357 OWU393357:OWV393357 PGQ393357:PGR393357 PQM393357:PQN393357 QAI393357:QAJ393357 QKE393357:QKF393357 QUA393357:QUB393357 RDW393357:RDX393357 RNS393357:RNT393357 RXO393357:RXP393357 SHK393357:SHL393357 SRG393357:SRH393357 TBC393357:TBD393357 TKY393357:TKZ393357 TUU393357:TUV393357 UEQ393357:UER393357 UOM393357:UON393357 UYI393357:UYJ393357 VIE393357:VIF393357 VSA393357:VSB393357 WBW393357:WBX393357 WLS393357:WLT393357 WVO393357:WVP393357 G458887:H458887 JC458893:JD458893 SY458893:SZ458893 ACU458893:ACV458893 AMQ458893:AMR458893 AWM458893:AWN458893 BGI458893:BGJ458893 BQE458893:BQF458893 CAA458893:CAB458893 CJW458893:CJX458893 CTS458893:CTT458893 DDO458893:DDP458893 DNK458893:DNL458893 DXG458893:DXH458893 EHC458893:EHD458893 EQY458893:EQZ458893 FAU458893:FAV458893 FKQ458893:FKR458893 FUM458893:FUN458893 GEI458893:GEJ458893 GOE458893:GOF458893 GYA458893:GYB458893 HHW458893:HHX458893 HRS458893:HRT458893 IBO458893:IBP458893 ILK458893:ILL458893 IVG458893:IVH458893 JFC458893:JFD458893 JOY458893:JOZ458893 JYU458893:JYV458893 KIQ458893:KIR458893 KSM458893:KSN458893 LCI458893:LCJ458893 LME458893:LMF458893 LWA458893:LWB458893 MFW458893:MFX458893 MPS458893:MPT458893 MZO458893:MZP458893 NJK458893:NJL458893 NTG458893:NTH458893 ODC458893:ODD458893 OMY458893:OMZ458893 OWU458893:OWV458893 PGQ458893:PGR458893 PQM458893:PQN458893 QAI458893:QAJ458893 QKE458893:QKF458893 QUA458893:QUB458893 RDW458893:RDX458893 RNS458893:RNT458893 RXO458893:RXP458893 SHK458893:SHL458893 SRG458893:SRH458893 TBC458893:TBD458893 TKY458893:TKZ458893 TUU458893:TUV458893 UEQ458893:UER458893 UOM458893:UON458893 UYI458893:UYJ458893 VIE458893:VIF458893 VSA458893:VSB458893 WBW458893:WBX458893 WLS458893:WLT458893 WVO458893:WVP458893 G524423:H524423 JC524429:JD524429 SY524429:SZ524429 ACU524429:ACV524429 AMQ524429:AMR524429 AWM524429:AWN524429 BGI524429:BGJ524429 BQE524429:BQF524429 CAA524429:CAB524429 CJW524429:CJX524429 CTS524429:CTT524429 DDO524429:DDP524429 DNK524429:DNL524429 DXG524429:DXH524429 EHC524429:EHD524429 EQY524429:EQZ524429 FAU524429:FAV524429 FKQ524429:FKR524429 FUM524429:FUN524429 GEI524429:GEJ524429 GOE524429:GOF524429 GYA524429:GYB524429 HHW524429:HHX524429 HRS524429:HRT524429 IBO524429:IBP524429 ILK524429:ILL524429 IVG524429:IVH524429 JFC524429:JFD524429 JOY524429:JOZ524429 JYU524429:JYV524429 KIQ524429:KIR524429 KSM524429:KSN524429 LCI524429:LCJ524429 LME524429:LMF524429 LWA524429:LWB524429 MFW524429:MFX524429 MPS524429:MPT524429 MZO524429:MZP524429 NJK524429:NJL524429 NTG524429:NTH524429 ODC524429:ODD524429 OMY524429:OMZ524429 OWU524429:OWV524429 PGQ524429:PGR524429 PQM524429:PQN524429 QAI524429:QAJ524429 QKE524429:QKF524429 QUA524429:QUB524429 RDW524429:RDX524429 RNS524429:RNT524429 RXO524429:RXP524429 SHK524429:SHL524429 SRG524429:SRH524429 TBC524429:TBD524429 TKY524429:TKZ524429 TUU524429:TUV524429 UEQ524429:UER524429 UOM524429:UON524429 UYI524429:UYJ524429 VIE524429:VIF524429 VSA524429:VSB524429 WBW524429:WBX524429 WLS524429:WLT524429 WVO524429:WVP524429 G589959:H589959 JC589965:JD589965 SY589965:SZ589965 ACU589965:ACV589965 AMQ589965:AMR589965 AWM589965:AWN589965 BGI589965:BGJ589965 BQE589965:BQF589965 CAA589965:CAB589965 CJW589965:CJX589965 CTS589965:CTT589965 DDO589965:DDP589965 DNK589965:DNL589965 DXG589965:DXH589965 EHC589965:EHD589965 EQY589965:EQZ589965 FAU589965:FAV589965 FKQ589965:FKR589965 FUM589965:FUN589965 GEI589965:GEJ589965 GOE589965:GOF589965 GYA589965:GYB589965 HHW589965:HHX589965 HRS589965:HRT589965 IBO589965:IBP589965 ILK589965:ILL589965 IVG589965:IVH589965 JFC589965:JFD589965 JOY589965:JOZ589965 JYU589965:JYV589965 KIQ589965:KIR589965 KSM589965:KSN589965 LCI589965:LCJ589965 LME589965:LMF589965 LWA589965:LWB589965 MFW589965:MFX589965 MPS589965:MPT589965 MZO589965:MZP589965 NJK589965:NJL589965 NTG589965:NTH589965 ODC589965:ODD589965 OMY589965:OMZ589965 OWU589965:OWV589965 PGQ589965:PGR589965 PQM589965:PQN589965 QAI589965:QAJ589965 QKE589965:QKF589965 QUA589965:QUB589965 RDW589965:RDX589965 RNS589965:RNT589965 RXO589965:RXP589965 SHK589965:SHL589965 SRG589965:SRH589965 TBC589965:TBD589965 TKY589965:TKZ589965 TUU589965:TUV589965 UEQ589965:UER589965 UOM589965:UON589965 UYI589965:UYJ589965 VIE589965:VIF589965 VSA589965:VSB589965 WBW589965:WBX589965 WLS589965:WLT589965 WVO589965:WVP589965 G655495:H655495 JC655501:JD655501 SY655501:SZ655501 ACU655501:ACV655501 AMQ655501:AMR655501 AWM655501:AWN655501 BGI655501:BGJ655501 BQE655501:BQF655501 CAA655501:CAB655501 CJW655501:CJX655501 CTS655501:CTT655501 DDO655501:DDP655501 DNK655501:DNL655501 DXG655501:DXH655501 EHC655501:EHD655501 EQY655501:EQZ655501 FAU655501:FAV655501 FKQ655501:FKR655501 FUM655501:FUN655501 GEI655501:GEJ655501 GOE655501:GOF655501 GYA655501:GYB655501 HHW655501:HHX655501 HRS655501:HRT655501 IBO655501:IBP655501 ILK655501:ILL655501 IVG655501:IVH655501 JFC655501:JFD655501 JOY655501:JOZ655501 JYU655501:JYV655501 KIQ655501:KIR655501 KSM655501:KSN655501 LCI655501:LCJ655501 LME655501:LMF655501 LWA655501:LWB655501 MFW655501:MFX655501 MPS655501:MPT655501 MZO655501:MZP655501 NJK655501:NJL655501 NTG655501:NTH655501 ODC655501:ODD655501 OMY655501:OMZ655501 OWU655501:OWV655501 PGQ655501:PGR655501 PQM655501:PQN655501 QAI655501:QAJ655501 QKE655501:QKF655501 QUA655501:QUB655501 RDW655501:RDX655501 RNS655501:RNT655501 RXO655501:RXP655501 SHK655501:SHL655501 SRG655501:SRH655501 TBC655501:TBD655501 TKY655501:TKZ655501 TUU655501:TUV655501 UEQ655501:UER655501 UOM655501:UON655501 UYI655501:UYJ655501 VIE655501:VIF655501 VSA655501:VSB655501 WBW655501:WBX655501 WLS655501:WLT655501 WVO655501:WVP655501 G721031:H721031 JC721037:JD721037 SY721037:SZ721037 ACU721037:ACV721037 AMQ721037:AMR721037 AWM721037:AWN721037 BGI721037:BGJ721037 BQE721037:BQF721037 CAA721037:CAB721037 CJW721037:CJX721037 CTS721037:CTT721037 DDO721037:DDP721037 DNK721037:DNL721037 DXG721037:DXH721037 EHC721037:EHD721037 EQY721037:EQZ721037 FAU721037:FAV721037 FKQ721037:FKR721037 FUM721037:FUN721037 GEI721037:GEJ721037 GOE721037:GOF721037 GYA721037:GYB721037 HHW721037:HHX721037 HRS721037:HRT721037 IBO721037:IBP721037 ILK721037:ILL721037 IVG721037:IVH721037 JFC721037:JFD721037 JOY721037:JOZ721037 JYU721037:JYV721037 KIQ721037:KIR721037 KSM721037:KSN721037 LCI721037:LCJ721037 LME721037:LMF721037 LWA721037:LWB721037 MFW721037:MFX721037 MPS721037:MPT721037 MZO721037:MZP721037 NJK721037:NJL721037 NTG721037:NTH721037 ODC721037:ODD721037 OMY721037:OMZ721037 OWU721037:OWV721037 PGQ721037:PGR721037 PQM721037:PQN721037 QAI721037:QAJ721037 QKE721037:QKF721037 QUA721037:QUB721037 RDW721037:RDX721037 RNS721037:RNT721037 RXO721037:RXP721037 SHK721037:SHL721037 SRG721037:SRH721037 TBC721037:TBD721037 TKY721037:TKZ721037 TUU721037:TUV721037 UEQ721037:UER721037 UOM721037:UON721037 UYI721037:UYJ721037 VIE721037:VIF721037 VSA721037:VSB721037 WBW721037:WBX721037 WLS721037:WLT721037 WVO721037:WVP721037 G786567:H786567 JC786573:JD786573 SY786573:SZ786573 ACU786573:ACV786573 AMQ786573:AMR786573 AWM786573:AWN786573 BGI786573:BGJ786573 BQE786573:BQF786573 CAA786573:CAB786573 CJW786573:CJX786573 CTS786573:CTT786573 DDO786573:DDP786573 DNK786573:DNL786573 DXG786573:DXH786573 EHC786573:EHD786573 EQY786573:EQZ786573 FAU786573:FAV786573 FKQ786573:FKR786573 FUM786573:FUN786573 GEI786573:GEJ786573 GOE786573:GOF786573 GYA786573:GYB786573 HHW786573:HHX786573 HRS786573:HRT786573 IBO786573:IBP786573 ILK786573:ILL786573 IVG786573:IVH786573 JFC786573:JFD786573 JOY786573:JOZ786573 JYU786573:JYV786573 KIQ786573:KIR786573 KSM786573:KSN786573 LCI786573:LCJ786573 LME786573:LMF786573 LWA786573:LWB786573 MFW786573:MFX786573 MPS786573:MPT786573 MZO786573:MZP786573 NJK786573:NJL786573 NTG786573:NTH786573 ODC786573:ODD786573 OMY786573:OMZ786573 OWU786573:OWV786573 PGQ786573:PGR786573 PQM786573:PQN786573 QAI786573:QAJ786573 QKE786573:QKF786573 QUA786573:QUB786573 RDW786573:RDX786573 RNS786573:RNT786573 RXO786573:RXP786573 SHK786573:SHL786573 SRG786573:SRH786573 TBC786573:TBD786573 TKY786573:TKZ786573 TUU786573:TUV786573 UEQ786573:UER786573 UOM786573:UON786573 UYI786573:UYJ786573 VIE786573:VIF786573 VSA786573:VSB786573 WBW786573:WBX786573 WLS786573:WLT786573 WVO786573:WVP786573 G852103:H852103 JC852109:JD852109 SY852109:SZ852109 ACU852109:ACV852109 AMQ852109:AMR852109 AWM852109:AWN852109 BGI852109:BGJ852109 BQE852109:BQF852109 CAA852109:CAB852109 CJW852109:CJX852109 CTS852109:CTT852109 DDO852109:DDP852109 DNK852109:DNL852109 DXG852109:DXH852109 EHC852109:EHD852109 EQY852109:EQZ852109 FAU852109:FAV852109 FKQ852109:FKR852109 FUM852109:FUN852109 GEI852109:GEJ852109 GOE852109:GOF852109 GYA852109:GYB852109 HHW852109:HHX852109 HRS852109:HRT852109 IBO852109:IBP852109 ILK852109:ILL852109 IVG852109:IVH852109 JFC852109:JFD852109 JOY852109:JOZ852109 JYU852109:JYV852109 KIQ852109:KIR852109 KSM852109:KSN852109 LCI852109:LCJ852109 LME852109:LMF852109 LWA852109:LWB852109 MFW852109:MFX852109 MPS852109:MPT852109 MZO852109:MZP852109 NJK852109:NJL852109 NTG852109:NTH852109 ODC852109:ODD852109 OMY852109:OMZ852109 OWU852109:OWV852109 PGQ852109:PGR852109 PQM852109:PQN852109 QAI852109:QAJ852109 QKE852109:QKF852109 QUA852109:QUB852109 RDW852109:RDX852109 RNS852109:RNT852109 RXO852109:RXP852109 SHK852109:SHL852109 SRG852109:SRH852109 TBC852109:TBD852109 TKY852109:TKZ852109 TUU852109:TUV852109 UEQ852109:UER852109 UOM852109:UON852109 UYI852109:UYJ852109 VIE852109:VIF852109 VSA852109:VSB852109 WBW852109:WBX852109 WLS852109:WLT852109 WVO852109:WVP852109 G917639:H917639 JC917645:JD917645 SY917645:SZ917645 ACU917645:ACV917645 AMQ917645:AMR917645 AWM917645:AWN917645 BGI917645:BGJ917645 BQE917645:BQF917645 CAA917645:CAB917645 CJW917645:CJX917645 CTS917645:CTT917645 DDO917645:DDP917645 DNK917645:DNL917645 DXG917645:DXH917645 EHC917645:EHD917645 EQY917645:EQZ917645 FAU917645:FAV917645 FKQ917645:FKR917645 FUM917645:FUN917645 GEI917645:GEJ917645 GOE917645:GOF917645 GYA917645:GYB917645 HHW917645:HHX917645 HRS917645:HRT917645 IBO917645:IBP917645 ILK917645:ILL917645 IVG917645:IVH917645 JFC917645:JFD917645 JOY917645:JOZ917645 JYU917645:JYV917645 KIQ917645:KIR917645 KSM917645:KSN917645 LCI917645:LCJ917645 LME917645:LMF917645 LWA917645:LWB917645 MFW917645:MFX917645 MPS917645:MPT917645 MZO917645:MZP917645 NJK917645:NJL917645 NTG917645:NTH917645 ODC917645:ODD917645 OMY917645:OMZ917645 OWU917645:OWV917645 PGQ917645:PGR917645 PQM917645:PQN917645 QAI917645:QAJ917645 QKE917645:QKF917645 QUA917645:QUB917645 RDW917645:RDX917645 RNS917645:RNT917645 RXO917645:RXP917645 SHK917645:SHL917645 SRG917645:SRH917645 TBC917645:TBD917645 TKY917645:TKZ917645 TUU917645:TUV917645 UEQ917645:UER917645 UOM917645:UON917645 UYI917645:UYJ917645 VIE917645:VIF917645 VSA917645:VSB917645 WBW917645:WBX917645 WLS917645:WLT917645 WVO917645:WVP917645 G983175:H983175 JC983181:JD983181 SY983181:SZ983181 ACU983181:ACV983181 AMQ983181:AMR983181 AWM983181:AWN983181 BGI983181:BGJ983181 BQE983181:BQF983181 CAA983181:CAB983181 CJW983181:CJX983181 CTS983181:CTT983181 DDO983181:DDP983181 DNK983181:DNL983181 DXG983181:DXH983181 EHC983181:EHD983181 EQY983181:EQZ983181 FAU983181:FAV983181 FKQ983181:FKR983181 FUM983181:FUN983181 GEI983181:GEJ983181 GOE983181:GOF983181 GYA983181:GYB983181 HHW983181:HHX983181 HRS983181:HRT983181 IBO983181:IBP983181 ILK983181:ILL983181 IVG983181:IVH983181 JFC983181:JFD983181 JOY983181:JOZ983181 JYU983181:JYV983181 KIQ983181:KIR983181 KSM983181:KSN983181 LCI983181:LCJ983181 LME983181:LMF983181 LWA983181:LWB983181 MFW983181:MFX983181 MPS983181:MPT983181 MZO983181:MZP983181 NJK983181:NJL983181 NTG983181:NTH983181 ODC983181:ODD983181 OMY983181:OMZ983181 OWU983181:OWV983181 PGQ983181:PGR983181 PQM983181:PQN983181 QAI983181:QAJ983181 QKE983181:QKF983181 QUA983181:QUB983181 RDW983181:RDX983181 RNS983181:RNT983181 RXO983181:RXP983181 SHK983181:SHL983181 SRG983181:SRH983181 TBC983181:TBD983181 TKY983181:TKZ983181 TUU983181:TUV983181 UEQ983181:UER983181 UOM983181:UON983181 UYI983181:UYJ983181 VIE983181:VIF983181 VSA983181:VSB983181 WBW983181:WBX983181 WLS983181:WLT983181 WVO983181:WVP983181 G128:H128 JC128:JD128 SY128:SZ128 ACU128:ACV128 AMQ128:AMR128 AWM128:AWN128 BGI128:BGJ128 BQE128:BQF128 CAA128:CAB128 CJW128:CJX128 CTS128:CTT128 DDO128:DDP128 DNK128:DNL128 DXG128:DXH128 EHC128:EHD128 EQY128:EQZ128 FAU128:FAV128 FKQ128:FKR128 FUM128:FUN128 GEI128:GEJ128 GOE128:GOF128 GYA128:GYB128 HHW128:HHX128 HRS128:HRT128 IBO128:IBP128 ILK128:ILL128 IVG128:IVH128 JFC128:JFD128 JOY128:JOZ128 JYU128:JYV128 KIQ128:KIR128 KSM128:KSN128 LCI128:LCJ128 LME128:LMF128 LWA128:LWB128 MFW128:MFX128 MPS128:MPT128 MZO128:MZP128 NJK128:NJL128 NTG128:NTH128 ODC128:ODD128 OMY128:OMZ128 OWU128:OWV128 PGQ128:PGR128 PQM128:PQN128 QAI128:QAJ128 QKE128:QKF128 QUA128:QUB128 RDW128:RDX128 RNS128:RNT128 RXO128:RXP128 SHK128:SHL128 SRG128:SRH128 TBC128:TBD128 TKY128:TKZ128 TUU128:TUV128 UEQ128:UER128 UOM128:UON128 UYI128:UYJ128 VIE128:VIF128 VSA128:VSB128 WBW128:WBX128 WLS128:WLT128 WVO128:WVP128 G65658:H65658 JC65664:JD65664 SY65664:SZ65664 ACU65664:ACV65664 AMQ65664:AMR65664 AWM65664:AWN65664 BGI65664:BGJ65664 BQE65664:BQF65664 CAA65664:CAB65664 CJW65664:CJX65664 CTS65664:CTT65664 DDO65664:DDP65664 DNK65664:DNL65664 DXG65664:DXH65664 EHC65664:EHD65664 EQY65664:EQZ65664 FAU65664:FAV65664 FKQ65664:FKR65664 FUM65664:FUN65664 GEI65664:GEJ65664 GOE65664:GOF65664 GYA65664:GYB65664 HHW65664:HHX65664 HRS65664:HRT65664 IBO65664:IBP65664 ILK65664:ILL65664 IVG65664:IVH65664 JFC65664:JFD65664 JOY65664:JOZ65664 JYU65664:JYV65664 KIQ65664:KIR65664 KSM65664:KSN65664 LCI65664:LCJ65664 LME65664:LMF65664 LWA65664:LWB65664 MFW65664:MFX65664 MPS65664:MPT65664 MZO65664:MZP65664 NJK65664:NJL65664 NTG65664:NTH65664 ODC65664:ODD65664 OMY65664:OMZ65664 OWU65664:OWV65664 PGQ65664:PGR65664 PQM65664:PQN65664 QAI65664:QAJ65664 QKE65664:QKF65664 QUA65664:QUB65664 RDW65664:RDX65664 RNS65664:RNT65664 RXO65664:RXP65664 SHK65664:SHL65664 SRG65664:SRH65664 TBC65664:TBD65664 TKY65664:TKZ65664 TUU65664:TUV65664 UEQ65664:UER65664 UOM65664:UON65664 UYI65664:UYJ65664 VIE65664:VIF65664 VSA65664:VSB65664 WBW65664:WBX65664 WLS65664:WLT65664 WVO65664:WVP65664 G131194:H131194 JC131200:JD131200 SY131200:SZ131200 ACU131200:ACV131200 AMQ131200:AMR131200 AWM131200:AWN131200 BGI131200:BGJ131200 BQE131200:BQF131200 CAA131200:CAB131200 CJW131200:CJX131200 CTS131200:CTT131200 DDO131200:DDP131200 DNK131200:DNL131200 DXG131200:DXH131200 EHC131200:EHD131200 EQY131200:EQZ131200 FAU131200:FAV131200 FKQ131200:FKR131200 FUM131200:FUN131200 GEI131200:GEJ131200 GOE131200:GOF131200 GYA131200:GYB131200 HHW131200:HHX131200 HRS131200:HRT131200 IBO131200:IBP131200 ILK131200:ILL131200 IVG131200:IVH131200 JFC131200:JFD131200 JOY131200:JOZ131200 JYU131200:JYV131200 KIQ131200:KIR131200 KSM131200:KSN131200 LCI131200:LCJ131200 LME131200:LMF131200 LWA131200:LWB131200 MFW131200:MFX131200 MPS131200:MPT131200 MZO131200:MZP131200 NJK131200:NJL131200 NTG131200:NTH131200 ODC131200:ODD131200 OMY131200:OMZ131200 OWU131200:OWV131200 PGQ131200:PGR131200 PQM131200:PQN131200 QAI131200:QAJ131200 QKE131200:QKF131200 QUA131200:QUB131200 RDW131200:RDX131200 RNS131200:RNT131200 RXO131200:RXP131200 SHK131200:SHL131200 SRG131200:SRH131200 TBC131200:TBD131200 TKY131200:TKZ131200 TUU131200:TUV131200 UEQ131200:UER131200 UOM131200:UON131200 UYI131200:UYJ131200 VIE131200:VIF131200 VSA131200:VSB131200 WBW131200:WBX131200 WLS131200:WLT131200 WVO131200:WVP131200 G196730:H196730 JC196736:JD196736 SY196736:SZ196736 ACU196736:ACV196736 AMQ196736:AMR196736 AWM196736:AWN196736 BGI196736:BGJ196736 BQE196736:BQF196736 CAA196736:CAB196736 CJW196736:CJX196736 CTS196736:CTT196736 DDO196736:DDP196736 DNK196736:DNL196736 DXG196736:DXH196736 EHC196736:EHD196736 EQY196736:EQZ196736 FAU196736:FAV196736 FKQ196736:FKR196736 FUM196736:FUN196736 GEI196736:GEJ196736 GOE196736:GOF196736 GYA196736:GYB196736 HHW196736:HHX196736 HRS196736:HRT196736 IBO196736:IBP196736 ILK196736:ILL196736 IVG196736:IVH196736 JFC196736:JFD196736 JOY196736:JOZ196736 JYU196736:JYV196736 KIQ196736:KIR196736 KSM196736:KSN196736 LCI196736:LCJ196736 LME196736:LMF196736 LWA196736:LWB196736 MFW196736:MFX196736 MPS196736:MPT196736 MZO196736:MZP196736 NJK196736:NJL196736 NTG196736:NTH196736 ODC196736:ODD196736 OMY196736:OMZ196736 OWU196736:OWV196736 PGQ196736:PGR196736 PQM196736:PQN196736 QAI196736:QAJ196736 QKE196736:QKF196736 QUA196736:QUB196736 RDW196736:RDX196736 RNS196736:RNT196736 RXO196736:RXP196736 SHK196736:SHL196736 SRG196736:SRH196736 TBC196736:TBD196736 TKY196736:TKZ196736 TUU196736:TUV196736 UEQ196736:UER196736 UOM196736:UON196736 UYI196736:UYJ196736 VIE196736:VIF196736 VSA196736:VSB196736 WBW196736:WBX196736 WLS196736:WLT196736 WVO196736:WVP196736 G262266:H262266 JC262272:JD262272 SY262272:SZ262272 ACU262272:ACV262272 AMQ262272:AMR262272 AWM262272:AWN262272 BGI262272:BGJ262272 BQE262272:BQF262272 CAA262272:CAB262272 CJW262272:CJX262272 CTS262272:CTT262272 DDO262272:DDP262272 DNK262272:DNL262272 DXG262272:DXH262272 EHC262272:EHD262272 EQY262272:EQZ262272 FAU262272:FAV262272 FKQ262272:FKR262272 FUM262272:FUN262272 GEI262272:GEJ262272 GOE262272:GOF262272 GYA262272:GYB262272 HHW262272:HHX262272 HRS262272:HRT262272 IBO262272:IBP262272 ILK262272:ILL262272 IVG262272:IVH262272 JFC262272:JFD262272 JOY262272:JOZ262272 JYU262272:JYV262272 KIQ262272:KIR262272 KSM262272:KSN262272 LCI262272:LCJ262272 LME262272:LMF262272 LWA262272:LWB262272 MFW262272:MFX262272 MPS262272:MPT262272 MZO262272:MZP262272 NJK262272:NJL262272 NTG262272:NTH262272 ODC262272:ODD262272 OMY262272:OMZ262272 OWU262272:OWV262272 PGQ262272:PGR262272 PQM262272:PQN262272 QAI262272:QAJ262272 QKE262272:QKF262272 QUA262272:QUB262272 RDW262272:RDX262272 RNS262272:RNT262272 RXO262272:RXP262272 SHK262272:SHL262272 SRG262272:SRH262272 TBC262272:TBD262272 TKY262272:TKZ262272 TUU262272:TUV262272 UEQ262272:UER262272 UOM262272:UON262272 UYI262272:UYJ262272 VIE262272:VIF262272 VSA262272:VSB262272 WBW262272:WBX262272 WLS262272:WLT262272 WVO262272:WVP262272 G327802:H327802 JC327808:JD327808 SY327808:SZ327808 ACU327808:ACV327808 AMQ327808:AMR327808 AWM327808:AWN327808 BGI327808:BGJ327808 BQE327808:BQF327808 CAA327808:CAB327808 CJW327808:CJX327808 CTS327808:CTT327808 DDO327808:DDP327808 DNK327808:DNL327808 DXG327808:DXH327808 EHC327808:EHD327808 EQY327808:EQZ327808 FAU327808:FAV327808 FKQ327808:FKR327808 FUM327808:FUN327808 GEI327808:GEJ327808 GOE327808:GOF327808 GYA327808:GYB327808 HHW327808:HHX327808 HRS327808:HRT327808 IBO327808:IBP327808 ILK327808:ILL327808 IVG327808:IVH327808 JFC327808:JFD327808 JOY327808:JOZ327808 JYU327808:JYV327808 KIQ327808:KIR327808 KSM327808:KSN327808 LCI327808:LCJ327808 LME327808:LMF327808 LWA327808:LWB327808 MFW327808:MFX327808 MPS327808:MPT327808 MZO327808:MZP327808 NJK327808:NJL327808 NTG327808:NTH327808 ODC327808:ODD327808 OMY327808:OMZ327808 OWU327808:OWV327808 PGQ327808:PGR327808 PQM327808:PQN327808 QAI327808:QAJ327808 QKE327808:QKF327808 QUA327808:QUB327808 RDW327808:RDX327808 RNS327808:RNT327808 RXO327808:RXP327808 SHK327808:SHL327808 SRG327808:SRH327808 TBC327808:TBD327808 TKY327808:TKZ327808 TUU327808:TUV327808 UEQ327808:UER327808 UOM327808:UON327808 UYI327808:UYJ327808 VIE327808:VIF327808 VSA327808:VSB327808 WBW327808:WBX327808 WLS327808:WLT327808 WVO327808:WVP327808 G393338:H393338 JC393344:JD393344 SY393344:SZ393344 ACU393344:ACV393344 AMQ393344:AMR393344 AWM393344:AWN393344 BGI393344:BGJ393344 BQE393344:BQF393344 CAA393344:CAB393344 CJW393344:CJX393344 CTS393344:CTT393344 DDO393344:DDP393344 DNK393344:DNL393344 DXG393344:DXH393344 EHC393344:EHD393344 EQY393344:EQZ393344 FAU393344:FAV393344 FKQ393344:FKR393344 FUM393344:FUN393344 GEI393344:GEJ393344 GOE393344:GOF393344 GYA393344:GYB393344 HHW393344:HHX393344 HRS393344:HRT393344 IBO393344:IBP393344 ILK393344:ILL393344 IVG393344:IVH393344 JFC393344:JFD393344 JOY393344:JOZ393344 JYU393344:JYV393344 KIQ393344:KIR393344 KSM393344:KSN393344 LCI393344:LCJ393344 LME393344:LMF393344 LWA393344:LWB393344 MFW393344:MFX393344 MPS393344:MPT393344 MZO393344:MZP393344 NJK393344:NJL393344 NTG393344:NTH393344 ODC393344:ODD393344 OMY393344:OMZ393344 OWU393344:OWV393344 PGQ393344:PGR393344 PQM393344:PQN393344 QAI393344:QAJ393344 QKE393344:QKF393344 QUA393344:QUB393344 RDW393344:RDX393344 RNS393344:RNT393344 RXO393344:RXP393344 SHK393344:SHL393344 SRG393344:SRH393344 TBC393344:TBD393344 TKY393344:TKZ393344 TUU393344:TUV393344 UEQ393344:UER393344 UOM393344:UON393344 UYI393344:UYJ393344 VIE393344:VIF393344 VSA393344:VSB393344 WBW393344:WBX393344 WLS393344:WLT393344 WVO393344:WVP393344 G458874:H458874 JC458880:JD458880 SY458880:SZ458880 ACU458880:ACV458880 AMQ458880:AMR458880 AWM458880:AWN458880 BGI458880:BGJ458880 BQE458880:BQF458880 CAA458880:CAB458880 CJW458880:CJX458880 CTS458880:CTT458880 DDO458880:DDP458880 DNK458880:DNL458880 DXG458880:DXH458880 EHC458880:EHD458880 EQY458880:EQZ458880 FAU458880:FAV458880 FKQ458880:FKR458880 FUM458880:FUN458880 GEI458880:GEJ458880 GOE458880:GOF458880 GYA458880:GYB458880 HHW458880:HHX458880 HRS458880:HRT458880 IBO458880:IBP458880 ILK458880:ILL458880 IVG458880:IVH458880 JFC458880:JFD458880 JOY458880:JOZ458880 JYU458880:JYV458880 KIQ458880:KIR458880 KSM458880:KSN458880 LCI458880:LCJ458880 LME458880:LMF458880 LWA458880:LWB458880 MFW458880:MFX458880 MPS458880:MPT458880 MZO458880:MZP458880 NJK458880:NJL458880 NTG458880:NTH458880 ODC458880:ODD458880 OMY458880:OMZ458880 OWU458880:OWV458880 PGQ458880:PGR458880 PQM458880:PQN458880 QAI458880:QAJ458880 QKE458880:QKF458880 QUA458880:QUB458880 RDW458880:RDX458880 RNS458880:RNT458880 RXO458880:RXP458880 SHK458880:SHL458880 SRG458880:SRH458880 TBC458880:TBD458880 TKY458880:TKZ458880 TUU458880:TUV458880 UEQ458880:UER458880 UOM458880:UON458880 UYI458880:UYJ458880 VIE458880:VIF458880 VSA458880:VSB458880 WBW458880:WBX458880 WLS458880:WLT458880 WVO458880:WVP458880 G524410:H524410 JC524416:JD524416 SY524416:SZ524416 ACU524416:ACV524416 AMQ524416:AMR524416 AWM524416:AWN524416 BGI524416:BGJ524416 BQE524416:BQF524416 CAA524416:CAB524416 CJW524416:CJX524416 CTS524416:CTT524416 DDO524416:DDP524416 DNK524416:DNL524416 DXG524416:DXH524416 EHC524416:EHD524416 EQY524416:EQZ524416 FAU524416:FAV524416 FKQ524416:FKR524416 FUM524416:FUN524416 GEI524416:GEJ524416 GOE524416:GOF524416 GYA524416:GYB524416 HHW524416:HHX524416 HRS524416:HRT524416 IBO524416:IBP524416 ILK524416:ILL524416 IVG524416:IVH524416 JFC524416:JFD524416 JOY524416:JOZ524416 JYU524416:JYV524416 KIQ524416:KIR524416 KSM524416:KSN524416 LCI524416:LCJ524416 LME524416:LMF524416 LWA524416:LWB524416 MFW524416:MFX524416 MPS524416:MPT524416 MZO524416:MZP524416 NJK524416:NJL524416 NTG524416:NTH524416 ODC524416:ODD524416 OMY524416:OMZ524416 OWU524416:OWV524416 PGQ524416:PGR524416 PQM524416:PQN524416 QAI524416:QAJ524416 QKE524416:QKF524416 QUA524416:QUB524416 RDW524416:RDX524416 RNS524416:RNT524416 RXO524416:RXP524416 SHK524416:SHL524416 SRG524416:SRH524416 TBC524416:TBD524416 TKY524416:TKZ524416 TUU524416:TUV524416 UEQ524416:UER524416 UOM524416:UON524416 UYI524416:UYJ524416 VIE524416:VIF524416 VSA524416:VSB524416 WBW524416:WBX524416 WLS524416:WLT524416 WVO524416:WVP524416 G589946:H589946 JC589952:JD589952 SY589952:SZ589952 ACU589952:ACV589952 AMQ589952:AMR589952 AWM589952:AWN589952 BGI589952:BGJ589952 BQE589952:BQF589952 CAA589952:CAB589952 CJW589952:CJX589952 CTS589952:CTT589952 DDO589952:DDP589952 DNK589952:DNL589952 DXG589952:DXH589952 EHC589952:EHD589952 EQY589952:EQZ589952 FAU589952:FAV589952 FKQ589952:FKR589952 FUM589952:FUN589952 GEI589952:GEJ589952 GOE589952:GOF589952 GYA589952:GYB589952 HHW589952:HHX589952 HRS589952:HRT589952 IBO589952:IBP589952 ILK589952:ILL589952 IVG589952:IVH589952 JFC589952:JFD589952 JOY589952:JOZ589952 JYU589952:JYV589952 KIQ589952:KIR589952 KSM589952:KSN589952 LCI589952:LCJ589952 LME589952:LMF589952 LWA589952:LWB589952 MFW589952:MFX589952 MPS589952:MPT589952 MZO589952:MZP589952 NJK589952:NJL589952 NTG589952:NTH589952 ODC589952:ODD589952 OMY589952:OMZ589952 OWU589952:OWV589952 PGQ589952:PGR589952 PQM589952:PQN589952 QAI589952:QAJ589952 QKE589952:QKF589952 QUA589952:QUB589952 RDW589952:RDX589952 RNS589952:RNT589952 RXO589952:RXP589952 SHK589952:SHL589952 SRG589952:SRH589952 TBC589952:TBD589952 TKY589952:TKZ589952 TUU589952:TUV589952 UEQ589952:UER589952 UOM589952:UON589952 UYI589952:UYJ589952 VIE589952:VIF589952 VSA589952:VSB589952 WBW589952:WBX589952 WLS589952:WLT589952 WVO589952:WVP589952 G655482:H655482 JC655488:JD655488 SY655488:SZ655488 ACU655488:ACV655488 AMQ655488:AMR655488 AWM655488:AWN655488 BGI655488:BGJ655488 BQE655488:BQF655488 CAA655488:CAB655488 CJW655488:CJX655488 CTS655488:CTT655488 DDO655488:DDP655488 DNK655488:DNL655488 DXG655488:DXH655488 EHC655488:EHD655488 EQY655488:EQZ655488 FAU655488:FAV655488 FKQ655488:FKR655488 FUM655488:FUN655488 GEI655488:GEJ655488 GOE655488:GOF655488 GYA655488:GYB655488 HHW655488:HHX655488 HRS655488:HRT655488 IBO655488:IBP655488 ILK655488:ILL655488 IVG655488:IVH655488 JFC655488:JFD655488 JOY655488:JOZ655488 JYU655488:JYV655488 KIQ655488:KIR655488 KSM655488:KSN655488 LCI655488:LCJ655488 LME655488:LMF655488 LWA655488:LWB655488 MFW655488:MFX655488 MPS655488:MPT655488 MZO655488:MZP655488 NJK655488:NJL655488 NTG655488:NTH655488 ODC655488:ODD655488 OMY655488:OMZ655488 OWU655488:OWV655488 PGQ655488:PGR655488 PQM655488:PQN655488 QAI655488:QAJ655488 QKE655488:QKF655488 QUA655488:QUB655488 RDW655488:RDX655488 RNS655488:RNT655488 RXO655488:RXP655488 SHK655488:SHL655488 SRG655488:SRH655488 TBC655488:TBD655488 TKY655488:TKZ655488 TUU655488:TUV655488 UEQ655488:UER655488 UOM655488:UON655488 UYI655488:UYJ655488 VIE655488:VIF655488 VSA655488:VSB655488 WBW655488:WBX655488 WLS655488:WLT655488 WVO655488:WVP655488 G721018:H721018 JC721024:JD721024 SY721024:SZ721024 ACU721024:ACV721024 AMQ721024:AMR721024 AWM721024:AWN721024 BGI721024:BGJ721024 BQE721024:BQF721024 CAA721024:CAB721024 CJW721024:CJX721024 CTS721024:CTT721024 DDO721024:DDP721024 DNK721024:DNL721024 DXG721024:DXH721024 EHC721024:EHD721024 EQY721024:EQZ721024 FAU721024:FAV721024 FKQ721024:FKR721024 FUM721024:FUN721024 GEI721024:GEJ721024 GOE721024:GOF721024 GYA721024:GYB721024 HHW721024:HHX721024 HRS721024:HRT721024 IBO721024:IBP721024 ILK721024:ILL721024 IVG721024:IVH721024 JFC721024:JFD721024 JOY721024:JOZ721024 JYU721024:JYV721024 KIQ721024:KIR721024 KSM721024:KSN721024 LCI721024:LCJ721024 LME721024:LMF721024 LWA721024:LWB721024 MFW721024:MFX721024 MPS721024:MPT721024 MZO721024:MZP721024 NJK721024:NJL721024 NTG721024:NTH721024 ODC721024:ODD721024 OMY721024:OMZ721024 OWU721024:OWV721024 PGQ721024:PGR721024 PQM721024:PQN721024 QAI721024:QAJ721024 QKE721024:QKF721024 QUA721024:QUB721024 RDW721024:RDX721024 RNS721024:RNT721024 RXO721024:RXP721024 SHK721024:SHL721024 SRG721024:SRH721024 TBC721024:TBD721024 TKY721024:TKZ721024 TUU721024:TUV721024 UEQ721024:UER721024 UOM721024:UON721024 UYI721024:UYJ721024 VIE721024:VIF721024 VSA721024:VSB721024 WBW721024:WBX721024 WLS721024:WLT721024 WVO721024:WVP721024 G786554:H786554 JC786560:JD786560 SY786560:SZ786560 ACU786560:ACV786560 AMQ786560:AMR786560 AWM786560:AWN786560 BGI786560:BGJ786560 BQE786560:BQF786560 CAA786560:CAB786560 CJW786560:CJX786560 CTS786560:CTT786560 DDO786560:DDP786560 DNK786560:DNL786560 DXG786560:DXH786560 EHC786560:EHD786560 EQY786560:EQZ786560 FAU786560:FAV786560 FKQ786560:FKR786560 FUM786560:FUN786560 GEI786560:GEJ786560 GOE786560:GOF786560 GYA786560:GYB786560 HHW786560:HHX786560 HRS786560:HRT786560 IBO786560:IBP786560 ILK786560:ILL786560 IVG786560:IVH786560 JFC786560:JFD786560 JOY786560:JOZ786560 JYU786560:JYV786560 KIQ786560:KIR786560 KSM786560:KSN786560 LCI786560:LCJ786560 LME786560:LMF786560 LWA786560:LWB786560 MFW786560:MFX786560 MPS786560:MPT786560 MZO786560:MZP786560 NJK786560:NJL786560 NTG786560:NTH786560 ODC786560:ODD786560 OMY786560:OMZ786560 OWU786560:OWV786560 PGQ786560:PGR786560 PQM786560:PQN786560 QAI786560:QAJ786560 QKE786560:QKF786560 QUA786560:QUB786560 RDW786560:RDX786560 RNS786560:RNT786560 RXO786560:RXP786560 SHK786560:SHL786560 SRG786560:SRH786560 TBC786560:TBD786560 TKY786560:TKZ786560 TUU786560:TUV786560 UEQ786560:UER786560 UOM786560:UON786560 UYI786560:UYJ786560 VIE786560:VIF786560 VSA786560:VSB786560 WBW786560:WBX786560 WLS786560:WLT786560 WVO786560:WVP786560 G852090:H852090 JC852096:JD852096 SY852096:SZ852096 ACU852096:ACV852096 AMQ852096:AMR852096 AWM852096:AWN852096 BGI852096:BGJ852096 BQE852096:BQF852096 CAA852096:CAB852096 CJW852096:CJX852096 CTS852096:CTT852096 DDO852096:DDP852096 DNK852096:DNL852096 DXG852096:DXH852096 EHC852096:EHD852096 EQY852096:EQZ852096 FAU852096:FAV852096 FKQ852096:FKR852096 FUM852096:FUN852096 GEI852096:GEJ852096 GOE852096:GOF852096 GYA852096:GYB852096 HHW852096:HHX852096 HRS852096:HRT852096 IBO852096:IBP852096 ILK852096:ILL852096 IVG852096:IVH852096 JFC852096:JFD852096 JOY852096:JOZ852096 JYU852096:JYV852096 KIQ852096:KIR852096 KSM852096:KSN852096 LCI852096:LCJ852096 LME852096:LMF852096 LWA852096:LWB852096 MFW852096:MFX852096 MPS852096:MPT852096 MZO852096:MZP852096 NJK852096:NJL852096 NTG852096:NTH852096 ODC852096:ODD852096 OMY852096:OMZ852096 OWU852096:OWV852096 PGQ852096:PGR852096 PQM852096:PQN852096 QAI852096:QAJ852096 QKE852096:QKF852096 QUA852096:QUB852096 RDW852096:RDX852096 RNS852096:RNT852096 RXO852096:RXP852096 SHK852096:SHL852096 SRG852096:SRH852096 TBC852096:TBD852096 TKY852096:TKZ852096 TUU852096:TUV852096 UEQ852096:UER852096 UOM852096:UON852096 UYI852096:UYJ852096 VIE852096:VIF852096 VSA852096:VSB852096 WBW852096:WBX852096 WLS852096:WLT852096 WVO852096:WVP852096 G917626:H917626 JC917632:JD917632 SY917632:SZ917632 ACU917632:ACV917632 AMQ917632:AMR917632 AWM917632:AWN917632 BGI917632:BGJ917632 BQE917632:BQF917632 CAA917632:CAB917632 CJW917632:CJX917632 CTS917632:CTT917632 DDO917632:DDP917632 DNK917632:DNL917632 DXG917632:DXH917632 EHC917632:EHD917632 EQY917632:EQZ917632 FAU917632:FAV917632 FKQ917632:FKR917632 FUM917632:FUN917632 GEI917632:GEJ917632 GOE917632:GOF917632 GYA917632:GYB917632 HHW917632:HHX917632 HRS917632:HRT917632 IBO917632:IBP917632 ILK917632:ILL917632 IVG917632:IVH917632 JFC917632:JFD917632 JOY917632:JOZ917632 JYU917632:JYV917632 KIQ917632:KIR917632 KSM917632:KSN917632 LCI917632:LCJ917632 LME917632:LMF917632 LWA917632:LWB917632 MFW917632:MFX917632 MPS917632:MPT917632 MZO917632:MZP917632 NJK917632:NJL917632 NTG917632:NTH917632 ODC917632:ODD917632 OMY917632:OMZ917632 OWU917632:OWV917632 PGQ917632:PGR917632 PQM917632:PQN917632 QAI917632:QAJ917632 QKE917632:QKF917632 QUA917632:QUB917632 RDW917632:RDX917632 RNS917632:RNT917632 RXO917632:RXP917632 SHK917632:SHL917632 SRG917632:SRH917632 TBC917632:TBD917632 TKY917632:TKZ917632 TUU917632:TUV917632 UEQ917632:UER917632 UOM917632:UON917632 UYI917632:UYJ917632 VIE917632:VIF917632 VSA917632:VSB917632 WBW917632:WBX917632 WLS917632:WLT917632 WVO917632:WVP917632 G983162:H983162 JC983168:JD983168 SY983168:SZ983168 ACU983168:ACV983168 AMQ983168:AMR983168 AWM983168:AWN983168 BGI983168:BGJ983168 BQE983168:BQF983168 CAA983168:CAB983168 CJW983168:CJX983168 CTS983168:CTT983168 DDO983168:DDP983168 DNK983168:DNL983168 DXG983168:DXH983168 EHC983168:EHD983168 EQY983168:EQZ983168 FAU983168:FAV983168 FKQ983168:FKR983168 FUM983168:FUN983168 GEI983168:GEJ983168 GOE983168:GOF983168 GYA983168:GYB983168 HHW983168:HHX983168 HRS983168:HRT983168 IBO983168:IBP983168 ILK983168:ILL983168 IVG983168:IVH983168 JFC983168:JFD983168 JOY983168:JOZ983168 JYU983168:JYV983168 KIQ983168:KIR983168 KSM983168:KSN983168 LCI983168:LCJ983168 LME983168:LMF983168 LWA983168:LWB983168 MFW983168:MFX983168 MPS983168:MPT983168 MZO983168:MZP983168 NJK983168:NJL983168 NTG983168:NTH983168 ODC983168:ODD983168 OMY983168:OMZ983168 OWU983168:OWV983168 PGQ983168:PGR983168 PQM983168:PQN983168 QAI983168:QAJ983168 QKE983168:QKF983168 QUA983168:QUB983168 RDW983168:RDX983168 RNS983168:RNT983168 RXO983168:RXP983168 SHK983168:SHL983168 SRG983168:SRH983168 TBC983168:TBD983168 TKY983168:TKZ983168 TUU983168:TUV983168 UEQ983168:UER983168 UOM983168:UON983168 UYI983168:UYJ983168 VIE983168:VIF983168 VSA983168:VSB983168 WBW983168:WBX983168 WLS983168:WLT983168 WVO983168:WVP983168 G108:H108 JC108:JD108 SY108:SZ108 ACU108:ACV108 AMQ108:AMR108 AWM108:AWN108 BGI108:BGJ108 BQE108:BQF108 CAA108:CAB108 CJW108:CJX108 CTS108:CTT108 DDO108:DDP108 DNK108:DNL108 DXG108:DXH108 EHC108:EHD108 EQY108:EQZ108 FAU108:FAV108 FKQ108:FKR108 FUM108:FUN108 GEI108:GEJ108 GOE108:GOF108 GYA108:GYB108 HHW108:HHX108 HRS108:HRT108 IBO108:IBP108 ILK108:ILL108 IVG108:IVH108 JFC108:JFD108 JOY108:JOZ108 JYU108:JYV108 KIQ108:KIR108 KSM108:KSN108 LCI108:LCJ108 LME108:LMF108 LWA108:LWB108 MFW108:MFX108 MPS108:MPT108 MZO108:MZP108 NJK108:NJL108 NTG108:NTH108 ODC108:ODD108 OMY108:OMZ108 OWU108:OWV108 PGQ108:PGR108 PQM108:PQN108 QAI108:QAJ108 QKE108:QKF108 QUA108:QUB108 RDW108:RDX108 RNS108:RNT108 RXO108:RXP108 SHK108:SHL108 SRG108:SRH108 TBC108:TBD108 TKY108:TKZ108 TUU108:TUV108 UEQ108:UER108 UOM108:UON108 UYI108:UYJ108 VIE108:VIF108 VSA108:VSB108 WBW108:WBX108 WLS108:WLT108 WVO108:WVP108 G65638:H65638 JC65644:JD65644 SY65644:SZ65644 ACU65644:ACV65644 AMQ65644:AMR65644 AWM65644:AWN65644 BGI65644:BGJ65644 BQE65644:BQF65644 CAA65644:CAB65644 CJW65644:CJX65644 CTS65644:CTT65644 DDO65644:DDP65644 DNK65644:DNL65644 DXG65644:DXH65644 EHC65644:EHD65644 EQY65644:EQZ65644 FAU65644:FAV65644 FKQ65644:FKR65644 FUM65644:FUN65644 GEI65644:GEJ65644 GOE65644:GOF65644 GYA65644:GYB65644 HHW65644:HHX65644 HRS65644:HRT65644 IBO65644:IBP65644 ILK65644:ILL65644 IVG65644:IVH65644 JFC65644:JFD65644 JOY65644:JOZ65644 JYU65644:JYV65644 KIQ65644:KIR65644 KSM65644:KSN65644 LCI65644:LCJ65644 LME65644:LMF65644 LWA65644:LWB65644 MFW65644:MFX65644 MPS65644:MPT65644 MZO65644:MZP65644 NJK65644:NJL65644 NTG65644:NTH65644 ODC65644:ODD65644 OMY65644:OMZ65644 OWU65644:OWV65644 PGQ65644:PGR65644 PQM65644:PQN65644 QAI65644:QAJ65644 QKE65644:QKF65644 QUA65644:QUB65644 RDW65644:RDX65644 RNS65644:RNT65644 RXO65644:RXP65644 SHK65644:SHL65644 SRG65644:SRH65644 TBC65644:TBD65644 TKY65644:TKZ65644 TUU65644:TUV65644 UEQ65644:UER65644 UOM65644:UON65644 UYI65644:UYJ65644 VIE65644:VIF65644 VSA65644:VSB65644 WBW65644:WBX65644 WLS65644:WLT65644 WVO65644:WVP65644 G131174:H131174 JC131180:JD131180 SY131180:SZ131180 ACU131180:ACV131180 AMQ131180:AMR131180 AWM131180:AWN131180 BGI131180:BGJ131180 BQE131180:BQF131180 CAA131180:CAB131180 CJW131180:CJX131180 CTS131180:CTT131180 DDO131180:DDP131180 DNK131180:DNL131180 DXG131180:DXH131180 EHC131180:EHD131180 EQY131180:EQZ131180 FAU131180:FAV131180 FKQ131180:FKR131180 FUM131180:FUN131180 GEI131180:GEJ131180 GOE131180:GOF131180 GYA131180:GYB131180 HHW131180:HHX131180 HRS131180:HRT131180 IBO131180:IBP131180 ILK131180:ILL131180 IVG131180:IVH131180 JFC131180:JFD131180 JOY131180:JOZ131180 JYU131180:JYV131180 KIQ131180:KIR131180 KSM131180:KSN131180 LCI131180:LCJ131180 LME131180:LMF131180 LWA131180:LWB131180 MFW131180:MFX131180 MPS131180:MPT131180 MZO131180:MZP131180 NJK131180:NJL131180 NTG131180:NTH131180 ODC131180:ODD131180 OMY131180:OMZ131180 OWU131180:OWV131180 PGQ131180:PGR131180 PQM131180:PQN131180 QAI131180:QAJ131180 QKE131180:QKF131180 QUA131180:QUB131180 RDW131180:RDX131180 RNS131180:RNT131180 RXO131180:RXP131180 SHK131180:SHL131180 SRG131180:SRH131180 TBC131180:TBD131180 TKY131180:TKZ131180 TUU131180:TUV131180 UEQ131180:UER131180 UOM131180:UON131180 UYI131180:UYJ131180 VIE131180:VIF131180 VSA131180:VSB131180 WBW131180:WBX131180 WLS131180:WLT131180 WVO131180:WVP131180 G196710:H196710 JC196716:JD196716 SY196716:SZ196716 ACU196716:ACV196716 AMQ196716:AMR196716 AWM196716:AWN196716 BGI196716:BGJ196716 BQE196716:BQF196716 CAA196716:CAB196716 CJW196716:CJX196716 CTS196716:CTT196716 DDO196716:DDP196716 DNK196716:DNL196716 DXG196716:DXH196716 EHC196716:EHD196716 EQY196716:EQZ196716 FAU196716:FAV196716 FKQ196716:FKR196716 FUM196716:FUN196716 GEI196716:GEJ196716 GOE196716:GOF196716 GYA196716:GYB196716 HHW196716:HHX196716 HRS196716:HRT196716 IBO196716:IBP196716 ILK196716:ILL196716 IVG196716:IVH196716 JFC196716:JFD196716 JOY196716:JOZ196716 JYU196716:JYV196716 KIQ196716:KIR196716 KSM196716:KSN196716 LCI196716:LCJ196716 LME196716:LMF196716 LWA196716:LWB196716 MFW196716:MFX196716 MPS196716:MPT196716 MZO196716:MZP196716 NJK196716:NJL196716 NTG196716:NTH196716 ODC196716:ODD196716 OMY196716:OMZ196716 OWU196716:OWV196716 PGQ196716:PGR196716 PQM196716:PQN196716 QAI196716:QAJ196716 QKE196716:QKF196716 QUA196716:QUB196716 RDW196716:RDX196716 RNS196716:RNT196716 RXO196716:RXP196716 SHK196716:SHL196716 SRG196716:SRH196716 TBC196716:TBD196716 TKY196716:TKZ196716 TUU196716:TUV196716 UEQ196716:UER196716 UOM196716:UON196716 UYI196716:UYJ196716 VIE196716:VIF196716 VSA196716:VSB196716 WBW196716:WBX196716 WLS196716:WLT196716 WVO196716:WVP196716 G262246:H262246 JC262252:JD262252 SY262252:SZ262252 ACU262252:ACV262252 AMQ262252:AMR262252 AWM262252:AWN262252 BGI262252:BGJ262252 BQE262252:BQF262252 CAA262252:CAB262252 CJW262252:CJX262252 CTS262252:CTT262252 DDO262252:DDP262252 DNK262252:DNL262252 DXG262252:DXH262252 EHC262252:EHD262252 EQY262252:EQZ262252 FAU262252:FAV262252 FKQ262252:FKR262252 FUM262252:FUN262252 GEI262252:GEJ262252 GOE262252:GOF262252 GYA262252:GYB262252 HHW262252:HHX262252 HRS262252:HRT262252 IBO262252:IBP262252 ILK262252:ILL262252 IVG262252:IVH262252 JFC262252:JFD262252 JOY262252:JOZ262252 JYU262252:JYV262252 KIQ262252:KIR262252 KSM262252:KSN262252 LCI262252:LCJ262252 LME262252:LMF262252 LWA262252:LWB262252 MFW262252:MFX262252 MPS262252:MPT262252 MZO262252:MZP262252 NJK262252:NJL262252 NTG262252:NTH262252 ODC262252:ODD262252 OMY262252:OMZ262252 OWU262252:OWV262252 PGQ262252:PGR262252 PQM262252:PQN262252 QAI262252:QAJ262252 QKE262252:QKF262252 QUA262252:QUB262252 RDW262252:RDX262252 RNS262252:RNT262252 RXO262252:RXP262252 SHK262252:SHL262252 SRG262252:SRH262252 TBC262252:TBD262252 TKY262252:TKZ262252 TUU262252:TUV262252 UEQ262252:UER262252 UOM262252:UON262252 UYI262252:UYJ262252 VIE262252:VIF262252 VSA262252:VSB262252 WBW262252:WBX262252 WLS262252:WLT262252 WVO262252:WVP262252 G327782:H327782 JC327788:JD327788 SY327788:SZ327788 ACU327788:ACV327788 AMQ327788:AMR327788 AWM327788:AWN327788 BGI327788:BGJ327788 BQE327788:BQF327788 CAA327788:CAB327788 CJW327788:CJX327788 CTS327788:CTT327788 DDO327788:DDP327788 DNK327788:DNL327788 DXG327788:DXH327788 EHC327788:EHD327788 EQY327788:EQZ327788 FAU327788:FAV327788 FKQ327788:FKR327788 FUM327788:FUN327788 GEI327788:GEJ327788 GOE327788:GOF327788 GYA327788:GYB327788 HHW327788:HHX327788 HRS327788:HRT327788 IBO327788:IBP327788 ILK327788:ILL327788 IVG327788:IVH327788 JFC327788:JFD327788 JOY327788:JOZ327788 JYU327788:JYV327788 KIQ327788:KIR327788 KSM327788:KSN327788 LCI327788:LCJ327788 LME327788:LMF327788 LWA327788:LWB327788 MFW327788:MFX327788 MPS327788:MPT327788 MZO327788:MZP327788 NJK327788:NJL327788 NTG327788:NTH327788 ODC327788:ODD327788 OMY327788:OMZ327788 OWU327788:OWV327788 PGQ327788:PGR327788 PQM327788:PQN327788 QAI327788:QAJ327788 QKE327788:QKF327788 QUA327788:QUB327788 RDW327788:RDX327788 RNS327788:RNT327788 RXO327788:RXP327788 SHK327788:SHL327788 SRG327788:SRH327788 TBC327788:TBD327788 TKY327788:TKZ327788 TUU327788:TUV327788 UEQ327788:UER327788 UOM327788:UON327788 UYI327788:UYJ327788 VIE327788:VIF327788 VSA327788:VSB327788 WBW327788:WBX327788 WLS327788:WLT327788 WVO327788:WVP327788 G393318:H393318 JC393324:JD393324 SY393324:SZ393324 ACU393324:ACV393324 AMQ393324:AMR393324 AWM393324:AWN393324 BGI393324:BGJ393324 BQE393324:BQF393324 CAA393324:CAB393324 CJW393324:CJX393324 CTS393324:CTT393324 DDO393324:DDP393324 DNK393324:DNL393324 DXG393324:DXH393324 EHC393324:EHD393324 EQY393324:EQZ393324 FAU393324:FAV393324 FKQ393324:FKR393324 FUM393324:FUN393324 GEI393324:GEJ393324 GOE393324:GOF393324 GYA393324:GYB393324 HHW393324:HHX393324 HRS393324:HRT393324 IBO393324:IBP393324 ILK393324:ILL393324 IVG393324:IVH393324 JFC393324:JFD393324 JOY393324:JOZ393324 JYU393324:JYV393324 KIQ393324:KIR393324 KSM393324:KSN393324 LCI393324:LCJ393324 LME393324:LMF393324 LWA393324:LWB393324 MFW393324:MFX393324 MPS393324:MPT393324 MZO393324:MZP393324 NJK393324:NJL393324 NTG393324:NTH393324 ODC393324:ODD393324 OMY393324:OMZ393324 OWU393324:OWV393324 PGQ393324:PGR393324 PQM393324:PQN393324 QAI393324:QAJ393324 QKE393324:QKF393324 QUA393324:QUB393324 RDW393324:RDX393324 RNS393324:RNT393324 RXO393324:RXP393324 SHK393324:SHL393324 SRG393324:SRH393324 TBC393324:TBD393324 TKY393324:TKZ393324 TUU393324:TUV393324 UEQ393324:UER393324 UOM393324:UON393324 UYI393324:UYJ393324 VIE393324:VIF393324 VSA393324:VSB393324 WBW393324:WBX393324 WLS393324:WLT393324 WVO393324:WVP393324 G458854:H458854 JC458860:JD458860 SY458860:SZ458860 ACU458860:ACV458860 AMQ458860:AMR458860 AWM458860:AWN458860 BGI458860:BGJ458860 BQE458860:BQF458860 CAA458860:CAB458860 CJW458860:CJX458860 CTS458860:CTT458860 DDO458860:DDP458860 DNK458860:DNL458860 DXG458860:DXH458860 EHC458860:EHD458860 EQY458860:EQZ458860 FAU458860:FAV458860 FKQ458860:FKR458860 FUM458860:FUN458860 GEI458860:GEJ458860 GOE458860:GOF458860 GYA458860:GYB458860 HHW458860:HHX458860 HRS458860:HRT458860 IBO458860:IBP458860 ILK458860:ILL458860 IVG458860:IVH458860 JFC458860:JFD458860 JOY458860:JOZ458860 JYU458860:JYV458860 KIQ458860:KIR458860 KSM458860:KSN458860 LCI458860:LCJ458860 LME458860:LMF458860 LWA458860:LWB458860 MFW458860:MFX458860 MPS458860:MPT458860 MZO458860:MZP458860 NJK458860:NJL458860 NTG458860:NTH458860 ODC458860:ODD458860 OMY458860:OMZ458860 OWU458860:OWV458860 PGQ458860:PGR458860 PQM458860:PQN458860 QAI458860:QAJ458860 QKE458860:QKF458860 QUA458860:QUB458860 RDW458860:RDX458860 RNS458860:RNT458860 RXO458860:RXP458860 SHK458860:SHL458860 SRG458860:SRH458860 TBC458860:TBD458860 TKY458860:TKZ458860 TUU458860:TUV458860 UEQ458860:UER458860 UOM458860:UON458860 UYI458860:UYJ458860 VIE458860:VIF458860 VSA458860:VSB458860 WBW458860:WBX458860 WLS458860:WLT458860 WVO458860:WVP458860 G524390:H524390 JC524396:JD524396 SY524396:SZ524396 ACU524396:ACV524396 AMQ524396:AMR524396 AWM524396:AWN524396 BGI524396:BGJ524396 BQE524396:BQF524396 CAA524396:CAB524396 CJW524396:CJX524396 CTS524396:CTT524396 DDO524396:DDP524396 DNK524396:DNL524396 DXG524396:DXH524396 EHC524396:EHD524396 EQY524396:EQZ524396 FAU524396:FAV524396 FKQ524396:FKR524396 FUM524396:FUN524396 GEI524396:GEJ524396 GOE524396:GOF524396 GYA524396:GYB524396 HHW524396:HHX524396 HRS524396:HRT524396 IBO524396:IBP524396 ILK524396:ILL524396 IVG524396:IVH524396 JFC524396:JFD524396 JOY524396:JOZ524396 JYU524396:JYV524396 KIQ524396:KIR524396 KSM524396:KSN524396 LCI524396:LCJ524396 LME524396:LMF524396 LWA524396:LWB524396 MFW524396:MFX524396 MPS524396:MPT524396 MZO524396:MZP524396 NJK524396:NJL524396 NTG524396:NTH524396 ODC524396:ODD524396 OMY524396:OMZ524396 OWU524396:OWV524396 PGQ524396:PGR524396 PQM524396:PQN524396 QAI524396:QAJ524396 QKE524396:QKF524396 QUA524396:QUB524396 RDW524396:RDX524396 RNS524396:RNT524396 RXO524396:RXP524396 SHK524396:SHL524396 SRG524396:SRH524396 TBC524396:TBD524396 TKY524396:TKZ524396 TUU524396:TUV524396 UEQ524396:UER524396 UOM524396:UON524396 UYI524396:UYJ524396 VIE524396:VIF524396 VSA524396:VSB524396 WBW524396:WBX524396 WLS524396:WLT524396 WVO524396:WVP524396 G589926:H589926 JC589932:JD589932 SY589932:SZ589932 ACU589932:ACV589932 AMQ589932:AMR589932 AWM589932:AWN589932 BGI589932:BGJ589932 BQE589932:BQF589932 CAA589932:CAB589932 CJW589932:CJX589932 CTS589932:CTT589932 DDO589932:DDP589932 DNK589932:DNL589932 DXG589932:DXH589932 EHC589932:EHD589932 EQY589932:EQZ589932 FAU589932:FAV589932 FKQ589932:FKR589932 FUM589932:FUN589932 GEI589932:GEJ589932 GOE589932:GOF589932 GYA589932:GYB589932 HHW589932:HHX589932 HRS589932:HRT589932 IBO589932:IBP589932 ILK589932:ILL589932 IVG589932:IVH589932 JFC589932:JFD589932 JOY589932:JOZ589932 JYU589932:JYV589932 KIQ589932:KIR589932 KSM589932:KSN589932 LCI589932:LCJ589932 LME589932:LMF589932 LWA589932:LWB589932 MFW589932:MFX589932 MPS589932:MPT589932 MZO589932:MZP589932 NJK589932:NJL589932 NTG589932:NTH589932 ODC589932:ODD589932 OMY589932:OMZ589932 OWU589932:OWV589932 PGQ589932:PGR589932 PQM589932:PQN589932 QAI589932:QAJ589932 QKE589932:QKF589932 QUA589932:QUB589932 RDW589932:RDX589932 RNS589932:RNT589932 RXO589932:RXP589932 SHK589932:SHL589932 SRG589932:SRH589932 TBC589932:TBD589932 TKY589932:TKZ589932 TUU589932:TUV589932 UEQ589932:UER589932 UOM589932:UON589932 UYI589932:UYJ589932 VIE589932:VIF589932 VSA589932:VSB589932 WBW589932:WBX589932 WLS589932:WLT589932 WVO589932:WVP589932 G655462:H655462 JC655468:JD655468 SY655468:SZ655468 ACU655468:ACV655468 AMQ655468:AMR655468 AWM655468:AWN655468 BGI655468:BGJ655468 BQE655468:BQF655468 CAA655468:CAB655468 CJW655468:CJX655468 CTS655468:CTT655468 DDO655468:DDP655468 DNK655468:DNL655468 DXG655468:DXH655468 EHC655468:EHD655468 EQY655468:EQZ655468 FAU655468:FAV655468 FKQ655468:FKR655468 FUM655468:FUN655468 GEI655468:GEJ655468 GOE655468:GOF655468 GYA655468:GYB655468 HHW655468:HHX655468 HRS655468:HRT655468 IBO655468:IBP655468 ILK655468:ILL655468 IVG655468:IVH655468 JFC655468:JFD655468 JOY655468:JOZ655468 JYU655468:JYV655468 KIQ655468:KIR655468 KSM655468:KSN655468 LCI655468:LCJ655468 LME655468:LMF655468 LWA655468:LWB655468 MFW655468:MFX655468 MPS655468:MPT655468 MZO655468:MZP655468 NJK655468:NJL655468 NTG655468:NTH655468 ODC655468:ODD655468 OMY655468:OMZ655468 OWU655468:OWV655468 PGQ655468:PGR655468 PQM655468:PQN655468 QAI655468:QAJ655468 QKE655468:QKF655468 QUA655468:QUB655468 RDW655468:RDX655468 RNS655468:RNT655468 RXO655468:RXP655468 SHK655468:SHL655468 SRG655468:SRH655468 TBC655468:TBD655468 TKY655468:TKZ655468 TUU655468:TUV655468 UEQ655468:UER655468 UOM655468:UON655468 UYI655468:UYJ655468 VIE655468:VIF655468 VSA655468:VSB655468 WBW655468:WBX655468 WLS655468:WLT655468 WVO655468:WVP655468 G720998:H720998 JC721004:JD721004 SY721004:SZ721004 ACU721004:ACV721004 AMQ721004:AMR721004 AWM721004:AWN721004 BGI721004:BGJ721004 BQE721004:BQF721004 CAA721004:CAB721004 CJW721004:CJX721004 CTS721004:CTT721004 DDO721004:DDP721004 DNK721004:DNL721004 DXG721004:DXH721004 EHC721004:EHD721004 EQY721004:EQZ721004 FAU721004:FAV721004 FKQ721004:FKR721004 FUM721004:FUN721004 GEI721004:GEJ721004 GOE721004:GOF721004 GYA721004:GYB721004 HHW721004:HHX721004 HRS721004:HRT721004 IBO721004:IBP721004 ILK721004:ILL721004 IVG721004:IVH721004 JFC721004:JFD721004 JOY721004:JOZ721004 JYU721004:JYV721004 KIQ721004:KIR721004 KSM721004:KSN721004 LCI721004:LCJ721004 LME721004:LMF721004 LWA721004:LWB721004 MFW721004:MFX721004 MPS721004:MPT721004 MZO721004:MZP721004 NJK721004:NJL721004 NTG721004:NTH721004 ODC721004:ODD721004 OMY721004:OMZ721004 OWU721004:OWV721004 PGQ721004:PGR721004 PQM721004:PQN721004 QAI721004:QAJ721004 QKE721004:QKF721004 QUA721004:QUB721004 RDW721004:RDX721004 RNS721004:RNT721004 RXO721004:RXP721004 SHK721004:SHL721004 SRG721004:SRH721004 TBC721004:TBD721004 TKY721004:TKZ721004 TUU721004:TUV721004 UEQ721004:UER721004 UOM721004:UON721004 UYI721004:UYJ721004 VIE721004:VIF721004 VSA721004:VSB721004 WBW721004:WBX721004 WLS721004:WLT721004 WVO721004:WVP721004 G786534:H786534 JC786540:JD786540 SY786540:SZ786540 ACU786540:ACV786540 AMQ786540:AMR786540 AWM786540:AWN786540 BGI786540:BGJ786540 BQE786540:BQF786540 CAA786540:CAB786540 CJW786540:CJX786540 CTS786540:CTT786540 DDO786540:DDP786540 DNK786540:DNL786540 DXG786540:DXH786540 EHC786540:EHD786540 EQY786540:EQZ786540 FAU786540:FAV786540 FKQ786540:FKR786540 FUM786540:FUN786540 GEI786540:GEJ786540 GOE786540:GOF786540 GYA786540:GYB786540 HHW786540:HHX786540 HRS786540:HRT786540 IBO786540:IBP786540 ILK786540:ILL786540 IVG786540:IVH786540 JFC786540:JFD786540 JOY786540:JOZ786540 JYU786540:JYV786540 KIQ786540:KIR786540 KSM786540:KSN786540 LCI786540:LCJ786540 LME786540:LMF786540 LWA786540:LWB786540 MFW786540:MFX786540 MPS786540:MPT786540 MZO786540:MZP786540 NJK786540:NJL786540 NTG786540:NTH786540 ODC786540:ODD786540 OMY786540:OMZ786540 OWU786540:OWV786540 PGQ786540:PGR786540 PQM786540:PQN786540 QAI786540:QAJ786540 QKE786540:QKF786540 QUA786540:QUB786540 RDW786540:RDX786540 RNS786540:RNT786540 RXO786540:RXP786540 SHK786540:SHL786540 SRG786540:SRH786540 TBC786540:TBD786540 TKY786540:TKZ786540 TUU786540:TUV786540 UEQ786540:UER786540 UOM786540:UON786540 UYI786540:UYJ786540 VIE786540:VIF786540 VSA786540:VSB786540 WBW786540:WBX786540 WLS786540:WLT786540 WVO786540:WVP786540 G852070:H852070 JC852076:JD852076 SY852076:SZ852076 ACU852076:ACV852076 AMQ852076:AMR852076 AWM852076:AWN852076 BGI852076:BGJ852076 BQE852076:BQF852076 CAA852076:CAB852076 CJW852076:CJX852076 CTS852076:CTT852076 DDO852076:DDP852076 DNK852076:DNL852076 DXG852076:DXH852076 EHC852076:EHD852076 EQY852076:EQZ852076 FAU852076:FAV852076 FKQ852076:FKR852076 FUM852076:FUN852076 GEI852076:GEJ852076 GOE852076:GOF852076 GYA852076:GYB852076 HHW852076:HHX852076 HRS852076:HRT852076 IBO852076:IBP852076 ILK852076:ILL852076 IVG852076:IVH852076 JFC852076:JFD852076 JOY852076:JOZ852076 JYU852076:JYV852076 KIQ852076:KIR852076 KSM852076:KSN852076 LCI852076:LCJ852076 LME852076:LMF852076 LWA852076:LWB852076 MFW852076:MFX852076 MPS852076:MPT852076 MZO852076:MZP852076 NJK852076:NJL852076 NTG852076:NTH852076 ODC852076:ODD852076 OMY852076:OMZ852076 OWU852076:OWV852076 PGQ852076:PGR852076 PQM852076:PQN852076 QAI852076:QAJ852076 QKE852076:QKF852076 QUA852076:QUB852076 RDW852076:RDX852076 RNS852076:RNT852076 RXO852076:RXP852076 SHK852076:SHL852076 SRG852076:SRH852076 TBC852076:TBD852076 TKY852076:TKZ852076 TUU852076:TUV852076 UEQ852076:UER852076 UOM852076:UON852076 UYI852076:UYJ852076 VIE852076:VIF852076 VSA852076:VSB852076 WBW852076:WBX852076 WLS852076:WLT852076 WVO852076:WVP852076 G917606:H917606 JC917612:JD917612 SY917612:SZ917612 ACU917612:ACV917612 AMQ917612:AMR917612 AWM917612:AWN917612 BGI917612:BGJ917612 BQE917612:BQF917612 CAA917612:CAB917612 CJW917612:CJX917612 CTS917612:CTT917612 DDO917612:DDP917612 DNK917612:DNL917612 DXG917612:DXH917612 EHC917612:EHD917612 EQY917612:EQZ917612 FAU917612:FAV917612 FKQ917612:FKR917612 FUM917612:FUN917612 GEI917612:GEJ917612 GOE917612:GOF917612 GYA917612:GYB917612 HHW917612:HHX917612 HRS917612:HRT917612 IBO917612:IBP917612 ILK917612:ILL917612 IVG917612:IVH917612 JFC917612:JFD917612 JOY917612:JOZ917612 JYU917612:JYV917612 KIQ917612:KIR917612 KSM917612:KSN917612 LCI917612:LCJ917612 LME917612:LMF917612 LWA917612:LWB917612 MFW917612:MFX917612 MPS917612:MPT917612 MZO917612:MZP917612 NJK917612:NJL917612 NTG917612:NTH917612 ODC917612:ODD917612 OMY917612:OMZ917612 OWU917612:OWV917612 PGQ917612:PGR917612 PQM917612:PQN917612 QAI917612:QAJ917612 QKE917612:QKF917612 QUA917612:QUB917612 RDW917612:RDX917612 RNS917612:RNT917612 RXO917612:RXP917612 SHK917612:SHL917612 SRG917612:SRH917612 TBC917612:TBD917612 TKY917612:TKZ917612 TUU917612:TUV917612 UEQ917612:UER917612 UOM917612:UON917612 UYI917612:UYJ917612 VIE917612:VIF917612 VSA917612:VSB917612 WBW917612:WBX917612 WLS917612:WLT917612 WVO917612:WVP917612 G983142:H983142 JC983148:JD983148 SY983148:SZ983148 ACU983148:ACV983148 AMQ983148:AMR983148 AWM983148:AWN983148 BGI983148:BGJ983148 BQE983148:BQF983148 CAA983148:CAB983148 CJW983148:CJX983148 CTS983148:CTT983148 DDO983148:DDP983148 DNK983148:DNL983148 DXG983148:DXH983148 EHC983148:EHD983148 EQY983148:EQZ983148 FAU983148:FAV983148 FKQ983148:FKR983148 FUM983148:FUN983148 GEI983148:GEJ983148 GOE983148:GOF983148 GYA983148:GYB983148 HHW983148:HHX983148 HRS983148:HRT983148 IBO983148:IBP983148 ILK983148:ILL983148 IVG983148:IVH983148 JFC983148:JFD983148 JOY983148:JOZ983148 JYU983148:JYV983148 KIQ983148:KIR983148 KSM983148:KSN983148 LCI983148:LCJ983148 LME983148:LMF983148 LWA983148:LWB983148 MFW983148:MFX983148 MPS983148:MPT983148 MZO983148:MZP983148 NJK983148:NJL983148 NTG983148:NTH983148 ODC983148:ODD983148 OMY983148:OMZ983148 OWU983148:OWV983148 PGQ983148:PGR983148 PQM983148:PQN983148 QAI983148:QAJ983148 QKE983148:QKF983148 QUA983148:QUB983148 RDW983148:RDX983148 RNS983148:RNT983148 RXO983148:RXP983148 SHK983148:SHL983148 SRG983148:SRH983148 TBC983148:TBD983148 TKY983148:TKZ983148 TUU983148:TUV983148 UEQ983148:UER983148 UOM983148:UON983148 UYI983148:UYJ983148 VIE983148:VIF983148 VSA983148:VSB983148 WBW983148:WBX983148 WLS983148:WLT983148 WVO983148:WVP983148 G77:H77 JC77:JD77 SY77:SZ77 ACU77:ACV77 AMQ77:AMR77 AWM77:AWN77 BGI77:BGJ77 BQE77:BQF77 CAA77:CAB77 CJW77:CJX77 CTS77:CTT77 DDO77:DDP77 DNK77:DNL77 DXG77:DXH77 EHC77:EHD77 EQY77:EQZ77 FAU77:FAV77 FKQ77:FKR77 FUM77:FUN77 GEI77:GEJ77 GOE77:GOF77 GYA77:GYB77 HHW77:HHX77 HRS77:HRT77 IBO77:IBP77 ILK77:ILL77 IVG77:IVH77 JFC77:JFD77 JOY77:JOZ77 JYU77:JYV77 KIQ77:KIR77 KSM77:KSN77 LCI77:LCJ77 LME77:LMF77 LWA77:LWB77 MFW77:MFX77 MPS77:MPT77 MZO77:MZP77 NJK77:NJL77 NTG77:NTH77 ODC77:ODD77 OMY77:OMZ77 OWU77:OWV77 PGQ77:PGR77 PQM77:PQN77 QAI77:QAJ77 QKE77:QKF77 QUA77:QUB77 RDW77:RDX77 RNS77:RNT77 RXO77:RXP77 SHK77:SHL77 SRG77:SRH77 TBC77:TBD77 TKY77:TKZ77 TUU77:TUV77 UEQ77:UER77 UOM77:UON77 UYI77:UYJ77 VIE77:VIF77 VSA77:VSB77 WBW77:WBX77 WLS77:WLT77 WVO77:WVP77 G65607:H65607 JC65613:JD65613 SY65613:SZ65613 ACU65613:ACV65613 AMQ65613:AMR65613 AWM65613:AWN65613 BGI65613:BGJ65613 BQE65613:BQF65613 CAA65613:CAB65613 CJW65613:CJX65613 CTS65613:CTT65613 DDO65613:DDP65613 DNK65613:DNL65613 DXG65613:DXH65613 EHC65613:EHD65613 EQY65613:EQZ65613 FAU65613:FAV65613 FKQ65613:FKR65613 FUM65613:FUN65613 GEI65613:GEJ65613 GOE65613:GOF65613 GYA65613:GYB65613 HHW65613:HHX65613 HRS65613:HRT65613 IBO65613:IBP65613 ILK65613:ILL65613 IVG65613:IVH65613 JFC65613:JFD65613 JOY65613:JOZ65613 JYU65613:JYV65613 KIQ65613:KIR65613 KSM65613:KSN65613 LCI65613:LCJ65613 LME65613:LMF65613 LWA65613:LWB65613 MFW65613:MFX65613 MPS65613:MPT65613 MZO65613:MZP65613 NJK65613:NJL65613 NTG65613:NTH65613 ODC65613:ODD65613 OMY65613:OMZ65613 OWU65613:OWV65613 PGQ65613:PGR65613 PQM65613:PQN65613 QAI65613:QAJ65613 QKE65613:QKF65613 QUA65613:QUB65613 RDW65613:RDX65613 RNS65613:RNT65613 RXO65613:RXP65613 SHK65613:SHL65613 SRG65613:SRH65613 TBC65613:TBD65613 TKY65613:TKZ65613 TUU65613:TUV65613 UEQ65613:UER65613 UOM65613:UON65613 UYI65613:UYJ65613 VIE65613:VIF65613 VSA65613:VSB65613 WBW65613:WBX65613 WLS65613:WLT65613 WVO65613:WVP65613 G131143:H131143 JC131149:JD131149 SY131149:SZ131149 ACU131149:ACV131149 AMQ131149:AMR131149 AWM131149:AWN131149 BGI131149:BGJ131149 BQE131149:BQF131149 CAA131149:CAB131149 CJW131149:CJX131149 CTS131149:CTT131149 DDO131149:DDP131149 DNK131149:DNL131149 DXG131149:DXH131149 EHC131149:EHD131149 EQY131149:EQZ131149 FAU131149:FAV131149 FKQ131149:FKR131149 FUM131149:FUN131149 GEI131149:GEJ131149 GOE131149:GOF131149 GYA131149:GYB131149 HHW131149:HHX131149 HRS131149:HRT131149 IBO131149:IBP131149 ILK131149:ILL131149 IVG131149:IVH131149 JFC131149:JFD131149 JOY131149:JOZ131149 JYU131149:JYV131149 KIQ131149:KIR131149 KSM131149:KSN131149 LCI131149:LCJ131149 LME131149:LMF131149 LWA131149:LWB131149 MFW131149:MFX131149 MPS131149:MPT131149 MZO131149:MZP131149 NJK131149:NJL131149 NTG131149:NTH131149 ODC131149:ODD131149 OMY131149:OMZ131149 OWU131149:OWV131149 PGQ131149:PGR131149 PQM131149:PQN131149 QAI131149:QAJ131149 QKE131149:QKF131149 QUA131149:QUB131149 RDW131149:RDX131149 RNS131149:RNT131149 RXO131149:RXP131149 SHK131149:SHL131149 SRG131149:SRH131149 TBC131149:TBD131149 TKY131149:TKZ131149 TUU131149:TUV131149 UEQ131149:UER131149 UOM131149:UON131149 UYI131149:UYJ131149 VIE131149:VIF131149 VSA131149:VSB131149 WBW131149:WBX131149 WLS131149:WLT131149 WVO131149:WVP131149 G196679:H196679 JC196685:JD196685 SY196685:SZ196685 ACU196685:ACV196685 AMQ196685:AMR196685 AWM196685:AWN196685 BGI196685:BGJ196685 BQE196685:BQF196685 CAA196685:CAB196685 CJW196685:CJX196685 CTS196685:CTT196685 DDO196685:DDP196685 DNK196685:DNL196685 DXG196685:DXH196685 EHC196685:EHD196685 EQY196685:EQZ196685 FAU196685:FAV196685 FKQ196685:FKR196685 FUM196685:FUN196685 GEI196685:GEJ196685 GOE196685:GOF196685 GYA196685:GYB196685 HHW196685:HHX196685 HRS196685:HRT196685 IBO196685:IBP196685 ILK196685:ILL196685 IVG196685:IVH196685 JFC196685:JFD196685 JOY196685:JOZ196685 JYU196685:JYV196685 KIQ196685:KIR196685 KSM196685:KSN196685 LCI196685:LCJ196685 LME196685:LMF196685 LWA196685:LWB196685 MFW196685:MFX196685 MPS196685:MPT196685 MZO196685:MZP196685 NJK196685:NJL196685 NTG196685:NTH196685 ODC196685:ODD196685 OMY196685:OMZ196685 OWU196685:OWV196685 PGQ196685:PGR196685 PQM196685:PQN196685 QAI196685:QAJ196685 QKE196685:QKF196685 QUA196685:QUB196685 RDW196685:RDX196685 RNS196685:RNT196685 RXO196685:RXP196685 SHK196685:SHL196685 SRG196685:SRH196685 TBC196685:TBD196685 TKY196685:TKZ196685 TUU196685:TUV196685 UEQ196685:UER196685 UOM196685:UON196685 UYI196685:UYJ196685 VIE196685:VIF196685 VSA196685:VSB196685 WBW196685:WBX196685 WLS196685:WLT196685 WVO196685:WVP196685 G262215:H262215 JC262221:JD262221 SY262221:SZ262221 ACU262221:ACV262221 AMQ262221:AMR262221 AWM262221:AWN262221 BGI262221:BGJ262221 BQE262221:BQF262221 CAA262221:CAB262221 CJW262221:CJX262221 CTS262221:CTT262221 DDO262221:DDP262221 DNK262221:DNL262221 DXG262221:DXH262221 EHC262221:EHD262221 EQY262221:EQZ262221 FAU262221:FAV262221 FKQ262221:FKR262221 FUM262221:FUN262221 GEI262221:GEJ262221 GOE262221:GOF262221 GYA262221:GYB262221 HHW262221:HHX262221 HRS262221:HRT262221 IBO262221:IBP262221 ILK262221:ILL262221 IVG262221:IVH262221 JFC262221:JFD262221 JOY262221:JOZ262221 JYU262221:JYV262221 KIQ262221:KIR262221 KSM262221:KSN262221 LCI262221:LCJ262221 LME262221:LMF262221 LWA262221:LWB262221 MFW262221:MFX262221 MPS262221:MPT262221 MZO262221:MZP262221 NJK262221:NJL262221 NTG262221:NTH262221 ODC262221:ODD262221 OMY262221:OMZ262221 OWU262221:OWV262221 PGQ262221:PGR262221 PQM262221:PQN262221 QAI262221:QAJ262221 QKE262221:QKF262221 QUA262221:QUB262221 RDW262221:RDX262221 RNS262221:RNT262221 RXO262221:RXP262221 SHK262221:SHL262221 SRG262221:SRH262221 TBC262221:TBD262221 TKY262221:TKZ262221 TUU262221:TUV262221 UEQ262221:UER262221 UOM262221:UON262221 UYI262221:UYJ262221 VIE262221:VIF262221 VSA262221:VSB262221 WBW262221:WBX262221 WLS262221:WLT262221 WVO262221:WVP262221 G327751:H327751 JC327757:JD327757 SY327757:SZ327757 ACU327757:ACV327757 AMQ327757:AMR327757 AWM327757:AWN327757 BGI327757:BGJ327757 BQE327757:BQF327757 CAA327757:CAB327757 CJW327757:CJX327757 CTS327757:CTT327757 DDO327757:DDP327757 DNK327757:DNL327757 DXG327757:DXH327757 EHC327757:EHD327757 EQY327757:EQZ327757 FAU327757:FAV327757 FKQ327757:FKR327757 FUM327757:FUN327757 GEI327757:GEJ327757 GOE327757:GOF327757 GYA327757:GYB327757 HHW327757:HHX327757 HRS327757:HRT327757 IBO327757:IBP327757 ILK327757:ILL327757 IVG327757:IVH327757 JFC327757:JFD327757 JOY327757:JOZ327757 JYU327757:JYV327757 KIQ327757:KIR327757 KSM327757:KSN327757 LCI327757:LCJ327757 LME327757:LMF327757 LWA327757:LWB327757 MFW327757:MFX327757 MPS327757:MPT327757 MZO327757:MZP327757 NJK327757:NJL327757 NTG327757:NTH327757 ODC327757:ODD327757 OMY327757:OMZ327757 OWU327757:OWV327757 PGQ327757:PGR327757 PQM327757:PQN327757 QAI327757:QAJ327757 QKE327757:QKF327757 QUA327757:QUB327757 RDW327757:RDX327757 RNS327757:RNT327757 RXO327757:RXP327757 SHK327757:SHL327757 SRG327757:SRH327757 TBC327757:TBD327757 TKY327757:TKZ327757 TUU327757:TUV327757 UEQ327757:UER327757 UOM327757:UON327757 UYI327757:UYJ327757 VIE327757:VIF327757 VSA327757:VSB327757 WBW327757:WBX327757 WLS327757:WLT327757 WVO327757:WVP327757 G393287:H393287 JC393293:JD393293 SY393293:SZ393293 ACU393293:ACV393293 AMQ393293:AMR393293 AWM393293:AWN393293 BGI393293:BGJ393293 BQE393293:BQF393293 CAA393293:CAB393293 CJW393293:CJX393293 CTS393293:CTT393293 DDO393293:DDP393293 DNK393293:DNL393293 DXG393293:DXH393293 EHC393293:EHD393293 EQY393293:EQZ393293 FAU393293:FAV393293 FKQ393293:FKR393293 FUM393293:FUN393293 GEI393293:GEJ393293 GOE393293:GOF393293 GYA393293:GYB393293 HHW393293:HHX393293 HRS393293:HRT393293 IBO393293:IBP393293 ILK393293:ILL393293 IVG393293:IVH393293 JFC393293:JFD393293 JOY393293:JOZ393293 JYU393293:JYV393293 KIQ393293:KIR393293 KSM393293:KSN393293 LCI393293:LCJ393293 LME393293:LMF393293 LWA393293:LWB393293 MFW393293:MFX393293 MPS393293:MPT393293 MZO393293:MZP393293 NJK393293:NJL393293 NTG393293:NTH393293 ODC393293:ODD393293 OMY393293:OMZ393293 OWU393293:OWV393293 PGQ393293:PGR393293 PQM393293:PQN393293 QAI393293:QAJ393293 QKE393293:QKF393293 QUA393293:QUB393293 RDW393293:RDX393293 RNS393293:RNT393293 RXO393293:RXP393293 SHK393293:SHL393293 SRG393293:SRH393293 TBC393293:TBD393293 TKY393293:TKZ393293 TUU393293:TUV393293 UEQ393293:UER393293 UOM393293:UON393293 UYI393293:UYJ393293 VIE393293:VIF393293 VSA393293:VSB393293 WBW393293:WBX393293 WLS393293:WLT393293 WVO393293:WVP393293 G458823:H458823 JC458829:JD458829 SY458829:SZ458829 ACU458829:ACV458829 AMQ458829:AMR458829 AWM458829:AWN458829 BGI458829:BGJ458829 BQE458829:BQF458829 CAA458829:CAB458829 CJW458829:CJX458829 CTS458829:CTT458829 DDO458829:DDP458829 DNK458829:DNL458829 DXG458829:DXH458829 EHC458829:EHD458829 EQY458829:EQZ458829 FAU458829:FAV458829 FKQ458829:FKR458829 FUM458829:FUN458829 GEI458829:GEJ458829 GOE458829:GOF458829 GYA458829:GYB458829 HHW458829:HHX458829 HRS458829:HRT458829 IBO458829:IBP458829 ILK458829:ILL458829 IVG458829:IVH458829 JFC458829:JFD458829 JOY458829:JOZ458829 JYU458829:JYV458829 KIQ458829:KIR458829 KSM458829:KSN458829 LCI458829:LCJ458829 LME458829:LMF458829 LWA458829:LWB458829 MFW458829:MFX458829 MPS458829:MPT458829 MZO458829:MZP458829 NJK458829:NJL458829 NTG458829:NTH458829 ODC458829:ODD458829 OMY458829:OMZ458829 OWU458829:OWV458829 PGQ458829:PGR458829 PQM458829:PQN458829 QAI458829:QAJ458829 QKE458829:QKF458829 QUA458829:QUB458829 RDW458829:RDX458829 RNS458829:RNT458829 RXO458829:RXP458829 SHK458829:SHL458829 SRG458829:SRH458829 TBC458829:TBD458829 TKY458829:TKZ458829 TUU458829:TUV458829 UEQ458829:UER458829 UOM458829:UON458829 UYI458829:UYJ458829 VIE458829:VIF458829 VSA458829:VSB458829 WBW458829:WBX458829 WLS458829:WLT458829 WVO458829:WVP458829 G524359:H524359 JC524365:JD524365 SY524365:SZ524365 ACU524365:ACV524365 AMQ524365:AMR524365 AWM524365:AWN524365 BGI524365:BGJ524365 BQE524365:BQF524365 CAA524365:CAB524365 CJW524365:CJX524365 CTS524365:CTT524365 DDO524365:DDP524365 DNK524365:DNL524365 DXG524365:DXH524365 EHC524365:EHD524365 EQY524365:EQZ524365 FAU524365:FAV524365 FKQ524365:FKR524365 FUM524365:FUN524365 GEI524365:GEJ524365 GOE524365:GOF524365 GYA524365:GYB524365 HHW524365:HHX524365 HRS524365:HRT524365 IBO524365:IBP524365 ILK524365:ILL524365 IVG524365:IVH524365 JFC524365:JFD524365 JOY524365:JOZ524365 JYU524365:JYV524365 KIQ524365:KIR524365 KSM524365:KSN524365 LCI524365:LCJ524365 LME524365:LMF524365 LWA524365:LWB524365 MFW524365:MFX524365 MPS524365:MPT524365 MZO524365:MZP524365 NJK524365:NJL524365 NTG524365:NTH524365 ODC524365:ODD524365 OMY524365:OMZ524365 OWU524365:OWV524365 PGQ524365:PGR524365 PQM524365:PQN524365 QAI524365:QAJ524365 QKE524365:QKF524365 QUA524365:QUB524365 RDW524365:RDX524365 RNS524365:RNT524365 RXO524365:RXP524365 SHK524365:SHL524365 SRG524365:SRH524365 TBC524365:TBD524365 TKY524365:TKZ524365 TUU524365:TUV524365 UEQ524365:UER524365 UOM524365:UON524365 UYI524365:UYJ524365 VIE524365:VIF524365 VSA524365:VSB524365 WBW524365:WBX524365 WLS524365:WLT524365 WVO524365:WVP524365 G589895:H589895 JC589901:JD589901 SY589901:SZ589901 ACU589901:ACV589901 AMQ589901:AMR589901 AWM589901:AWN589901 BGI589901:BGJ589901 BQE589901:BQF589901 CAA589901:CAB589901 CJW589901:CJX589901 CTS589901:CTT589901 DDO589901:DDP589901 DNK589901:DNL589901 DXG589901:DXH589901 EHC589901:EHD589901 EQY589901:EQZ589901 FAU589901:FAV589901 FKQ589901:FKR589901 FUM589901:FUN589901 GEI589901:GEJ589901 GOE589901:GOF589901 GYA589901:GYB589901 HHW589901:HHX589901 HRS589901:HRT589901 IBO589901:IBP589901 ILK589901:ILL589901 IVG589901:IVH589901 JFC589901:JFD589901 JOY589901:JOZ589901 JYU589901:JYV589901 KIQ589901:KIR589901 KSM589901:KSN589901 LCI589901:LCJ589901 LME589901:LMF589901 LWA589901:LWB589901 MFW589901:MFX589901 MPS589901:MPT589901 MZO589901:MZP589901 NJK589901:NJL589901 NTG589901:NTH589901 ODC589901:ODD589901 OMY589901:OMZ589901 OWU589901:OWV589901 PGQ589901:PGR589901 PQM589901:PQN589901 QAI589901:QAJ589901 QKE589901:QKF589901 QUA589901:QUB589901 RDW589901:RDX589901 RNS589901:RNT589901 RXO589901:RXP589901 SHK589901:SHL589901 SRG589901:SRH589901 TBC589901:TBD589901 TKY589901:TKZ589901 TUU589901:TUV589901 UEQ589901:UER589901 UOM589901:UON589901 UYI589901:UYJ589901 VIE589901:VIF589901 VSA589901:VSB589901 WBW589901:WBX589901 WLS589901:WLT589901 WVO589901:WVP589901 G655431:H655431 JC655437:JD655437 SY655437:SZ655437 ACU655437:ACV655437 AMQ655437:AMR655437 AWM655437:AWN655437 BGI655437:BGJ655437 BQE655437:BQF655437 CAA655437:CAB655437 CJW655437:CJX655437 CTS655437:CTT655437 DDO655437:DDP655437 DNK655437:DNL655437 DXG655437:DXH655437 EHC655437:EHD655437 EQY655437:EQZ655437 FAU655437:FAV655437 FKQ655437:FKR655437 FUM655437:FUN655437 GEI655437:GEJ655437 GOE655437:GOF655437 GYA655437:GYB655437 HHW655437:HHX655437 HRS655437:HRT655437 IBO655437:IBP655437 ILK655437:ILL655437 IVG655437:IVH655437 JFC655437:JFD655437 JOY655437:JOZ655437 JYU655437:JYV655437 KIQ655437:KIR655437 KSM655437:KSN655437 LCI655437:LCJ655437 LME655437:LMF655437 LWA655437:LWB655437 MFW655437:MFX655437 MPS655437:MPT655437 MZO655437:MZP655437 NJK655437:NJL655437 NTG655437:NTH655437 ODC655437:ODD655437 OMY655437:OMZ655437 OWU655437:OWV655437 PGQ655437:PGR655437 PQM655437:PQN655437 QAI655437:QAJ655437 QKE655437:QKF655437 QUA655437:QUB655437 RDW655437:RDX655437 RNS655437:RNT655437 RXO655437:RXP655437 SHK655437:SHL655437 SRG655437:SRH655437 TBC655437:TBD655437 TKY655437:TKZ655437 TUU655437:TUV655437 UEQ655437:UER655437 UOM655437:UON655437 UYI655437:UYJ655437 VIE655437:VIF655437 VSA655437:VSB655437 WBW655437:WBX655437 WLS655437:WLT655437 WVO655437:WVP655437 G720967:H720967 JC720973:JD720973 SY720973:SZ720973 ACU720973:ACV720973 AMQ720973:AMR720973 AWM720973:AWN720973 BGI720973:BGJ720973 BQE720973:BQF720973 CAA720973:CAB720973 CJW720973:CJX720973 CTS720973:CTT720973 DDO720973:DDP720973 DNK720973:DNL720973 DXG720973:DXH720973 EHC720973:EHD720973 EQY720973:EQZ720973 FAU720973:FAV720973 FKQ720973:FKR720973 FUM720973:FUN720973 GEI720973:GEJ720973 GOE720973:GOF720973 GYA720973:GYB720973 HHW720973:HHX720973 HRS720973:HRT720973 IBO720973:IBP720973 ILK720973:ILL720973 IVG720973:IVH720973 JFC720973:JFD720973 JOY720973:JOZ720973 JYU720973:JYV720973 KIQ720973:KIR720973 KSM720973:KSN720973 LCI720973:LCJ720973 LME720973:LMF720973 LWA720973:LWB720973 MFW720973:MFX720973 MPS720973:MPT720973 MZO720973:MZP720973 NJK720973:NJL720973 NTG720973:NTH720973 ODC720973:ODD720973 OMY720973:OMZ720973 OWU720973:OWV720973 PGQ720973:PGR720973 PQM720973:PQN720973 QAI720973:QAJ720973 QKE720973:QKF720973 QUA720973:QUB720973 RDW720973:RDX720973 RNS720973:RNT720973 RXO720973:RXP720973 SHK720973:SHL720973 SRG720973:SRH720973 TBC720973:TBD720973 TKY720973:TKZ720973 TUU720973:TUV720973 UEQ720973:UER720973 UOM720973:UON720973 UYI720973:UYJ720973 VIE720973:VIF720973 VSA720973:VSB720973 WBW720973:WBX720973 WLS720973:WLT720973 WVO720973:WVP720973 G786503:H786503 JC786509:JD786509 SY786509:SZ786509 ACU786509:ACV786509 AMQ786509:AMR786509 AWM786509:AWN786509 BGI786509:BGJ786509 BQE786509:BQF786509 CAA786509:CAB786509 CJW786509:CJX786509 CTS786509:CTT786509 DDO786509:DDP786509 DNK786509:DNL786509 DXG786509:DXH786509 EHC786509:EHD786509 EQY786509:EQZ786509 FAU786509:FAV786509 FKQ786509:FKR786509 FUM786509:FUN786509 GEI786509:GEJ786509 GOE786509:GOF786509 GYA786509:GYB786509 HHW786509:HHX786509 HRS786509:HRT786509 IBO786509:IBP786509 ILK786509:ILL786509 IVG786509:IVH786509 JFC786509:JFD786509 JOY786509:JOZ786509 JYU786509:JYV786509 KIQ786509:KIR786509 KSM786509:KSN786509 LCI786509:LCJ786509 LME786509:LMF786509 LWA786509:LWB786509 MFW786509:MFX786509 MPS786509:MPT786509 MZO786509:MZP786509 NJK786509:NJL786509 NTG786509:NTH786509 ODC786509:ODD786509 OMY786509:OMZ786509 OWU786509:OWV786509 PGQ786509:PGR786509 PQM786509:PQN786509 QAI786509:QAJ786509 QKE786509:QKF786509 QUA786509:QUB786509 RDW786509:RDX786509 RNS786509:RNT786509 RXO786509:RXP786509 SHK786509:SHL786509 SRG786509:SRH786509 TBC786509:TBD786509 TKY786509:TKZ786509 TUU786509:TUV786509 UEQ786509:UER786509 UOM786509:UON786509 UYI786509:UYJ786509 VIE786509:VIF786509 VSA786509:VSB786509 WBW786509:WBX786509 WLS786509:WLT786509 WVO786509:WVP786509 G852039:H852039 JC852045:JD852045 SY852045:SZ852045 ACU852045:ACV852045 AMQ852045:AMR852045 AWM852045:AWN852045 BGI852045:BGJ852045 BQE852045:BQF852045 CAA852045:CAB852045 CJW852045:CJX852045 CTS852045:CTT852045 DDO852045:DDP852045 DNK852045:DNL852045 DXG852045:DXH852045 EHC852045:EHD852045 EQY852045:EQZ852045 FAU852045:FAV852045 FKQ852045:FKR852045 FUM852045:FUN852045 GEI852045:GEJ852045 GOE852045:GOF852045 GYA852045:GYB852045 HHW852045:HHX852045 HRS852045:HRT852045 IBO852045:IBP852045 ILK852045:ILL852045 IVG852045:IVH852045 JFC852045:JFD852045 JOY852045:JOZ852045 JYU852045:JYV852045 KIQ852045:KIR852045 KSM852045:KSN852045 LCI852045:LCJ852045 LME852045:LMF852045 LWA852045:LWB852045 MFW852045:MFX852045 MPS852045:MPT852045 MZO852045:MZP852045 NJK852045:NJL852045 NTG852045:NTH852045 ODC852045:ODD852045 OMY852045:OMZ852045 OWU852045:OWV852045 PGQ852045:PGR852045 PQM852045:PQN852045 QAI852045:QAJ852045 QKE852045:QKF852045 QUA852045:QUB852045 RDW852045:RDX852045 RNS852045:RNT852045 RXO852045:RXP852045 SHK852045:SHL852045 SRG852045:SRH852045 TBC852045:TBD852045 TKY852045:TKZ852045 TUU852045:TUV852045 UEQ852045:UER852045 UOM852045:UON852045 UYI852045:UYJ852045 VIE852045:VIF852045 VSA852045:VSB852045 WBW852045:WBX852045 WLS852045:WLT852045 WVO852045:WVP852045 G917575:H917575 JC917581:JD917581 SY917581:SZ917581 ACU917581:ACV917581 AMQ917581:AMR917581 AWM917581:AWN917581 BGI917581:BGJ917581 BQE917581:BQF917581 CAA917581:CAB917581 CJW917581:CJX917581 CTS917581:CTT917581 DDO917581:DDP917581 DNK917581:DNL917581 DXG917581:DXH917581 EHC917581:EHD917581 EQY917581:EQZ917581 FAU917581:FAV917581 FKQ917581:FKR917581 FUM917581:FUN917581 GEI917581:GEJ917581 GOE917581:GOF917581 GYA917581:GYB917581 HHW917581:HHX917581 HRS917581:HRT917581 IBO917581:IBP917581 ILK917581:ILL917581 IVG917581:IVH917581 JFC917581:JFD917581 JOY917581:JOZ917581 JYU917581:JYV917581 KIQ917581:KIR917581 KSM917581:KSN917581 LCI917581:LCJ917581 LME917581:LMF917581 LWA917581:LWB917581 MFW917581:MFX917581 MPS917581:MPT917581 MZO917581:MZP917581 NJK917581:NJL917581 NTG917581:NTH917581 ODC917581:ODD917581 OMY917581:OMZ917581 OWU917581:OWV917581 PGQ917581:PGR917581 PQM917581:PQN917581 QAI917581:QAJ917581 QKE917581:QKF917581 QUA917581:QUB917581 RDW917581:RDX917581 RNS917581:RNT917581 RXO917581:RXP917581 SHK917581:SHL917581 SRG917581:SRH917581 TBC917581:TBD917581 TKY917581:TKZ917581 TUU917581:TUV917581 UEQ917581:UER917581 UOM917581:UON917581 UYI917581:UYJ917581 VIE917581:VIF917581 VSA917581:VSB917581 WBW917581:WBX917581 WLS917581:WLT917581 WVO917581:WVP917581 G983111:H983111 JC983117:JD983117 SY983117:SZ983117 ACU983117:ACV983117 AMQ983117:AMR983117 AWM983117:AWN983117 BGI983117:BGJ983117 BQE983117:BQF983117 CAA983117:CAB983117 CJW983117:CJX983117 CTS983117:CTT983117 DDO983117:DDP983117 DNK983117:DNL983117 DXG983117:DXH983117 EHC983117:EHD983117 EQY983117:EQZ983117 FAU983117:FAV983117 FKQ983117:FKR983117 FUM983117:FUN983117 GEI983117:GEJ983117 GOE983117:GOF983117 GYA983117:GYB983117 HHW983117:HHX983117 HRS983117:HRT983117 IBO983117:IBP983117 ILK983117:ILL983117 IVG983117:IVH983117 JFC983117:JFD983117 JOY983117:JOZ983117 JYU983117:JYV983117 KIQ983117:KIR983117 KSM983117:KSN983117 LCI983117:LCJ983117 LME983117:LMF983117 LWA983117:LWB983117 MFW983117:MFX983117 MPS983117:MPT983117 MZO983117:MZP983117 NJK983117:NJL983117 NTG983117:NTH983117 ODC983117:ODD983117 OMY983117:OMZ983117 OWU983117:OWV983117 PGQ983117:PGR983117 PQM983117:PQN983117 QAI983117:QAJ983117 QKE983117:QKF983117 QUA983117:QUB983117 RDW983117:RDX983117 RNS983117:RNT983117 RXO983117:RXP983117 SHK983117:SHL983117 SRG983117:SRH983117 TBC983117:TBD983117 TKY983117:TKZ983117 TUU983117:TUV983117 UEQ983117:UER983117 UOM983117:UON983117 UYI983117:UYJ983117 VIE983117:VIF983117 VSA983117:VSB983117 WBW983117:WBX983117 WLS983117:WLT983117 WVO983117:WVP983117 G49:H49 JC49:JD49 SY49:SZ49 ACU49:ACV49 AMQ49:AMR49 AWM49:AWN49 BGI49:BGJ49 BQE49:BQF49 CAA49:CAB49 CJW49:CJX49 CTS49:CTT49 DDO49:DDP49 DNK49:DNL49 DXG49:DXH49 EHC49:EHD49 EQY49:EQZ49 FAU49:FAV49 FKQ49:FKR49 FUM49:FUN49 GEI49:GEJ49 GOE49:GOF49 GYA49:GYB49 HHW49:HHX49 HRS49:HRT49 IBO49:IBP49 ILK49:ILL49 IVG49:IVH49 JFC49:JFD49 JOY49:JOZ49 JYU49:JYV49 KIQ49:KIR49 KSM49:KSN49 LCI49:LCJ49 LME49:LMF49 LWA49:LWB49 MFW49:MFX49 MPS49:MPT49 MZO49:MZP49 NJK49:NJL49 NTG49:NTH49 ODC49:ODD49 OMY49:OMZ49 OWU49:OWV49 PGQ49:PGR49 PQM49:PQN49 QAI49:QAJ49 QKE49:QKF49 QUA49:QUB49 RDW49:RDX49 RNS49:RNT49 RXO49:RXP49 SHK49:SHL49 SRG49:SRH49 TBC49:TBD49 TKY49:TKZ49 TUU49:TUV49 UEQ49:UER49 UOM49:UON49 UYI49:UYJ49 VIE49:VIF49 VSA49:VSB49 WBW49:WBX49 WLS49:WLT49 WVO49:WVP49 G65579:H65579 JC65585:JD65585 SY65585:SZ65585 ACU65585:ACV65585 AMQ65585:AMR65585 AWM65585:AWN65585 BGI65585:BGJ65585 BQE65585:BQF65585 CAA65585:CAB65585 CJW65585:CJX65585 CTS65585:CTT65585 DDO65585:DDP65585 DNK65585:DNL65585 DXG65585:DXH65585 EHC65585:EHD65585 EQY65585:EQZ65585 FAU65585:FAV65585 FKQ65585:FKR65585 FUM65585:FUN65585 GEI65585:GEJ65585 GOE65585:GOF65585 GYA65585:GYB65585 HHW65585:HHX65585 HRS65585:HRT65585 IBO65585:IBP65585 ILK65585:ILL65585 IVG65585:IVH65585 JFC65585:JFD65585 JOY65585:JOZ65585 JYU65585:JYV65585 KIQ65585:KIR65585 KSM65585:KSN65585 LCI65585:LCJ65585 LME65585:LMF65585 LWA65585:LWB65585 MFW65585:MFX65585 MPS65585:MPT65585 MZO65585:MZP65585 NJK65585:NJL65585 NTG65585:NTH65585 ODC65585:ODD65585 OMY65585:OMZ65585 OWU65585:OWV65585 PGQ65585:PGR65585 PQM65585:PQN65585 QAI65585:QAJ65585 QKE65585:QKF65585 QUA65585:QUB65585 RDW65585:RDX65585 RNS65585:RNT65585 RXO65585:RXP65585 SHK65585:SHL65585 SRG65585:SRH65585 TBC65585:TBD65585 TKY65585:TKZ65585 TUU65585:TUV65585 UEQ65585:UER65585 UOM65585:UON65585 UYI65585:UYJ65585 VIE65585:VIF65585 VSA65585:VSB65585 WBW65585:WBX65585 WLS65585:WLT65585 WVO65585:WVP65585 G131115:H131115 JC131121:JD131121 SY131121:SZ131121 ACU131121:ACV131121 AMQ131121:AMR131121 AWM131121:AWN131121 BGI131121:BGJ131121 BQE131121:BQF131121 CAA131121:CAB131121 CJW131121:CJX131121 CTS131121:CTT131121 DDO131121:DDP131121 DNK131121:DNL131121 DXG131121:DXH131121 EHC131121:EHD131121 EQY131121:EQZ131121 FAU131121:FAV131121 FKQ131121:FKR131121 FUM131121:FUN131121 GEI131121:GEJ131121 GOE131121:GOF131121 GYA131121:GYB131121 HHW131121:HHX131121 HRS131121:HRT131121 IBO131121:IBP131121 ILK131121:ILL131121 IVG131121:IVH131121 JFC131121:JFD131121 JOY131121:JOZ131121 JYU131121:JYV131121 KIQ131121:KIR131121 KSM131121:KSN131121 LCI131121:LCJ131121 LME131121:LMF131121 LWA131121:LWB131121 MFW131121:MFX131121 MPS131121:MPT131121 MZO131121:MZP131121 NJK131121:NJL131121 NTG131121:NTH131121 ODC131121:ODD131121 OMY131121:OMZ131121 OWU131121:OWV131121 PGQ131121:PGR131121 PQM131121:PQN131121 QAI131121:QAJ131121 QKE131121:QKF131121 QUA131121:QUB131121 RDW131121:RDX131121 RNS131121:RNT131121 RXO131121:RXP131121 SHK131121:SHL131121 SRG131121:SRH131121 TBC131121:TBD131121 TKY131121:TKZ131121 TUU131121:TUV131121 UEQ131121:UER131121 UOM131121:UON131121 UYI131121:UYJ131121 VIE131121:VIF131121 VSA131121:VSB131121 WBW131121:WBX131121 WLS131121:WLT131121 WVO131121:WVP131121 G196651:H196651 JC196657:JD196657 SY196657:SZ196657 ACU196657:ACV196657 AMQ196657:AMR196657 AWM196657:AWN196657 BGI196657:BGJ196657 BQE196657:BQF196657 CAA196657:CAB196657 CJW196657:CJX196657 CTS196657:CTT196657 DDO196657:DDP196657 DNK196657:DNL196657 DXG196657:DXH196657 EHC196657:EHD196657 EQY196657:EQZ196657 FAU196657:FAV196657 FKQ196657:FKR196657 FUM196657:FUN196657 GEI196657:GEJ196657 GOE196657:GOF196657 GYA196657:GYB196657 HHW196657:HHX196657 HRS196657:HRT196657 IBO196657:IBP196657 ILK196657:ILL196657 IVG196657:IVH196657 JFC196657:JFD196657 JOY196657:JOZ196657 JYU196657:JYV196657 KIQ196657:KIR196657 KSM196657:KSN196657 LCI196657:LCJ196657 LME196657:LMF196657 LWA196657:LWB196657 MFW196657:MFX196657 MPS196657:MPT196657 MZO196657:MZP196657 NJK196657:NJL196657 NTG196657:NTH196657 ODC196657:ODD196657 OMY196657:OMZ196657 OWU196657:OWV196657 PGQ196657:PGR196657 PQM196657:PQN196657 QAI196657:QAJ196657 QKE196657:QKF196657 QUA196657:QUB196657 RDW196657:RDX196657 RNS196657:RNT196657 RXO196657:RXP196657 SHK196657:SHL196657 SRG196657:SRH196657 TBC196657:TBD196657 TKY196657:TKZ196657 TUU196657:TUV196657 UEQ196657:UER196657 UOM196657:UON196657 UYI196657:UYJ196657 VIE196657:VIF196657 VSA196657:VSB196657 WBW196657:WBX196657 WLS196657:WLT196657 WVO196657:WVP196657 G262187:H262187 JC262193:JD262193 SY262193:SZ262193 ACU262193:ACV262193 AMQ262193:AMR262193 AWM262193:AWN262193 BGI262193:BGJ262193 BQE262193:BQF262193 CAA262193:CAB262193 CJW262193:CJX262193 CTS262193:CTT262193 DDO262193:DDP262193 DNK262193:DNL262193 DXG262193:DXH262193 EHC262193:EHD262193 EQY262193:EQZ262193 FAU262193:FAV262193 FKQ262193:FKR262193 FUM262193:FUN262193 GEI262193:GEJ262193 GOE262193:GOF262193 GYA262193:GYB262193 HHW262193:HHX262193 HRS262193:HRT262193 IBO262193:IBP262193 ILK262193:ILL262193 IVG262193:IVH262193 JFC262193:JFD262193 JOY262193:JOZ262193 JYU262193:JYV262193 KIQ262193:KIR262193 KSM262193:KSN262193 LCI262193:LCJ262193 LME262193:LMF262193 LWA262193:LWB262193 MFW262193:MFX262193 MPS262193:MPT262193 MZO262193:MZP262193 NJK262193:NJL262193 NTG262193:NTH262193 ODC262193:ODD262193 OMY262193:OMZ262193 OWU262193:OWV262193 PGQ262193:PGR262193 PQM262193:PQN262193 QAI262193:QAJ262193 QKE262193:QKF262193 QUA262193:QUB262193 RDW262193:RDX262193 RNS262193:RNT262193 RXO262193:RXP262193 SHK262193:SHL262193 SRG262193:SRH262193 TBC262193:TBD262193 TKY262193:TKZ262193 TUU262193:TUV262193 UEQ262193:UER262193 UOM262193:UON262193 UYI262193:UYJ262193 VIE262193:VIF262193 VSA262193:VSB262193 WBW262193:WBX262193 WLS262193:WLT262193 WVO262193:WVP262193 G327723:H327723 JC327729:JD327729 SY327729:SZ327729 ACU327729:ACV327729 AMQ327729:AMR327729 AWM327729:AWN327729 BGI327729:BGJ327729 BQE327729:BQF327729 CAA327729:CAB327729 CJW327729:CJX327729 CTS327729:CTT327729 DDO327729:DDP327729 DNK327729:DNL327729 DXG327729:DXH327729 EHC327729:EHD327729 EQY327729:EQZ327729 FAU327729:FAV327729 FKQ327729:FKR327729 FUM327729:FUN327729 GEI327729:GEJ327729 GOE327729:GOF327729 GYA327729:GYB327729 HHW327729:HHX327729 HRS327729:HRT327729 IBO327729:IBP327729 ILK327729:ILL327729 IVG327729:IVH327729 JFC327729:JFD327729 JOY327729:JOZ327729 JYU327729:JYV327729 KIQ327729:KIR327729 KSM327729:KSN327729 LCI327729:LCJ327729 LME327729:LMF327729 LWA327729:LWB327729 MFW327729:MFX327729 MPS327729:MPT327729 MZO327729:MZP327729 NJK327729:NJL327729 NTG327729:NTH327729 ODC327729:ODD327729 OMY327729:OMZ327729 OWU327729:OWV327729 PGQ327729:PGR327729 PQM327729:PQN327729 QAI327729:QAJ327729 QKE327729:QKF327729 QUA327729:QUB327729 RDW327729:RDX327729 RNS327729:RNT327729 RXO327729:RXP327729 SHK327729:SHL327729 SRG327729:SRH327729 TBC327729:TBD327729 TKY327729:TKZ327729 TUU327729:TUV327729 UEQ327729:UER327729 UOM327729:UON327729 UYI327729:UYJ327729 VIE327729:VIF327729 VSA327729:VSB327729 WBW327729:WBX327729 WLS327729:WLT327729 WVO327729:WVP327729 G393259:H393259 JC393265:JD393265 SY393265:SZ393265 ACU393265:ACV393265 AMQ393265:AMR393265 AWM393265:AWN393265 BGI393265:BGJ393265 BQE393265:BQF393265 CAA393265:CAB393265 CJW393265:CJX393265 CTS393265:CTT393265 DDO393265:DDP393265 DNK393265:DNL393265 DXG393265:DXH393265 EHC393265:EHD393265 EQY393265:EQZ393265 FAU393265:FAV393265 FKQ393265:FKR393265 FUM393265:FUN393265 GEI393265:GEJ393265 GOE393265:GOF393265 GYA393265:GYB393265 HHW393265:HHX393265 HRS393265:HRT393265 IBO393265:IBP393265 ILK393265:ILL393265 IVG393265:IVH393265 JFC393265:JFD393265 JOY393265:JOZ393265 JYU393265:JYV393265 KIQ393265:KIR393265 KSM393265:KSN393265 LCI393265:LCJ393265 LME393265:LMF393265 LWA393265:LWB393265 MFW393265:MFX393265 MPS393265:MPT393265 MZO393265:MZP393265 NJK393265:NJL393265 NTG393265:NTH393265 ODC393265:ODD393265 OMY393265:OMZ393265 OWU393265:OWV393265 PGQ393265:PGR393265 PQM393265:PQN393265 QAI393265:QAJ393265 QKE393265:QKF393265 QUA393265:QUB393265 RDW393265:RDX393265 RNS393265:RNT393265 RXO393265:RXP393265 SHK393265:SHL393265 SRG393265:SRH393265 TBC393265:TBD393265 TKY393265:TKZ393265 TUU393265:TUV393265 UEQ393265:UER393265 UOM393265:UON393265 UYI393265:UYJ393265 VIE393265:VIF393265 VSA393265:VSB393265 WBW393265:WBX393265 WLS393265:WLT393265 WVO393265:WVP393265 G458795:H458795 JC458801:JD458801 SY458801:SZ458801 ACU458801:ACV458801 AMQ458801:AMR458801 AWM458801:AWN458801 BGI458801:BGJ458801 BQE458801:BQF458801 CAA458801:CAB458801 CJW458801:CJX458801 CTS458801:CTT458801 DDO458801:DDP458801 DNK458801:DNL458801 DXG458801:DXH458801 EHC458801:EHD458801 EQY458801:EQZ458801 FAU458801:FAV458801 FKQ458801:FKR458801 FUM458801:FUN458801 GEI458801:GEJ458801 GOE458801:GOF458801 GYA458801:GYB458801 HHW458801:HHX458801 HRS458801:HRT458801 IBO458801:IBP458801 ILK458801:ILL458801 IVG458801:IVH458801 JFC458801:JFD458801 JOY458801:JOZ458801 JYU458801:JYV458801 KIQ458801:KIR458801 KSM458801:KSN458801 LCI458801:LCJ458801 LME458801:LMF458801 LWA458801:LWB458801 MFW458801:MFX458801 MPS458801:MPT458801 MZO458801:MZP458801 NJK458801:NJL458801 NTG458801:NTH458801 ODC458801:ODD458801 OMY458801:OMZ458801 OWU458801:OWV458801 PGQ458801:PGR458801 PQM458801:PQN458801 QAI458801:QAJ458801 QKE458801:QKF458801 QUA458801:QUB458801 RDW458801:RDX458801 RNS458801:RNT458801 RXO458801:RXP458801 SHK458801:SHL458801 SRG458801:SRH458801 TBC458801:TBD458801 TKY458801:TKZ458801 TUU458801:TUV458801 UEQ458801:UER458801 UOM458801:UON458801 UYI458801:UYJ458801 VIE458801:VIF458801 VSA458801:VSB458801 WBW458801:WBX458801 WLS458801:WLT458801 WVO458801:WVP458801 G524331:H524331 JC524337:JD524337 SY524337:SZ524337 ACU524337:ACV524337 AMQ524337:AMR524337 AWM524337:AWN524337 BGI524337:BGJ524337 BQE524337:BQF524337 CAA524337:CAB524337 CJW524337:CJX524337 CTS524337:CTT524337 DDO524337:DDP524337 DNK524337:DNL524337 DXG524337:DXH524337 EHC524337:EHD524337 EQY524337:EQZ524337 FAU524337:FAV524337 FKQ524337:FKR524337 FUM524337:FUN524337 GEI524337:GEJ524337 GOE524337:GOF524337 GYA524337:GYB524337 HHW524337:HHX524337 HRS524337:HRT524337 IBO524337:IBP524337 ILK524337:ILL524337 IVG524337:IVH524337 JFC524337:JFD524337 JOY524337:JOZ524337 JYU524337:JYV524337 KIQ524337:KIR524337 KSM524337:KSN524337 LCI524337:LCJ524337 LME524337:LMF524337 LWA524337:LWB524337 MFW524337:MFX524337 MPS524337:MPT524337 MZO524337:MZP524337 NJK524337:NJL524337 NTG524337:NTH524337 ODC524337:ODD524337 OMY524337:OMZ524337 OWU524337:OWV524337 PGQ524337:PGR524337 PQM524337:PQN524337 QAI524337:QAJ524337 QKE524337:QKF524337 QUA524337:QUB524337 RDW524337:RDX524337 RNS524337:RNT524337 RXO524337:RXP524337 SHK524337:SHL524337 SRG524337:SRH524337 TBC524337:TBD524337 TKY524337:TKZ524337 TUU524337:TUV524337 UEQ524337:UER524337 UOM524337:UON524337 UYI524337:UYJ524337 VIE524337:VIF524337 VSA524337:VSB524337 WBW524337:WBX524337 WLS524337:WLT524337 WVO524337:WVP524337 G589867:H589867 JC589873:JD589873 SY589873:SZ589873 ACU589873:ACV589873 AMQ589873:AMR589873 AWM589873:AWN589873 BGI589873:BGJ589873 BQE589873:BQF589873 CAA589873:CAB589873 CJW589873:CJX589873 CTS589873:CTT589873 DDO589873:DDP589873 DNK589873:DNL589873 DXG589873:DXH589873 EHC589873:EHD589873 EQY589873:EQZ589873 FAU589873:FAV589873 FKQ589873:FKR589873 FUM589873:FUN589873 GEI589873:GEJ589873 GOE589873:GOF589873 GYA589873:GYB589873 HHW589873:HHX589873 HRS589873:HRT589873 IBO589873:IBP589873 ILK589873:ILL589873 IVG589873:IVH589873 JFC589873:JFD589873 JOY589873:JOZ589873 JYU589873:JYV589873 KIQ589873:KIR589873 KSM589873:KSN589873 LCI589873:LCJ589873 LME589873:LMF589873 LWA589873:LWB589873 MFW589873:MFX589873 MPS589873:MPT589873 MZO589873:MZP589873 NJK589873:NJL589873 NTG589873:NTH589873 ODC589873:ODD589873 OMY589873:OMZ589873 OWU589873:OWV589873 PGQ589873:PGR589873 PQM589873:PQN589873 QAI589873:QAJ589873 QKE589873:QKF589873 QUA589873:QUB589873 RDW589873:RDX589873 RNS589873:RNT589873 RXO589873:RXP589873 SHK589873:SHL589873 SRG589873:SRH589873 TBC589873:TBD589873 TKY589873:TKZ589873 TUU589873:TUV589873 UEQ589873:UER589873 UOM589873:UON589873 UYI589873:UYJ589873 VIE589873:VIF589873 VSA589873:VSB589873 WBW589873:WBX589873 WLS589873:WLT589873 WVO589873:WVP589873 G655403:H655403 JC655409:JD655409 SY655409:SZ655409 ACU655409:ACV655409 AMQ655409:AMR655409 AWM655409:AWN655409 BGI655409:BGJ655409 BQE655409:BQF655409 CAA655409:CAB655409 CJW655409:CJX655409 CTS655409:CTT655409 DDO655409:DDP655409 DNK655409:DNL655409 DXG655409:DXH655409 EHC655409:EHD655409 EQY655409:EQZ655409 FAU655409:FAV655409 FKQ655409:FKR655409 FUM655409:FUN655409 GEI655409:GEJ655409 GOE655409:GOF655409 GYA655409:GYB655409 HHW655409:HHX655409 HRS655409:HRT655409 IBO655409:IBP655409 ILK655409:ILL655409 IVG655409:IVH655409 JFC655409:JFD655409 JOY655409:JOZ655409 JYU655409:JYV655409 KIQ655409:KIR655409 KSM655409:KSN655409 LCI655409:LCJ655409 LME655409:LMF655409 LWA655409:LWB655409 MFW655409:MFX655409 MPS655409:MPT655409 MZO655409:MZP655409 NJK655409:NJL655409 NTG655409:NTH655409 ODC655409:ODD655409 OMY655409:OMZ655409 OWU655409:OWV655409 PGQ655409:PGR655409 PQM655409:PQN655409 QAI655409:QAJ655409 QKE655409:QKF655409 QUA655409:QUB655409 RDW655409:RDX655409 RNS655409:RNT655409 RXO655409:RXP655409 SHK655409:SHL655409 SRG655409:SRH655409 TBC655409:TBD655409 TKY655409:TKZ655409 TUU655409:TUV655409 UEQ655409:UER655409 UOM655409:UON655409 UYI655409:UYJ655409 VIE655409:VIF655409 VSA655409:VSB655409 WBW655409:WBX655409 WLS655409:WLT655409 WVO655409:WVP655409 G720939:H720939 JC720945:JD720945 SY720945:SZ720945 ACU720945:ACV720945 AMQ720945:AMR720945 AWM720945:AWN720945 BGI720945:BGJ720945 BQE720945:BQF720945 CAA720945:CAB720945 CJW720945:CJX720945 CTS720945:CTT720945 DDO720945:DDP720945 DNK720945:DNL720945 DXG720945:DXH720945 EHC720945:EHD720945 EQY720945:EQZ720945 FAU720945:FAV720945 FKQ720945:FKR720945 FUM720945:FUN720945 GEI720945:GEJ720945 GOE720945:GOF720945 GYA720945:GYB720945 HHW720945:HHX720945 HRS720945:HRT720945 IBO720945:IBP720945 ILK720945:ILL720945 IVG720945:IVH720945 JFC720945:JFD720945 JOY720945:JOZ720945 JYU720945:JYV720945 KIQ720945:KIR720945 KSM720945:KSN720945 LCI720945:LCJ720945 LME720945:LMF720945 LWA720945:LWB720945 MFW720945:MFX720945 MPS720945:MPT720945 MZO720945:MZP720945 NJK720945:NJL720945 NTG720945:NTH720945 ODC720945:ODD720945 OMY720945:OMZ720945 OWU720945:OWV720945 PGQ720945:PGR720945 PQM720945:PQN720945 QAI720945:QAJ720945 QKE720945:QKF720945 QUA720945:QUB720945 RDW720945:RDX720945 RNS720945:RNT720945 RXO720945:RXP720945 SHK720945:SHL720945 SRG720945:SRH720945 TBC720945:TBD720945 TKY720945:TKZ720945 TUU720945:TUV720945 UEQ720945:UER720945 UOM720945:UON720945 UYI720945:UYJ720945 VIE720945:VIF720945 VSA720945:VSB720945 WBW720945:WBX720945 WLS720945:WLT720945 WVO720945:WVP720945 G786475:H786475 JC786481:JD786481 SY786481:SZ786481 ACU786481:ACV786481 AMQ786481:AMR786481 AWM786481:AWN786481 BGI786481:BGJ786481 BQE786481:BQF786481 CAA786481:CAB786481 CJW786481:CJX786481 CTS786481:CTT786481 DDO786481:DDP786481 DNK786481:DNL786481 DXG786481:DXH786481 EHC786481:EHD786481 EQY786481:EQZ786481 FAU786481:FAV786481 FKQ786481:FKR786481 FUM786481:FUN786481 GEI786481:GEJ786481 GOE786481:GOF786481 GYA786481:GYB786481 HHW786481:HHX786481 HRS786481:HRT786481 IBO786481:IBP786481 ILK786481:ILL786481 IVG786481:IVH786481 JFC786481:JFD786481 JOY786481:JOZ786481 JYU786481:JYV786481 KIQ786481:KIR786481 KSM786481:KSN786481 LCI786481:LCJ786481 LME786481:LMF786481 LWA786481:LWB786481 MFW786481:MFX786481 MPS786481:MPT786481 MZO786481:MZP786481 NJK786481:NJL786481 NTG786481:NTH786481 ODC786481:ODD786481 OMY786481:OMZ786481 OWU786481:OWV786481 PGQ786481:PGR786481 PQM786481:PQN786481 QAI786481:QAJ786481 QKE786481:QKF786481 QUA786481:QUB786481 RDW786481:RDX786481 RNS786481:RNT786481 RXO786481:RXP786481 SHK786481:SHL786481 SRG786481:SRH786481 TBC786481:TBD786481 TKY786481:TKZ786481 TUU786481:TUV786481 UEQ786481:UER786481 UOM786481:UON786481 UYI786481:UYJ786481 VIE786481:VIF786481 VSA786481:VSB786481 WBW786481:WBX786481 WLS786481:WLT786481 WVO786481:WVP786481 G852011:H852011 JC852017:JD852017 SY852017:SZ852017 ACU852017:ACV852017 AMQ852017:AMR852017 AWM852017:AWN852017 BGI852017:BGJ852017 BQE852017:BQF852017 CAA852017:CAB852017 CJW852017:CJX852017 CTS852017:CTT852017 DDO852017:DDP852017 DNK852017:DNL852017 DXG852017:DXH852017 EHC852017:EHD852017 EQY852017:EQZ852017 FAU852017:FAV852017 FKQ852017:FKR852017 FUM852017:FUN852017 GEI852017:GEJ852017 GOE852017:GOF852017 GYA852017:GYB852017 HHW852017:HHX852017 HRS852017:HRT852017 IBO852017:IBP852017 ILK852017:ILL852017 IVG852017:IVH852017 JFC852017:JFD852017 JOY852017:JOZ852017 JYU852017:JYV852017 KIQ852017:KIR852017 KSM852017:KSN852017 LCI852017:LCJ852017 LME852017:LMF852017 LWA852017:LWB852017 MFW852017:MFX852017 MPS852017:MPT852017 MZO852017:MZP852017 NJK852017:NJL852017 NTG852017:NTH852017 ODC852017:ODD852017 OMY852017:OMZ852017 OWU852017:OWV852017 PGQ852017:PGR852017 PQM852017:PQN852017 QAI852017:QAJ852017 QKE852017:QKF852017 QUA852017:QUB852017 RDW852017:RDX852017 RNS852017:RNT852017 RXO852017:RXP852017 SHK852017:SHL852017 SRG852017:SRH852017 TBC852017:TBD852017 TKY852017:TKZ852017 TUU852017:TUV852017 UEQ852017:UER852017 UOM852017:UON852017 UYI852017:UYJ852017 VIE852017:VIF852017 VSA852017:VSB852017 WBW852017:WBX852017 WLS852017:WLT852017 WVO852017:WVP852017 G917547:H917547 JC917553:JD917553 SY917553:SZ917553 ACU917553:ACV917553 AMQ917553:AMR917553 AWM917553:AWN917553 BGI917553:BGJ917553 BQE917553:BQF917553 CAA917553:CAB917553 CJW917553:CJX917553 CTS917553:CTT917553 DDO917553:DDP917553 DNK917553:DNL917553 DXG917553:DXH917553 EHC917553:EHD917553 EQY917553:EQZ917553 FAU917553:FAV917553 FKQ917553:FKR917553 FUM917553:FUN917553 GEI917553:GEJ917553 GOE917553:GOF917553 GYA917553:GYB917553 HHW917553:HHX917553 HRS917553:HRT917553 IBO917553:IBP917553 ILK917553:ILL917553 IVG917553:IVH917553 JFC917553:JFD917553 JOY917553:JOZ917553 JYU917553:JYV917553 KIQ917553:KIR917553 KSM917553:KSN917553 LCI917553:LCJ917553 LME917553:LMF917553 LWA917553:LWB917553 MFW917553:MFX917553 MPS917553:MPT917553 MZO917553:MZP917553 NJK917553:NJL917553 NTG917553:NTH917553 ODC917553:ODD917553 OMY917553:OMZ917553 OWU917553:OWV917553 PGQ917553:PGR917553 PQM917553:PQN917553 QAI917553:QAJ917553 QKE917553:QKF917553 QUA917553:QUB917553 RDW917553:RDX917553 RNS917553:RNT917553 RXO917553:RXP917553 SHK917553:SHL917553 SRG917553:SRH917553 TBC917553:TBD917553 TKY917553:TKZ917553 TUU917553:TUV917553 UEQ917553:UER917553 UOM917553:UON917553 UYI917553:UYJ917553 VIE917553:VIF917553 VSA917553:VSB917553 WBW917553:WBX917553 WLS917553:WLT917553 WVO917553:WVP917553 G983083:H983083 JC983089:JD983089 SY983089:SZ983089 ACU983089:ACV983089 AMQ983089:AMR983089 AWM983089:AWN983089 BGI983089:BGJ983089 BQE983089:BQF983089 CAA983089:CAB983089 CJW983089:CJX983089 CTS983089:CTT983089 DDO983089:DDP983089 DNK983089:DNL983089 DXG983089:DXH983089 EHC983089:EHD983089 EQY983089:EQZ983089 FAU983089:FAV983089 FKQ983089:FKR983089 FUM983089:FUN983089 GEI983089:GEJ983089 GOE983089:GOF983089 GYA983089:GYB983089 HHW983089:HHX983089 HRS983089:HRT983089 IBO983089:IBP983089 ILK983089:ILL983089 IVG983089:IVH983089 JFC983089:JFD983089 JOY983089:JOZ983089 JYU983089:JYV983089 KIQ983089:KIR983089 KSM983089:KSN983089 LCI983089:LCJ983089 LME983089:LMF983089 LWA983089:LWB983089 MFW983089:MFX983089 MPS983089:MPT983089 MZO983089:MZP983089 NJK983089:NJL983089 NTG983089:NTH983089 ODC983089:ODD983089 OMY983089:OMZ983089 OWU983089:OWV983089 PGQ983089:PGR983089 PQM983089:PQN983089 QAI983089:QAJ983089 QKE983089:QKF983089 QUA983089:QUB983089 RDW983089:RDX983089 RNS983089:RNT983089 RXO983089:RXP983089 SHK983089:SHL983089 SRG983089:SRH983089 TBC983089:TBD983089 TKY983089:TKZ983089 TUU983089:TUV983089 UEQ983089:UER983089 UOM983089:UON983089 UYI983089:UYJ983089 VIE983089:VIF983089 VSA983089:VSB983089 WBW983089:WBX983089 WLS983089:WLT983089 WVO983089:WVP983089 G89:H89 JC89:JD89 SY89:SZ89 ACU89:ACV89 AMQ89:AMR89 AWM89:AWN89 BGI89:BGJ89 BQE89:BQF89 CAA89:CAB89 CJW89:CJX89 CTS89:CTT89 DDO89:DDP89 DNK89:DNL89 DXG89:DXH89 EHC89:EHD89 EQY89:EQZ89 FAU89:FAV89 FKQ89:FKR89 FUM89:FUN89 GEI89:GEJ89 GOE89:GOF89 GYA89:GYB89 HHW89:HHX89 HRS89:HRT89 IBO89:IBP89 ILK89:ILL89 IVG89:IVH89 JFC89:JFD89 JOY89:JOZ89 JYU89:JYV89 KIQ89:KIR89 KSM89:KSN89 LCI89:LCJ89 LME89:LMF89 LWA89:LWB89 MFW89:MFX89 MPS89:MPT89 MZO89:MZP89 NJK89:NJL89 NTG89:NTH89 ODC89:ODD89 OMY89:OMZ89 OWU89:OWV89 PGQ89:PGR89 PQM89:PQN89 QAI89:QAJ89 QKE89:QKF89 QUA89:QUB89 RDW89:RDX89 RNS89:RNT89 RXO89:RXP89 SHK89:SHL89 SRG89:SRH89 TBC89:TBD89 TKY89:TKZ89 TUU89:TUV89 UEQ89:UER89 UOM89:UON89 UYI89:UYJ89 VIE89:VIF89 VSA89:VSB89 WBW89:WBX89 WLS89:WLT89 WVO89:WVP89 G65619:H65619 JC65625:JD65625 SY65625:SZ65625 ACU65625:ACV65625 AMQ65625:AMR65625 AWM65625:AWN65625 BGI65625:BGJ65625 BQE65625:BQF65625 CAA65625:CAB65625 CJW65625:CJX65625 CTS65625:CTT65625 DDO65625:DDP65625 DNK65625:DNL65625 DXG65625:DXH65625 EHC65625:EHD65625 EQY65625:EQZ65625 FAU65625:FAV65625 FKQ65625:FKR65625 FUM65625:FUN65625 GEI65625:GEJ65625 GOE65625:GOF65625 GYA65625:GYB65625 HHW65625:HHX65625 HRS65625:HRT65625 IBO65625:IBP65625 ILK65625:ILL65625 IVG65625:IVH65625 JFC65625:JFD65625 JOY65625:JOZ65625 JYU65625:JYV65625 KIQ65625:KIR65625 KSM65625:KSN65625 LCI65625:LCJ65625 LME65625:LMF65625 LWA65625:LWB65625 MFW65625:MFX65625 MPS65625:MPT65625 MZO65625:MZP65625 NJK65625:NJL65625 NTG65625:NTH65625 ODC65625:ODD65625 OMY65625:OMZ65625 OWU65625:OWV65625 PGQ65625:PGR65625 PQM65625:PQN65625 QAI65625:QAJ65625 QKE65625:QKF65625 QUA65625:QUB65625 RDW65625:RDX65625 RNS65625:RNT65625 RXO65625:RXP65625 SHK65625:SHL65625 SRG65625:SRH65625 TBC65625:TBD65625 TKY65625:TKZ65625 TUU65625:TUV65625 UEQ65625:UER65625 UOM65625:UON65625 UYI65625:UYJ65625 VIE65625:VIF65625 VSA65625:VSB65625 WBW65625:WBX65625 WLS65625:WLT65625 WVO65625:WVP65625 G131155:H131155 JC131161:JD131161 SY131161:SZ131161 ACU131161:ACV131161 AMQ131161:AMR131161 AWM131161:AWN131161 BGI131161:BGJ131161 BQE131161:BQF131161 CAA131161:CAB131161 CJW131161:CJX131161 CTS131161:CTT131161 DDO131161:DDP131161 DNK131161:DNL131161 DXG131161:DXH131161 EHC131161:EHD131161 EQY131161:EQZ131161 FAU131161:FAV131161 FKQ131161:FKR131161 FUM131161:FUN131161 GEI131161:GEJ131161 GOE131161:GOF131161 GYA131161:GYB131161 HHW131161:HHX131161 HRS131161:HRT131161 IBO131161:IBP131161 ILK131161:ILL131161 IVG131161:IVH131161 JFC131161:JFD131161 JOY131161:JOZ131161 JYU131161:JYV131161 KIQ131161:KIR131161 KSM131161:KSN131161 LCI131161:LCJ131161 LME131161:LMF131161 LWA131161:LWB131161 MFW131161:MFX131161 MPS131161:MPT131161 MZO131161:MZP131161 NJK131161:NJL131161 NTG131161:NTH131161 ODC131161:ODD131161 OMY131161:OMZ131161 OWU131161:OWV131161 PGQ131161:PGR131161 PQM131161:PQN131161 QAI131161:QAJ131161 QKE131161:QKF131161 QUA131161:QUB131161 RDW131161:RDX131161 RNS131161:RNT131161 RXO131161:RXP131161 SHK131161:SHL131161 SRG131161:SRH131161 TBC131161:TBD131161 TKY131161:TKZ131161 TUU131161:TUV131161 UEQ131161:UER131161 UOM131161:UON131161 UYI131161:UYJ131161 VIE131161:VIF131161 VSA131161:VSB131161 WBW131161:WBX131161 WLS131161:WLT131161 WVO131161:WVP131161 G196691:H196691 JC196697:JD196697 SY196697:SZ196697 ACU196697:ACV196697 AMQ196697:AMR196697 AWM196697:AWN196697 BGI196697:BGJ196697 BQE196697:BQF196697 CAA196697:CAB196697 CJW196697:CJX196697 CTS196697:CTT196697 DDO196697:DDP196697 DNK196697:DNL196697 DXG196697:DXH196697 EHC196697:EHD196697 EQY196697:EQZ196697 FAU196697:FAV196697 FKQ196697:FKR196697 FUM196697:FUN196697 GEI196697:GEJ196697 GOE196697:GOF196697 GYA196697:GYB196697 HHW196697:HHX196697 HRS196697:HRT196697 IBO196697:IBP196697 ILK196697:ILL196697 IVG196697:IVH196697 JFC196697:JFD196697 JOY196697:JOZ196697 JYU196697:JYV196697 KIQ196697:KIR196697 KSM196697:KSN196697 LCI196697:LCJ196697 LME196697:LMF196697 LWA196697:LWB196697 MFW196697:MFX196697 MPS196697:MPT196697 MZO196697:MZP196697 NJK196697:NJL196697 NTG196697:NTH196697 ODC196697:ODD196697 OMY196697:OMZ196697 OWU196697:OWV196697 PGQ196697:PGR196697 PQM196697:PQN196697 QAI196697:QAJ196697 QKE196697:QKF196697 QUA196697:QUB196697 RDW196697:RDX196697 RNS196697:RNT196697 RXO196697:RXP196697 SHK196697:SHL196697 SRG196697:SRH196697 TBC196697:TBD196697 TKY196697:TKZ196697 TUU196697:TUV196697 UEQ196697:UER196697 UOM196697:UON196697 UYI196697:UYJ196697 VIE196697:VIF196697 VSA196697:VSB196697 WBW196697:WBX196697 WLS196697:WLT196697 WVO196697:WVP196697 G262227:H262227 JC262233:JD262233 SY262233:SZ262233 ACU262233:ACV262233 AMQ262233:AMR262233 AWM262233:AWN262233 BGI262233:BGJ262233 BQE262233:BQF262233 CAA262233:CAB262233 CJW262233:CJX262233 CTS262233:CTT262233 DDO262233:DDP262233 DNK262233:DNL262233 DXG262233:DXH262233 EHC262233:EHD262233 EQY262233:EQZ262233 FAU262233:FAV262233 FKQ262233:FKR262233 FUM262233:FUN262233 GEI262233:GEJ262233 GOE262233:GOF262233 GYA262233:GYB262233 HHW262233:HHX262233 HRS262233:HRT262233 IBO262233:IBP262233 ILK262233:ILL262233 IVG262233:IVH262233 JFC262233:JFD262233 JOY262233:JOZ262233 JYU262233:JYV262233 KIQ262233:KIR262233 KSM262233:KSN262233 LCI262233:LCJ262233 LME262233:LMF262233 LWA262233:LWB262233 MFW262233:MFX262233 MPS262233:MPT262233 MZO262233:MZP262233 NJK262233:NJL262233 NTG262233:NTH262233 ODC262233:ODD262233 OMY262233:OMZ262233 OWU262233:OWV262233 PGQ262233:PGR262233 PQM262233:PQN262233 QAI262233:QAJ262233 QKE262233:QKF262233 QUA262233:QUB262233 RDW262233:RDX262233 RNS262233:RNT262233 RXO262233:RXP262233 SHK262233:SHL262233 SRG262233:SRH262233 TBC262233:TBD262233 TKY262233:TKZ262233 TUU262233:TUV262233 UEQ262233:UER262233 UOM262233:UON262233 UYI262233:UYJ262233 VIE262233:VIF262233 VSA262233:VSB262233 WBW262233:WBX262233 WLS262233:WLT262233 WVO262233:WVP262233 G327763:H327763 JC327769:JD327769 SY327769:SZ327769 ACU327769:ACV327769 AMQ327769:AMR327769 AWM327769:AWN327769 BGI327769:BGJ327769 BQE327769:BQF327769 CAA327769:CAB327769 CJW327769:CJX327769 CTS327769:CTT327769 DDO327769:DDP327769 DNK327769:DNL327769 DXG327769:DXH327769 EHC327769:EHD327769 EQY327769:EQZ327769 FAU327769:FAV327769 FKQ327769:FKR327769 FUM327769:FUN327769 GEI327769:GEJ327769 GOE327769:GOF327769 GYA327769:GYB327769 HHW327769:HHX327769 HRS327769:HRT327769 IBO327769:IBP327769 ILK327769:ILL327769 IVG327769:IVH327769 JFC327769:JFD327769 JOY327769:JOZ327769 JYU327769:JYV327769 KIQ327769:KIR327769 KSM327769:KSN327769 LCI327769:LCJ327769 LME327769:LMF327769 LWA327769:LWB327769 MFW327769:MFX327769 MPS327769:MPT327769 MZO327769:MZP327769 NJK327769:NJL327769 NTG327769:NTH327769 ODC327769:ODD327769 OMY327769:OMZ327769 OWU327769:OWV327769 PGQ327769:PGR327769 PQM327769:PQN327769 QAI327769:QAJ327769 QKE327769:QKF327769 QUA327769:QUB327769 RDW327769:RDX327769 RNS327769:RNT327769 RXO327769:RXP327769 SHK327769:SHL327769 SRG327769:SRH327769 TBC327769:TBD327769 TKY327769:TKZ327769 TUU327769:TUV327769 UEQ327769:UER327769 UOM327769:UON327769 UYI327769:UYJ327769 VIE327769:VIF327769 VSA327769:VSB327769 WBW327769:WBX327769 WLS327769:WLT327769 WVO327769:WVP327769 G393299:H393299 JC393305:JD393305 SY393305:SZ393305 ACU393305:ACV393305 AMQ393305:AMR393305 AWM393305:AWN393305 BGI393305:BGJ393305 BQE393305:BQF393305 CAA393305:CAB393305 CJW393305:CJX393305 CTS393305:CTT393305 DDO393305:DDP393305 DNK393305:DNL393305 DXG393305:DXH393305 EHC393305:EHD393305 EQY393305:EQZ393305 FAU393305:FAV393305 FKQ393305:FKR393305 FUM393305:FUN393305 GEI393305:GEJ393305 GOE393305:GOF393305 GYA393305:GYB393305 HHW393305:HHX393305 HRS393305:HRT393305 IBO393305:IBP393305 ILK393305:ILL393305 IVG393305:IVH393305 JFC393305:JFD393305 JOY393305:JOZ393305 JYU393305:JYV393305 KIQ393305:KIR393305 KSM393305:KSN393305 LCI393305:LCJ393305 LME393305:LMF393305 LWA393305:LWB393305 MFW393305:MFX393305 MPS393305:MPT393305 MZO393305:MZP393305 NJK393305:NJL393305 NTG393305:NTH393305 ODC393305:ODD393305 OMY393305:OMZ393305 OWU393305:OWV393305 PGQ393305:PGR393305 PQM393305:PQN393305 QAI393305:QAJ393305 QKE393305:QKF393305 QUA393305:QUB393305 RDW393305:RDX393305 RNS393305:RNT393305 RXO393305:RXP393305 SHK393305:SHL393305 SRG393305:SRH393305 TBC393305:TBD393305 TKY393305:TKZ393305 TUU393305:TUV393305 UEQ393305:UER393305 UOM393305:UON393305 UYI393305:UYJ393305 VIE393305:VIF393305 VSA393305:VSB393305 WBW393305:WBX393305 WLS393305:WLT393305 WVO393305:WVP393305 G458835:H458835 JC458841:JD458841 SY458841:SZ458841 ACU458841:ACV458841 AMQ458841:AMR458841 AWM458841:AWN458841 BGI458841:BGJ458841 BQE458841:BQF458841 CAA458841:CAB458841 CJW458841:CJX458841 CTS458841:CTT458841 DDO458841:DDP458841 DNK458841:DNL458841 DXG458841:DXH458841 EHC458841:EHD458841 EQY458841:EQZ458841 FAU458841:FAV458841 FKQ458841:FKR458841 FUM458841:FUN458841 GEI458841:GEJ458841 GOE458841:GOF458841 GYA458841:GYB458841 HHW458841:HHX458841 HRS458841:HRT458841 IBO458841:IBP458841 ILK458841:ILL458841 IVG458841:IVH458841 JFC458841:JFD458841 JOY458841:JOZ458841 JYU458841:JYV458841 KIQ458841:KIR458841 KSM458841:KSN458841 LCI458841:LCJ458841 LME458841:LMF458841 LWA458841:LWB458841 MFW458841:MFX458841 MPS458841:MPT458841 MZO458841:MZP458841 NJK458841:NJL458841 NTG458841:NTH458841 ODC458841:ODD458841 OMY458841:OMZ458841 OWU458841:OWV458841 PGQ458841:PGR458841 PQM458841:PQN458841 QAI458841:QAJ458841 QKE458841:QKF458841 QUA458841:QUB458841 RDW458841:RDX458841 RNS458841:RNT458841 RXO458841:RXP458841 SHK458841:SHL458841 SRG458841:SRH458841 TBC458841:TBD458841 TKY458841:TKZ458841 TUU458841:TUV458841 UEQ458841:UER458841 UOM458841:UON458841 UYI458841:UYJ458841 VIE458841:VIF458841 VSA458841:VSB458841 WBW458841:WBX458841 WLS458841:WLT458841 WVO458841:WVP458841 G524371:H524371 JC524377:JD524377 SY524377:SZ524377 ACU524377:ACV524377 AMQ524377:AMR524377 AWM524377:AWN524377 BGI524377:BGJ524377 BQE524377:BQF524377 CAA524377:CAB524377 CJW524377:CJX524377 CTS524377:CTT524377 DDO524377:DDP524377 DNK524377:DNL524377 DXG524377:DXH524377 EHC524377:EHD524377 EQY524377:EQZ524377 FAU524377:FAV524377 FKQ524377:FKR524377 FUM524377:FUN524377 GEI524377:GEJ524377 GOE524377:GOF524377 GYA524377:GYB524377 HHW524377:HHX524377 HRS524377:HRT524377 IBO524377:IBP524377 ILK524377:ILL524377 IVG524377:IVH524377 JFC524377:JFD524377 JOY524377:JOZ524377 JYU524377:JYV524377 KIQ524377:KIR524377 KSM524377:KSN524377 LCI524377:LCJ524377 LME524377:LMF524377 LWA524377:LWB524377 MFW524377:MFX524377 MPS524377:MPT524377 MZO524377:MZP524377 NJK524377:NJL524377 NTG524377:NTH524377 ODC524377:ODD524377 OMY524377:OMZ524377 OWU524377:OWV524377 PGQ524377:PGR524377 PQM524377:PQN524377 QAI524377:QAJ524377 QKE524377:QKF524377 QUA524377:QUB524377 RDW524377:RDX524377 RNS524377:RNT524377 RXO524377:RXP524377 SHK524377:SHL524377 SRG524377:SRH524377 TBC524377:TBD524377 TKY524377:TKZ524377 TUU524377:TUV524377 UEQ524377:UER524377 UOM524377:UON524377 UYI524377:UYJ524377 VIE524377:VIF524377 VSA524377:VSB524377 WBW524377:WBX524377 WLS524377:WLT524377 WVO524377:WVP524377 G589907:H589907 JC589913:JD589913 SY589913:SZ589913 ACU589913:ACV589913 AMQ589913:AMR589913 AWM589913:AWN589913 BGI589913:BGJ589913 BQE589913:BQF589913 CAA589913:CAB589913 CJW589913:CJX589913 CTS589913:CTT589913 DDO589913:DDP589913 DNK589913:DNL589913 DXG589913:DXH589913 EHC589913:EHD589913 EQY589913:EQZ589913 FAU589913:FAV589913 FKQ589913:FKR589913 FUM589913:FUN589913 GEI589913:GEJ589913 GOE589913:GOF589913 GYA589913:GYB589913 HHW589913:HHX589913 HRS589913:HRT589913 IBO589913:IBP589913 ILK589913:ILL589913 IVG589913:IVH589913 JFC589913:JFD589913 JOY589913:JOZ589913 JYU589913:JYV589913 KIQ589913:KIR589913 KSM589913:KSN589913 LCI589913:LCJ589913 LME589913:LMF589913 LWA589913:LWB589913 MFW589913:MFX589913 MPS589913:MPT589913 MZO589913:MZP589913 NJK589913:NJL589913 NTG589913:NTH589913 ODC589913:ODD589913 OMY589913:OMZ589913 OWU589913:OWV589913 PGQ589913:PGR589913 PQM589913:PQN589913 QAI589913:QAJ589913 QKE589913:QKF589913 QUA589913:QUB589913 RDW589913:RDX589913 RNS589913:RNT589913 RXO589913:RXP589913 SHK589913:SHL589913 SRG589913:SRH589913 TBC589913:TBD589913 TKY589913:TKZ589913 TUU589913:TUV589913 UEQ589913:UER589913 UOM589913:UON589913 UYI589913:UYJ589913 VIE589913:VIF589913 VSA589913:VSB589913 WBW589913:WBX589913 WLS589913:WLT589913 WVO589913:WVP589913 G655443:H655443 JC655449:JD655449 SY655449:SZ655449 ACU655449:ACV655449 AMQ655449:AMR655449 AWM655449:AWN655449 BGI655449:BGJ655449 BQE655449:BQF655449 CAA655449:CAB655449 CJW655449:CJX655449 CTS655449:CTT655449 DDO655449:DDP655449 DNK655449:DNL655449 DXG655449:DXH655449 EHC655449:EHD655449 EQY655449:EQZ655449 FAU655449:FAV655449 FKQ655449:FKR655449 FUM655449:FUN655449 GEI655449:GEJ655449 GOE655449:GOF655449 GYA655449:GYB655449 HHW655449:HHX655449 HRS655449:HRT655449 IBO655449:IBP655449 ILK655449:ILL655449 IVG655449:IVH655449 JFC655449:JFD655449 JOY655449:JOZ655449 JYU655449:JYV655449 KIQ655449:KIR655449 KSM655449:KSN655449 LCI655449:LCJ655449 LME655449:LMF655449 LWA655449:LWB655449 MFW655449:MFX655449 MPS655449:MPT655449 MZO655449:MZP655449 NJK655449:NJL655449 NTG655449:NTH655449 ODC655449:ODD655449 OMY655449:OMZ655449 OWU655449:OWV655449 PGQ655449:PGR655449 PQM655449:PQN655449 QAI655449:QAJ655449 QKE655449:QKF655449 QUA655449:QUB655449 RDW655449:RDX655449 RNS655449:RNT655449 RXO655449:RXP655449 SHK655449:SHL655449 SRG655449:SRH655449 TBC655449:TBD655449 TKY655449:TKZ655449 TUU655449:TUV655449 UEQ655449:UER655449 UOM655449:UON655449 UYI655449:UYJ655449 VIE655449:VIF655449 VSA655449:VSB655449 WBW655449:WBX655449 WLS655449:WLT655449 WVO655449:WVP655449 G720979:H720979 JC720985:JD720985 SY720985:SZ720985 ACU720985:ACV720985 AMQ720985:AMR720985 AWM720985:AWN720985 BGI720985:BGJ720985 BQE720985:BQF720985 CAA720985:CAB720985 CJW720985:CJX720985 CTS720985:CTT720985 DDO720985:DDP720985 DNK720985:DNL720985 DXG720985:DXH720985 EHC720985:EHD720985 EQY720985:EQZ720985 FAU720985:FAV720985 FKQ720985:FKR720985 FUM720985:FUN720985 GEI720985:GEJ720985 GOE720985:GOF720985 GYA720985:GYB720985 HHW720985:HHX720985 HRS720985:HRT720985 IBO720985:IBP720985 ILK720985:ILL720985 IVG720985:IVH720985 JFC720985:JFD720985 JOY720985:JOZ720985 JYU720985:JYV720985 KIQ720985:KIR720985 KSM720985:KSN720985 LCI720985:LCJ720985 LME720985:LMF720985 LWA720985:LWB720985 MFW720985:MFX720985 MPS720985:MPT720985 MZO720985:MZP720985 NJK720985:NJL720985 NTG720985:NTH720985 ODC720985:ODD720985 OMY720985:OMZ720985 OWU720985:OWV720985 PGQ720985:PGR720985 PQM720985:PQN720985 QAI720985:QAJ720985 QKE720985:QKF720985 QUA720985:QUB720985 RDW720985:RDX720985 RNS720985:RNT720985 RXO720985:RXP720985 SHK720985:SHL720985 SRG720985:SRH720985 TBC720985:TBD720985 TKY720985:TKZ720985 TUU720985:TUV720985 UEQ720985:UER720985 UOM720985:UON720985 UYI720985:UYJ720985 VIE720985:VIF720985 VSA720985:VSB720985 WBW720985:WBX720985 WLS720985:WLT720985 WVO720985:WVP720985 G786515:H786515 JC786521:JD786521 SY786521:SZ786521 ACU786521:ACV786521 AMQ786521:AMR786521 AWM786521:AWN786521 BGI786521:BGJ786521 BQE786521:BQF786521 CAA786521:CAB786521 CJW786521:CJX786521 CTS786521:CTT786521 DDO786521:DDP786521 DNK786521:DNL786521 DXG786521:DXH786521 EHC786521:EHD786521 EQY786521:EQZ786521 FAU786521:FAV786521 FKQ786521:FKR786521 FUM786521:FUN786521 GEI786521:GEJ786521 GOE786521:GOF786521 GYA786521:GYB786521 HHW786521:HHX786521 HRS786521:HRT786521 IBO786521:IBP786521 ILK786521:ILL786521 IVG786521:IVH786521 JFC786521:JFD786521 JOY786521:JOZ786521 JYU786521:JYV786521 KIQ786521:KIR786521 KSM786521:KSN786521 LCI786521:LCJ786521 LME786521:LMF786521 LWA786521:LWB786521 MFW786521:MFX786521 MPS786521:MPT786521 MZO786521:MZP786521 NJK786521:NJL786521 NTG786521:NTH786521 ODC786521:ODD786521 OMY786521:OMZ786521 OWU786521:OWV786521 PGQ786521:PGR786521 PQM786521:PQN786521 QAI786521:QAJ786521 QKE786521:QKF786521 QUA786521:QUB786521 RDW786521:RDX786521 RNS786521:RNT786521 RXO786521:RXP786521 SHK786521:SHL786521 SRG786521:SRH786521 TBC786521:TBD786521 TKY786521:TKZ786521 TUU786521:TUV786521 UEQ786521:UER786521 UOM786521:UON786521 UYI786521:UYJ786521 VIE786521:VIF786521 VSA786521:VSB786521 WBW786521:WBX786521 WLS786521:WLT786521 WVO786521:WVP786521 G852051:H852051 JC852057:JD852057 SY852057:SZ852057 ACU852057:ACV852057 AMQ852057:AMR852057 AWM852057:AWN852057 BGI852057:BGJ852057 BQE852057:BQF852057 CAA852057:CAB852057 CJW852057:CJX852057 CTS852057:CTT852057 DDO852057:DDP852057 DNK852057:DNL852057 DXG852057:DXH852057 EHC852057:EHD852057 EQY852057:EQZ852057 FAU852057:FAV852057 FKQ852057:FKR852057 FUM852057:FUN852057 GEI852057:GEJ852057 GOE852057:GOF852057 GYA852057:GYB852057 HHW852057:HHX852057 HRS852057:HRT852057 IBO852057:IBP852057 ILK852057:ILL852057 IVG852057:IVH852057 JFC852057:JFD852057 JOY852057:JOZ852057 JYU852057:JYV852057 KIQ852057:KIR852057 KSM852057:KSN852057 LCI852057:LCJ852057 LME852057:LMF852057 LWA852057:LWB852057 MFW852057:MFX852057 MPS852057:MPT852057 MZO852057:MZP852057 NJK852057:NJL852057 NTG852057:NTH852057 ODC852057:ODD852057 OMY852057:OMZ852057 OWU852057:OWV852057 PGQ852057:PGR852057 PQM852057:PQN852057 QAI852057:QAJ852057 QKE852057:QKF852057 QUA852057:QUB852057 RDW852057:RDX852057 RNS852057:RNT852057 RXO852057:RXP852057 SHK852057:SHL852057 SRG852057:SRH852057 TBC852057:TBD852057 TKY852057:TKZ852057 TUU852057:TUV852057 UEQ852057:UER852057 UOM852057:UON852057 UYI852057:UYJ852057 VIE852057:VIF852057 VSA852057:VSB852057 WBW852057:WBX852057 WLS852057:WLT852057 WVO852057:WVP852057 G917587:H917587 JC917593:JD917593 SY917593:SZ917593 ACU917593:ACV917593 AMQ917593:AMR917593 AWM917593:AWN917593 BGI917593:BGJ917593 BQE917593:BQF917593 CAA917593:CAB917593 CJW917593:CJX917593 CTS917593:CTT917593 DDO917593:DDP917593 DNK917593:DNL917593 DXG917593:DXH917593 EHC917593:EHD917593 EQY917593:EQZ917593 FAU917593:FAV917593 FKQ917593:FKR917593 FUM917593:FUN917593 GEI917593:GEJ917593 GOE917593:GOF917593 GYA917593:GYB917593 HHW917593:HHX917593 HRS917593:HRT917593 IBO917593:IBP917593 ILK917593:ILL917593 IVG917593:IVH917593 JFC917593:JFD917593 JOY917593:JOZ917593 JYU917593:JYV917593 KIQ917593:KIR917593 KSM917593:KSN917593 LCI917593:LCJ917593 LME917593:LMF917593 LWA917593:LWB917593 MFW917593:MFX917593 MPS917593:MPT917593 MZO917593:MZP917593 NJK917593:NJL917593 NTG917593:NTH917593 ODC917593:ODD917593 OMY917593:OMZ917593 OWU917593:OWV917593 PGQ917593:PGR917593 PQM917593:PQN917593 QAI917593:QAJ917593 QKE917593:QKF917593 QUA917593:QUB917593 RDW917593:RDX917593 RNS917593:RNT917593 RXO917593:RXP917593 SHK917593:SHL917593 SRG917593:SRH917593 TBC917593:TBD917593 TKY917593:TKZ917593 TUU917593:TUV917593 UEQ917593:UER917593 UOM917593:UON917593 UYI917593:UYJ917593 VIE917593:VIF917593 VSA917593:VSB917593 WBW917593:WBX917593 WLS917593:WLT917593 WVO917593:WVP917593 G983123:H983123 JC983129:JD983129 SY983129:SZ983129 ACU983129:ACV983129 AMQ983129:AMR983129 AWM983129:AWN983129 BGI983129:BGJ983129 BQE983129:BQF983129 CAA983129:CAB983129 CJW983129:CJX983129 CTS983129:CTT983129 DDO983129:DDP983129 DNK983129:DNL983129 DXG983129:DXH983129 EHC983129:EHD983129 EQY983129:EQZ983129 FAU983129:FAV983129 FKQ983129:FKR983129 FUM983129:FUN983129 GEI983129:GEJ983129 GOE983129:GOF983129 GYA983129:GYB983129 HHW983129:HHX983129 HRS983129:HRT983129 IBO983129:IBP983129 ILK983129:ILL983129 IVG983129:IVH983129 JFC983129:JFD983129 JOY983129:JOZ983129 JYU983129:JYV983129 KIQ983129:KIR983129 KSM983129:KSN983129 LCI983129:LCJ983129 LME983129:LMF983129 LWA983129:LWB983129 MFW983129:MFX983129 MPS983129:MPT983129 MZO983129:MZP983129 NJK983129:NJL983129 NTG983129:NTH983129 ODC983129:ODD983129 OMY983129:OMZ983129 OWU983129:OWV983129 PGQ983129:PGR983129 PQM983129:PQN983129 QAI983129:QAJ983129 QKE983129:QKF983129 QUA983129:QUB983129 RDW983129:RDX983129 RNS983129:RNT983129 RXO983129:RXP983129 SHK983129:SHL983129 SRG983129:SRH983129 TBC983129:TBD983129 TKY983129:TKZ983129 TUU983129:TUV983129 UEQ983129:UER983129 UOM983129:UON983129 UYI983129:UYJ983129 VIE983129:VIF983129 VSA983129:VSB983129 WBW983129:WBX983129 WLS983129:WLT983129 WVO983129:WVP983129 G10:H10 JC10:JD10 SY10:SZ10 ACU10:ACV10 AMQ10:AMR10 AWM10:AWN10 BGI10:BGJ10 BQE10:BQF10 CAA10:CAB10 CJW10:CJX10 CTS10:CTT10 DDO10:DDP10 DNK10:DNL10 DXG10:DXH10 EHC10:EHD10 EQY10:EQZ10 FAU10:FAV10 FKQ10:FKR10 FUM10:FUN10 GEI10:GEJ10 GOE10:GOF10 GYA10:GYB10 HHW10:HHX10 HRS10:HRT10 IBO10:IBP10 ILK10:ILL10 IVG10:IVH10 JFC10:JFD10 JOY10:JOZ10 JYU10:JYV10 KIQ10:KIR10 KSM10:KSN10 LCI10:LCJ10 LME10:LMF10 LWA10:LWB10 MFW10:MFX10 MPS10:MPT10 MZO10:MZP10 NJK10:NJL10 NTG10:NTH10 ODC10:ODD10 OMY10:OMZ10 OWU10:OWV10 PGQ10:PGR10 PQM10:PQN10 QAI10:QAJ10 QKE10:QKF10 QUA10:QUB10 RDW10:RDX10 RNS10:RNT10 RXO10:RXP10 SHK10:SHL10 SRG10:SRH10 TBC10:TBD10 TKY10:TKZ10 TUU10:TUV10 UEQ10:UER10 UOM10:UON10 UYI10:UYJ10 VIE10:VIF10 VSA10:VSB10 WBW10:WBX10 WLS10:WLT10 WVO10:WVP10 G65540:H65540 JC65546:JD65546 SY65546:SZ65546 ACU65546:ACV65546 AMQ65546:AMR65546 AWM65546:AWN65546 BGI65546:BGJ65546 BQE65546:BQF65546 CAA65546:CAB65546 CJW65546:CJX65546 CTS65546:CTT65546 DDO65546:DDP65546 DNK65546:DNL65546 DXG65546:DXH65546 EHC65546:EHD65546 EQY65546:EQZ65546 FAU65546:FAV65546 FKQ65546:FKR65546 FUM65546:FUN65546 GEI65546:GEJ65546 GOE65546:GOF65546 GYA65546:GYB65546 HHW65546:HHX65546 HRS65546:HRT65546 IBO65546:IBP65546 ILK65546:ILL65546 IVG65546:IVH65546 JFC65546:JFD65546 JOY65546:JOZ65546 JYU65546:JYV65546 KIQ65546:KIR65546 KSM65546:KSN65546 LCI65546:LCJ65546 LME65546:LMF65546 LWA65546:LWB65546 MFW65546:MFX65546 MPS65546:MPT65546 MZO65546:MZP65546 NJK65546:NJL65546 NTG65546:NTH65546 ODC65546:ODD65546 OMY65546:OMZ65546 OWU65546:OWV65546 PGQ65546:PGR65546 PQM65546:PQN65546 QAI65546:QAJ65546 QKE65546:QKF65546 QUA65546:QUB65546 RDW65546:RDX65546 RNS65546:RNT65546 RXO65546:RXP65546 SHK65546:SHL65546 SRG65546:SRH65546 TBC65546:TBD65546 TKY65546:TKZ65546 TUU65546:TUV65546 UEQ65546:UER65546 UOM65546:UON65546 UYI65546:UYJ65546 VIE65546:VIF65546 VSA65546:VSB65546 WBW65546:WBX65546 WLS65546:WLT65546 WVO65546:WVP65546 G131076:H131076 JC131082:JD131082 SY131082:SZ131082 ACU131082:ACV131082 AMQ131082:AMR131082 AWM131082:AWN131082 BGI131082:BGJ131082 BQE131082:BQF131082 CAA131082:CAB131082 CJW131082:CJX131082 CTS131082:CTT131082 DDO131082:DDP131082 DNK131082:DNL131082 DXG131082:DXH131082 EHC131082:EHD131082 EQY131082:EQZ131082 FAU131082:FAV131082 FKQ131082:FKR131082 FUM131082:FUN131082 GEI131082:GEJ131082 GOE131082:GOF131082 GYA131082:GYB131082 HHW131082:HHX131082 HRS131082:HRT131082 IBO131082:IBP131082 ILK131082:ILL131082 IVG131082:IVH131082 JFC131082:JFD131082 JOY131082:JOZ131082 JYU131082:JYV131082 KIQ131082:KIR131082 KSM131082:KSN131082 LCI131082:LCJ131082 LME131082:LMF131082 LWA131082:LWB131082 MFW131082:MFX131082 MPS131082:MPT131082 MZO131082:MZP131082 NJK131082:NJL131082 NTG131082:NTH131082 ODC131082:ODD131082 OMY131082:OMZ131082 OWU131082:OWV131082 PGQ131082:PGR131082 PQM131082:PQN131082 QAI131082:QAJ131082 QKE131082:QKF131082 QUA131082:QUB131082 RDW131082:RDX131082 RNS131082:RNT131082 RXO131082:RXP131082 SHK131082:SHL131082 SRG131082:SRH131082 TBC131082:TBD131082 TKY131082:TKZ131082 TUU131082:TUV131082 UEQ131082:UER131082 UOM131082:UON131082 UYI131082:UYJ131082 VIE131082:VIF131082 VSA131082:VSB131082 WBW131082:WBX131082 WLS131082:WLT131082 WVO131082:WVP131082 G196612:H196612 JC196618:JD196618 SY196618:SZ196618 ACU196618:ACV196618 AMQ196618:AMR196618 AWM196618:AWN196618 BGI196618:BGJ196618 BQE196618:BQF196618 CAA196618:CAB196618 CJW196618:CJX196618 CTS196618:CTT196618 DDO196618:DDP196618 DNK196618:DNL196618 DXG196618:DXH196618 EHC196618:EHD196618 EQY196618:EQZ196618 FAU196618:FAV196618 FKQ196618:FKR196618 FUM196618:FUN196618 GEI196618:GEJ196618 GOE196618:GOF196618 GYA196618:GYB196618 HHW196618:HHX196618 HRS196618:HRT196618 IBO196618:IBP196618 ILK196618:ILL196618 IVG196618:IVH196618 JFC196618:JFD196618 JOY196618:JOZ196618 JYU196618:JYV196618 KIQ196618:KIR196618 KSM196618:KSN196618 LCI196618:LCJ196618 LME196618:LMF196618 LWA196618:LWB196618 MFW196618:MFX196618 MPS196618:MPT196618 MZO196618:MZP196618 NJK196618:NJL196618 NTG196618:NTH196618 ODC196618:ODD196618 OMY196618:OMZ196618 OWU196618:OWV196618 PGQ196618:PGR196618 PQM196618:PQN196618 QAI196618:QAJ196618 QKE196618:QKF196618 QUA196618:QUB196618 RDW196618:RDX196618 RNS196618:RNT196618 RXO196618:RXP196618 SHK196618:SHL196618 SRG196618:SRH196618 TBC196618:TBD196618 TKY196618:TKZ196618 TUU196618:TUV196618 UEQ196618:UER196618 UOM196618:UON196618 UYI196618:UYJ196618 VIE196618:VIF196618 VSA196618:VSB196618 WBW196618:WBX196618 WLS196618:WLT196618 WVO196618:WVP196618 G262148:H262148 JC262154:JD262154 SY262154:SZ262154 ACU262154:ACV262154 AMQ262154:AMR262154 AWM262154:AWN262154 BGI262154:BGJ262154 BQE262154:BQF262154 CAA262154:CAB262154 CJW262154:CJX262154 CTS262154:CTT262154 DDO262154:DDP262154 DNK262154:DNL262154 DXG262154:DXH262154 EHC262154:EHD262154 EQY262154:EQZ262154 FAU262154:FAV262154 FKQ262154:FKR262154 FUM262154:FUN262154 GEI262154:GEJ262154 GOE262154:GOF262154 GYA262154:GYB262154 HHW262154:HHX262154 HRS262154:HRT262154 IBO262154:IBP262154 ILK262154:ILL262154 IVG262154:IVH262154 JFC262154:JFD262154 JOY262154:JOZ262154 JYU262154:JYV262154 KIQ262154:KIR262154 KSM262154:KSN262154 LCI262154:LCJ262154 LME262154:LMF262154 LWA262154:LWB262154 MFW262154:MFX262154 MPS262154:MPT262154 MZO262154:MZP262154 NJK262154:NJL262154 NTG262154:NTH262154 ODC262154:ODD262154 OMY262154:OMZ262154 OWU262154:OWV262154 PGQ262154:PGR262154 PQM262154:PQN262154 QAI262154:QAJ262154 QKE262154:QKF262154 QUA262154:QUB262154 RDW262154:RDX262154 RNS262154:RNT262154 RXO262154:RXP262154 SHK262154:SHL262154 SRG262154:SRH262154 TBC262154:TBD262154 TKY262154:TKZ262154 TUU262154:TUV262154 UEQ262154:UER262154 UOM262154:UON262154 UYI262154:UYJ262154 VIE262154:VIF262154 VSA262154:VSB262154 WBW262154:WBX262154 WLS262154:WLT262154 WVO262154:WVP262154 G327684:H327684 JC327690:JD327690 SY327690:SZ327690 ACU327690:ACV327690 AMQ327690:AMR327690 AWM327690:AWN327690 BGI327690:BGJ327690 BQE327690:BQF327690 CAA327690:CAB327690 CJW327690:CJX327690 CTS327690:CTT327690 DDO327690:DDP327690 DNK327690:DNL327690 DXG327690:DXH327690 EHC327690:EHD327690 EQY327690:EQZ327690 FAU327690:FAV327690 FKQ327690:FKR327690 FUM327690:FUN327690 GEI327690:GEJ327690 GOE327690:GOF327690 GYA327690:GYB327690 HHW327690:HHX327690 HRS327690:HRT327690 IBO327690:IBP327690 ILK327690:ILL327690 IVG327690:IVH327690 JFC327690:JFD327690 JOY327690:JOZ327690 JYU327690:JYV327690 KIQ327690:KIR327690 KSM327690:KSN327690 LCI327690:LCJ327690 LME327690:LMF327690 LWA327690:LWB327690 MFW327690:MFX327690 MPS327690:MPT327690 MZO327690:MZP327690 NJK327690:NJL327690 NTG327690:NTH327690 ODC327690:ODD327690 OMY327690:OMZ327690 OWU327690:OWV327690 PGQ327690:PGR327690 PQM327690:PQN327690 QAI327690:QAJ327690 QKE327690:QKF327690 QUA327690:QUB327690 RDW327690:RDX327690 RNS327690:RNT327690 RXO327690:RXP327690 SHK327690:SHL327690 SRG327690:SRH327690 TBC327690:TBD327690 TKY327690:TKZ327690 TUU327690:TUV327690 UEQ327690:UER327690 UOM327690:UON327690 UYI327690:UYJ327690 VIE327690:VIF327690 VSA327690:VSB327690 WBW327690:WBX327690 WLS327690:WLT327690 WVO327690:WVP327690 G393220:H393220 JC393226:JD393226 SY393226:SZ393226 ACU393226:ACV393226 AMQ393226:AMR393226 AWM393226:AWN393226 BGI393226:BGJ393226 BQE393226:BQF393226 CAA393226:CAB393226 CJW393226:CJX393226 CTS393226:CTT393226 DDO393226:DDP393226 DNK393226:DNL393226 DXG393226:DXH393226 EHC393226:EHD393226 EQY393226:EQZ393226 FAU393226:FAV393226 FKQ393226:FKR393226 FUM393226:FUN393226 GEI393226:GEJ393226 GOE393226:GOF393226 GYA393226:GYB393226 HHW393226:HHX393226 HRS393226:HRT393226 IBO393226:IBP393226 ILK393226:ILL393226 IVG393226:IVH393226 JFC393226:JFD393226 JOY393226:JOZ393226 JYU393226:JYV393226 KIQ393226:KIR393226 KSM393226:KSN393226 LCI393226:LCJ393226 LME393226:LMF393226 LWA393226:LWB393226 MFW393226:MFX393226 MPS393226:MPT393226 MZO393226:MZP393226 NJK393226:NJL393226 NTG393226:NTH393226 ODC393226:ODD393226 OMY393226:OMZ393226 OWU393226:OWV393226 PGQ393226:PGR393226 PQM393226:PQN393226 QAI393226:QAJ393226 QKE393226:QKF393226 QUA393226:QUB393226 RDW393226:RDX393226 RNS393226:RNT393226 RXO393226:RXP393226 SHK393226:SHL393226 SRG393226:SRH393226 TBC393226:TBD393226 TKY393226:TKZ393226 TUU393226:TUV393226 UEQ393226:UER393226 UOM393226:UON393226 UYI393226:UYJ393226 VIE393226:VIF393226 VSA393226:VSB393226 WBW393226:WBX393226 WLS393226:WLT393226 WVO393226:WVP393226 G458756:H458756 JC458762:JD458762 SY458762:SZ458762 ACU458762:ACV458762 AMQ458762:AMR458762 AWM458762:AWN458762 BGI458762:BGJ458762 BQE458762:BQF458762 CAA458762:CAB458762 CJW458762:CJX458762 CTS458762:CTT458762 DDO458762:DDP458762 DNK458762:DNL458762 DXG458762:DXH458762 EHC458762:EHD458762 EQY458762:EQZ458762 FAU458762:FAV458762 FKQ458762:FKR458762 FUM458762:FUN458762 GEI458762:GEJ458762 GOE458762:GOF458762 GYA458762:GYB458762 HHW458762:HHX458762 HRS458762:HRT458762 IBO458762:IBP458762 ILK458762:ILL458762 IVG458762:IVH458762 JFC458762:JFD458762 JOY458762:JOZ458762 JYU458762:JYV458762 KIQ458762:KIR458762 KSM458762:KSN458762 LCI458762:LCJ458762 LME458762:LMF458762 LWA458762:LWB458762 MFW458762:MFX458762 MPS458762:MPT458762 MZO458762:MZP458762 NJK458762:NJL458762 NTG458762:NTH458762 ODC458762:ODD458762 OMY458762:OMZ458762 OWU458762:OWV458762 PGQ458762:PGR458762 PQM458762:PQN458762 QAI458762:QAJ458762 QKE458762:QKF458762 QUA458762:QUB458762 RDW458762:RDX458762 RNS458762:RNT458762 RXO458762:RXP458762 SHK458762:SHL458762 SRG458762:SRH458762 TBC458762:TBD458762 TKY458762:TKZ458762 TUU458762:TUV458762 UEQ458762:UER458762 UOM458762:UON458762 UYI458762:UYJ458762 VIE458762:VIF458762 VSA458762:VSB458762 WBW458762:WBX458762 WLS458762:WLT458762 WVO458762:WVP458762 G524292:H524292 JC524298:JD524298 SY524298:SZ524298 ACU524298:ACV524298 AMQ524298:AMR524298 AWM524298:AWN524298 BGI524298:BGJ524298 BQE524298:BQF524298 CAA524298:CAB524298 CJW524298:CJX524298 CTS524298:CTT524298 DDO524298:DDP524298 DNK524298:DNL524298 DXG524298:DXH524298 EHC524298:EHD524298 EQY524298:EQZ524298 FAU524298:FAV524298 FKQ524298:FKR524298 FUM524298:FUN524298 GEI524298:GEJ524298 GOE524298:GOF524298 GYA524298:GYB524298 HHW524298:HHX524298 HRS524298:HRT524298 IBO524298:IBP524298 ILK524298:ILL524298 IVG524298:IVH524298 JFC524298:JFD524298 JOY524298:JOZ524298 JYU524298:JYV524298 KIQ524298:KIR524298 KSM524298:KSN524298 LCI524298:LCJ524298 LME524298:LMF524298 LWA524298:LWB524298 MFW524298:MFX524298 MPS524298:MPT524298 MZO524298:MZP524298 NJK524298:NJL524298 NTG524298:NTH524298 ODC524298:ODD524298 OMY524298:OMZ524298 OWU524298:OWV524298 PGQ524298:PGR524298 PQM524298:PQN524298 QAI524298:QAJ524298 QKE524298:QKF524298 QUA524298:QUB524298 RDW524298:RDX524298 RNS524298:RNT524298 RXO524298:RXP524298 SHK524298:SHL524298 SRG524298:SRH524298 TBC524298:TBD524298 TKY524298:TKZ524298 TUU524298:TUV524298 UEQ524298:UER524298 UOM524298:UON524298 UYI524298:UYJ524298 VIE524298:VIF524298 VSA524298:VSB524298 WBW524298:WBX524298 WLS524298:WLT524298 WVO524298:WVP524298 G589828:H589828 JC589834:JD589834 SY589834:SZ589834 ACU589834:ACV589834 AMQ589834:AMR589834 AWM589834:AWN589834 BGI589834:BGJ589834 BQE589834:BQF589834 CAA589834:CAB589834 CJW589834:CJX589834 CTS589834:CTT589834 DDO589834:DDP589834 DNK589834:DNL589834 DXG589834:DXH589834 EHC589834:EHD589834 EQY589834:EQZ589834 FAU589834:FAV589834 FKQ589834:FKR589834 FUM589834:FUN589834 GEI589834:GEJ589834 GOE589834:GOF589834 GYA589834:GYB589834 HHW589834:HHX589834 HRS589834:HRT589834 IBO589834:IBP589834 ILK589834:ILL589834 IVG589834:IVH589834 JFC589834:JFD589834 JOY589834:JOZ589834 JYU589834:JYV589834 KIQ589834:KIR589834 KSM589834:KSN589834 LCI589834:LCJ589834 LME589834:LMF589834 LWA589834:LWB589834 MFW589834:MFX589834 MPS589834:MPT589834 MZO589834:MZP589834 NJK589834:NJL589834 NTG589834:NTH589834 ODC589834:ODD589834 OMY589834:OMZ589834 OWU589834:OWV589834 PGQ589834:PGR589834 PQM589834:PQN589834 QAI589834:QAJ589834 QKE589834:QKF589834 QUA589834:QUB589834 RDW589834:RDX589834 RNS589834:RNT589834 RXO589834:RXP589834 SHK589834:SHL589834 SRG589834:SRH589834 TBC589834:TBD589834 TKY589834:TKZ589834 TUU589834:TUV589834 UEQ589834:UER589834 UOM589834:UON589834 UYI589834:UYJ589834 VIE589834:VIF589834 VSA589834:VSB589834 WBW589834:WBX589834 WLS589834:WLT589834 WVO589834:WVP589834 G655364:H655364 JC655370:JD655370 SY655370:SZ655370 ACU655370:ACV655370 AMQ655370:AMR655370 AWM655370:AWN655370 BGI655370:BGJ655370 BQE655370:BQF655370 CAA655370:CAB655370 CJW655370:CJX655370 CTS655370:CTT655370 DDO655370:DDP655370 DNK655370:DNL655370 DXG655370:DXH655370 EHC655370:EHD655370 EQY655370:EQZ655370 FAU655370:FAV655370 FKQ655370:FKR655370 FUM655370:FUN655370 GEI655370:GEJ655370 GOE655370:GOF655370 GYA655370:GYB655370 HHW655370:HHX655370 HRS655370:HRT655370 IBO655370:IBP655370 ILK655370:ILL655370 IVG655370:IVH655370 JFC655370:JFD655370 JOY655370:JOZ655370 JYU655370:JYV655370 KIQ655370:KIR655370 KSM655370:KSN655370 LCI655370:LCJ655370 LME655370:LMF655370 LWA655370:LWB655370 MFW655370:MFX655370 MPS655370:MPT655370 MZO655370:MZP655370 NJK655370:NJL655370 NTG655370:NTH655370 ODC655370:ODD655370 OMY655370:OMZ655370 OWU655370:OWV655370 PGQ655370:PGR655370 PQM655370:PQN655370 QAI655370:QAJ655370 QKE655370:QKF655370 QUA655370:QUB655370 RDW655370:RDX655370 RNS655370:RNT655370 RXO655370:RXP655370 SHK655370:SHL655370 SRG655370:SRH655370 TBC655370:TBD655370 TKY655370:TKZ655370 TUU655370:TUV655370 UEQ655370:UER655370 UOM655370:UON655370 UYI655370:UYJ655370 VIE655370:VIF655370 VSA655370:VSB655370 WBW655370:WBX655370 WLS655370:WLT655370 WVO655370:WVP655370 G720900:H720900 JC720906:JD720906 SY720906:SZ720906 ACU720906:ACV720906 AMQ720906:AMR720906 AWM720906:AWN720906 BGI720906:BGJ720906 BQE720906:BQF720906 CAA720906:CAB720906 CJW720906:CJX720906 CTS720906:CTT720906 DDO720906:DDP720906 DNK720906:DNL720906 DXG720906:DXH720906 EHC720906:EHD720906 EQY720906:EQZ720906 FAU720906:FAV720906 FKQ720906:FKR720906 FUM720906:FUN720906 GEI720906:GEJ720906 GOE720906:GOF720906 GYA720906:GYB720906 HHW720906:HHX720906 HRS720906:HRT720906 IBO720906:IBP720906 ILK720906:ILL720906 IVG720906:IVH720906 JFC720906:JFD720906 JOY720906:JOZ720906 JYU720906:JYV720906 KIQ720906:KIR720906 KSM720906:KSN720906 LCI720906:LCJ720906 LME720906:LMF720906 LWA720906:LWB720906 MFW720906:MFX720906 MPS720906:MPT720906 MZO720906:MZP720906 NJK720906:NJL720906 NTG720906:NTH720906 ODC720906:ODD720906 OMY720906:OMZ720906 OWU720906:OWV720906 PGQ720906:PGR720906 PQM720906:PQN720906 QAI720906:QAJ720906 QKE720906:QKF720906 QUA720906:QUB720906 RDW720906:RDX720906 RNS720906:RNT720906 RXO720906:RXP720906 SHK720906:SHL720906 SRG720906:SRH720906 TBC720906:TBD720906 TKY720906:TKZ720906 TUU720906:TUV720906 UEQ720906:UER720906 UOM720906:UON720906 UYI720906:UYJ720906 VIE720906:VIF720906 VSA720906:VSB720906 WBW720906:WBX720906 WLS720906:WLT720906 WVO720906:WVP720906 G786436:H786436 JC786442:JD786442 SY786442:SZ786442 ACU786442:ACV786442 AMQ786442:AMR786442 AWM786442:AWN786442 BGI786442:BGJ786442 BQE786442:BQF786442 CAA786442:CAB786442 CJW786442:CJX786442 CTS786442:CTT786442 DDO786442:DDP786442 DNK786442:DNL786442 DXG786442:DXH786442 EHC786442:EHD786442 EQY786442:EQZ786442 FAU786442:FAV786442 FKQ786442:FKR786442 FUM786442:FUN786442 GEI786442:GEJ786442 GOE786442:GOF786442 GYA786442:GYB786442 HHW786442:HHX786442 HRS786442:HRT786442 IBO786442:IBP786442 ILK786442:ILL786442 IVG786442:IVH786442 JFC786442:JFD786442 JOY786442:JOZ786442 JYU786442:JYV786442 KIQ786442:KIR786442 KSM786442:KSN786442 LCI786442:LCJ786442 LME786442:LMF786442 LWA786442:LWB786442 MFW786442:MFX786442 MPS786442:MPT786442 MZO786442:MZP786442 NJK786442:NJL786442 NTG786442:NTH786442 ODC786442:ODD786442 OMY786442:OMZ786442 OWU786442:OWV786442 PGQ786442:PGR786442 PQM786442:PQN786442 QAI786442:QAJ786442 QKE786442:QKF786442 QUA786442:QUB786442 RDW786442:RDX786442 RNS786442:RNT786442 RXO786442:RXP786442 SHK786442:SHL786442 SRG786442:SRH786442 TBC786442:TBD786442 TKY786442:TKZ786442 TUU786442:TUV786442 UEQ786442:UER786442 UOM786442:UON786442 UYI786442:UYJ786442 VIE786442:VIF786442 VSA786442:VSB786442 WBW786442:WBX786442 WLS786442:WLT786442 WVO786442:WVP786442 G851972:H851972 JC851978:JD851978 SY851978:SZ851978 ACU851978:ACV851978 AMQ851978:AMR851978 AWM851978:AWN851978 BGI851978:BGJ851978 BQE851978:BQF851978 CAA851978:CAB851978 CJW851978:CJX851978 CTS851978:CTT851978 DDO851978:DDP851978 DNK851978:DNL851978 DXG851978:DXH851978 EHC851978:EHD851978 EQY851978:EQZ851978 FAU851978:FAV851978 FKQ851978:FKR851978 FUM851978:FUN851978 GEI851978:GEJ851978 GOE851978:GOF851978 GYA851978:GYB851978 HHW851978:HHX851978 HRS851978:HRT851978 IBO851978:IBP851978 ILK851978:ILL851978 IVG851978:IVH851978 JFC851978:JFD851978 JOY851978:JOZ851978 JYU851978:JYV851978 KIQ851978:KIR851978 KSM851978:KSN851978 LCI851978:LCJ851978 LME851978:LMF851978 LWA851978:LWB851978 MFW851978:MFX851978 MPS851978:MPT851978 MZO851978:MZP851978 NJK851978:NJL851978 NTG851978:NTH851978 ODC851978:ODD851978 OMY851978:OMZ851978 OWU851978:OWV851978 PGQ851978:PGR851978 PQM851978:PQN851978 QAI851978:QAJ851978 QKE851978:QKF851978 QUA851978:QUB851978 RDW851978:RDX851978 RNS851978:RNT851978 RXO851978:RXP851978 SHK851978:SHL851978 SRG851978:SRH851978 TBC851978:TBD851978 TKY851978:TKZ851978 TUU851978:TUV851978 UEQ851978:UER851978 UOM851978:UON851978 UYI851978:UYJ851978 VIE851978:VIF851978 VSA851978:VSB851978 WBW851978:WBX851978 WLS851978:WLT851978 WVO851978:WVP851978 G917508:H917508 JC917514:JD917514 SY917514:SZ917514 ACU917514:ACV917514 AMQ917514:AMR917514 AWM917514:AWN917514 BGI917514:BGJ917514 BQE917514:BQF917514 CAA917514:CAB917514 CJW917514:CJX917514 CTS917514:CTT917514 DDO917514:DDP917514 DNK917514:DNL917514 DXG917514:DXH917514 EHC917514:EHD917514 EQY917514:EQZ917514 FAU917514:FAV917514 FKQ917514:FKR917514 FUM917514:FUN917514 GEI917514:GEJ917514 GOE917514:GOF917514 GYA917514:GYB917514 HHW917514:HHX917514 HRS917514:HRT917514 IBO917514:IBP917514 ILK917514:ILL917514 IVG917514:IVH917514 JFC917514:JFD917514 JOY917514:JOZ917514 JYU917514:JYV917514 KIQ917514:KIR917514 KSM917514:KSN917514 LCI917514:LCJ917514 LME917514:LMF917514 LWA917514:LWB917514 MFW917514:MFX917514 MPS917514:MPT917514 MZO917514:MZP917514 NJK917514:NJL917514 NTG917514:NTH917514 ODC917514:ODD917514 OMY917514:OMZ917514 OWU917514:OWV917514 PGQ917514:PGR917514 PQM917514:PQN917514 QAI917514:QAJ917514 QKE917514:QKF917514 QUA917514:QUB917514 RDW917514:RDX917514 RNS917514:RNT917514 RXO917514:RXP917514 SHK917514:SHL917514 SRG917514:SRH917514 TBC917514:TBD917514 TKY917514:TKZ917514 TUU917514:TUV917514 UEQ917514:UER917514 UOM917514:UON917514 UYI917514:UYJ917514 VIE917514:VIF917514 VSA917514:VSB917514 WBW917514:WBX917514 WLS917514:WLT917514 WVO917514:WVP917514 G983044:H983044 JC983050:JD983050 SY983050:SZ983050 ACU983050:ACV983050 AMQ983050:AMR983050 AWM983050:AWN983050 BGI983050:BGJ983050 BQE983050:BQF983050 CAA983050:CAB983050 CJW983050:CJX983050 CTS983050:CTT983050 DDO983050:DDP983050 DNK983050:DNL983050 DXG983050:DXH983050 EHC983050:EHD983050 EQY983050:EQZ983050 FAU983050:FAV983050 FKQ983050:FKR983050 FUM983050:FUN983050 GEI983050:GEJ983050 GOE983050:GOF983050 GYA983050:GYB983050 HHW983050:HHX983050 HRS983050:HRT983050 IBO983050:IBP983050 ILK983050:ILL983050 IVG983050:IVH983050 JFC983050:JFD983050 JOY983050:JOZ983050 JYU983050:JYV983050 KIQ983050:KIR983050 KSM983050:KSN983050 LCI983050:LCJ983050 LME983050:LMF983050 LWA983050:LWB983050 MFW983050:MFX983050 MPS983050:MPT983050 MZO983050:MZP983050 NJK983050:NJL983050 NTG983050:NTH983050 ODC983050:ODD983050 OMY983050:OMZ983050 OWU983050:OWV983050 PGQ983050:PGR983050 PQM983050:PQN983050 QAI983050:QAJ983050 QKE983050:QKF983050 QUA983050:QUB983050 RDW983050:RDX983050 RNS983050:RNT983050 RXO983050:RXP983050 SHK983050:SHL983050 SRG983050:SRH983050 TBC983050:TBD983050 TKY983050:TKZ983050 TUU983050:TUV983050 UEQ983050:UER983050 UOM983050:UON983050 UYI983050:UYJ983050 VIE983050:VIF983050 VSA983050:VSB983050 WBW983050:WBX983050 WLS983050:WLT983050 WVO983050:WVP983050 G415:H415 JC415:JD415 SY415:SZ415 ACU415:ACV415 AMQ415:AMR415 AWM415:AWN415 BGI415:BGJ415 BQE415:BQF415 CAA415:CAB415 CJW415:CJX415 CTS415:CTT415 DDO415:DDP415 DNK415:DNL415 DXG415:DXH415 EHC415:EHD415 EQY415:EQZ415 FAU415:FAV415 FKQ415:FKR415 FUM415:FUN415 GEI415:GEJ415 GOE415:GOF415 GYA415:GYB415 HHW415:HHX415 HRS415:HRT415 IBO415:IBP415 ILK415:ILL415 IVG415:IVH415 JFC415:JFD415 JOY415:JOZ415 JYU415:JYV415 KIQ415:KIR415 KSM415:KSN415 LCI415:LCJ415 LME415:LMF415 LWA415:LWB415 MFW415:MFX415 MPS415:MPT415 MZO415:MZP415 NJK415:NJL415 NTG415:NTH415 ODC415:ODD415 OMY415:OMZ415 OWU415:OWV415 PGQ415:PGR415 PQM415:PQN415 QAI415:QAJ415 QKE415:QKF415 QUA415:QUB415 RDW415:RDX415 RNS415:RNT415 RXO415:RXP415 SHK415:SHL415 SRG415:SRH415 TBC415:TBD415 TKY415:TKZ415 TUU415:TUV415 UEQ415:UER415 UOM415:UON415 UYI415:UYJ415 VIE415:VIF415 VSA415:VSB415 WBW415:WBX415 WLS415:WLT415 WVO415:WVP415 G65945:H65945 JC65951:JD65951 SY65951:SZ65951 ACU65951:ACV65951 AMQ65951:AMR65951 AWM65951:AWN65951 BGI65951:BGJ65951 BQE65951:BQF65951 CAA65951:CAB65951 CJW65951:CJX65951 CTS65951:CTT65951 DDO65951:DDP65951 DNK65951:DNL65951 DXG65951:DXH65951 EHC65951:EHD65951 EQY65951:EQZ65951 FAU65951:FAV65951 FKQ65951:FKR65951 FUM65951:FUN65951 GEI65951:GEJ65951 GOE65951:GOF65951 GYA65951:GYB65951 HHW65951:HHX65951 HRS65951:HRT65951 IBO65951:IBP65951 ILK65951:ILL65951 IVG65951:IVH65951 JFC65951:JFD65951 JOY65951:JOZ65951 JYU65951:JYV65951 KIQ65951:KIR65951 KSM65951:KSN65951 LCI65951:LCJ65951 LME65951:LMF65951 LWA65951:LWB65951 MFW65951:MFX65951 MPS65951:MPT65951 MZO65951:MZP65951 NJK65951:NJL65951 NTG65951:NTH65951 ODC65951:ODD65951 OMY65951:OMZ65951 OWU65951:OWV65951 PGQ65951:PGR65951 PQM65951:PQN65951 QAI65951:QAJ65951 QKE65951:QKF65951 QUA65951:QUB65951 RDW65951:RDX65951 RNS65951:RNT65951 RXO65951:RXP65951 SHK65951:SHL65951 SRG65951:SRH65951 TBC65951:TBD65951 TKY65951:TKZ65951 TUU65951:TUV65951 UEQ65951:UER65951 UOM65951:UON65951 UYI65951:UYJ65951 VIE65951:VIF65951 VSA65951:VSB65951 WBW65951:WBX65951 WLS65951:WLT65951 WVO65951:WVP65951 G131481:H131481 JC131487:JD131487 SY131487:SZ131487 ACU131487:ACV131487 AMQ131487:AMR131487 AWM131487:AWN131487 BGI131487:BGJ131487 BQE131487:BQF131487 CAA131487:CAB131487 CJW131487:CJX131487 CTS131487:CTT131487 DDO131487:DDP131487 DNK131487:DNL131487 DXG131487:DXH131487 EHC131487:EHD131487 EQY131487:EQZ131487 FAU131487:FAV131487 FKQ131487:FKR131487 FUM131487:FUN131487 GEI131487:GEJ131487 GOE131487:GOF131487 GYA131487:GYB131487 HHW131487:HHX131487 HRS131487:HRT131487 IBO131487:IBP131487 ILK131487:ILL131487 IVG131487:IVH131487 JFC131487:JFD131487 JOY131487:JOZ131487 JYU131487:JYV131487 KIQ131487:KIR131487 KSM131487:KSN131487 LCI131487:LCJ131487 LME131487:LMF131487 LWA131487:LWB131487 MFW131487:MFX131487 MPS131487:MPT131487 MZO131487:MZP131487 NJK131487:NJL131487 NTG131487:NTH131487 ODC131487:ODD131487 OMY131487:OMZ131487 OWU131487:OWV131487 PGQ131487:PGR131487 PQM131487:PQN131487 QAI131487:QAJ131487 QKE131487:QKF131487 QUA131487:QUB131487 RDW131487:RDX131487 RNS131487:RNT131487 RXO131487:RXP131487 SHK131487:SHL131487 SRG131487:SRH131487 TBC131487:TBD131487 TKY131487:TKZ131487 TUU131487:TUV131487 UEQ131487:UER131487 UOM131487:UON131487 UYI131487:UYJ131487 VIE131487:VIF131487 VSA131487:VSB131487 WBW131487:WBX131487 WLS131487:WLT131487 WVO131487:WVP131487 G197017:H197017 JC197023:JD197023 SY197023:SZ197023 ACU197023:ACV197023 AMQ197023:AMR197023 AWM197023:AWN197023 BGI197023:BGJ197023 BQE197023:BQF197023 CAA197023:CAB197023 CJW197023:CJX197023 CTS197023:CTT197023 DDO197023:DDP197023 DNK197023:DNL197023 DXG197023:DXH197023 EHC197023:EHD197023 EQY197023:EQZ197023 FAU197023:FAV197023 FKQ197023:FKR197023 FUM197023:FUN197023 GEI197023:GEJ197023 GOE197023:GOF197023 GYA197023:GYB197023 HHW197023:HHX197023 HRS197023:HRT197023 IBO197023:IBP197023 ILK197023:ILL197023 IVG197023:IVH197023 JFC197023:JFD197023 JOY197023:JOZ197023 JYU197023:JYV197023 KIQ197023:KIR197023 KSM197023:KSN197023 LCI197023:LCJ197023 LME197023:LMF197023 LWA197023:LWB197023 MFW197023:MFX197023 MPS197023:MPT197023 MZO197023:MZP197023 NJK197023:NJL197023 NTG197023:NTH197023 ODC197023:ODD197023 OMY197023:OMZ197023 OWU197023:OWV197023 PGQ197023:PGR197023 PQM197023:PQN197023 QAI197023:QAJ197023 QKE197023:QKF197023 QUA197023:QUB197023 RDW197023:RDX197023 RNS197023:RNT197023 RXO197023:RXP197023 SHK197023:SHL197023 SRG197023:SRH197023 TBC197023:TBD197023 TKY197023:TKZ197023 TUU197023:TUV197023 UEQ197023:UER197023 UOM197023:UON197023 UYI197023:UYJ197023 VIE197023:VIF197023 VSA197023:VSB197023 WBW197023:WBX197023 WLS197023:WLT197023 WVO197023:WVP197023 G262553:H262553 JC262559:JD262559 SY262559:SZ262559 ACU262559:ACV262559 AMQ262559:AMR262559 AWM262559:AWN262559 BGI262559:BGJ262559 BQE262559:BQF262559 CAA262559:CAB262559 CJW262559:CJX262559 CTS262559:CTT262559 DDO262559:DDP262559 DNK262559:DNL262559 DXG262559:DXH262559 EHC262559:EHD262559 EQY262559:EQZ262559 FAU262559:FAV262559 FKQ262559:FKR262559 FUM262559:FUN262559 GEI262559:GEJ262559 GOE262559:GOF262559 GYA262559:GYB262559 HHW262559:HHX262559 HRS262559:HRT262559 IBO262559:IBP262559 ILK262559:ILL262559 IVG262559:IVH262559 JFC262559:JFD262559 JOY262559:JOZ262559 JYU262559:JYV262559 KIQ262559:KIR262559 KSM262559:KSN262559 LCI262559:LCJ262559 LME262559:LMF262559 LWA262559:LWB262559 MFW262559:MFX262559 MPS262559:MPT262559 MZO262559:MZP262559 NJK262559:NJL262559 NTG262559:NTH262559 ODC262559:ODD262559 OMY262559:OMZ262559 OWU262559:OWV262559 PGQ262559:PGR262559 PQM262559:PQN262559 QAI262559:QAJ262559 QKE262559:QKF262559 QUA262559:QUB262559 RDW262559:RDX262559 RNS262559:RNT262559 RXO262559:RXP262559 SHK262559:SHL262559 SRG262559:SRH262559 TBC262559:TBD262559 TKY262559:TKZ262559 TUU262559:TUV262559 UEQ262559:UER262559 UOM262559:UON262559 UYI262559:UYJ262559 VIE262559:VIF262559 VSA262559:VSB262559 WBW262559:WBX262559 WLS262559:WLT262559 WVO262559:WVP262559 G328089:H328089 JC328095:JD328095 SY328095:SZ328095 ACU328095:ACV328095 AMQ328095:AMR328095 AWM328095:AWN328095 BGI328095:BGJ328095 BQE328095:BQF328095 CAA328095:CAB328095 CJW328095:CJX328095 CTS328095:CTT328095 DDO328095:DDP328095 DNK328095:DNL328095 DXG328095:DXH328095 EHC328095:EHD328095 EQY328095:EQZ328095 FAU328095:FAV328095 FKQ328095:FKR328095 FUM328095:FUN328095 GEI328095:GEJ328095 GOE328095:GOF328095 GYA328095:GYB328095 HHW328095:HHX328095 HRS328095:HRT328095 IBO328095:IBP328095 ILK328095:ILL328095 IVG328095:IVH328095 JFC328095:JFD328095 JOY328095:JOZ328095 JYU328095:JYV328095 KIQ328095:KIR328095 KSM328095:KSN328095 LCI328095:LCJ328095 LME328095:LMF328095 LWA328095:LWB328095 MFW328095:MFX328095 MPS328095:MPT328095 MZO328095:MZP328095 NJK328095:NJL328095 NTG328095:NTH328095 ODC328095:ODD328095 OMY328095:OMZ328095 OWU328095:OWV328095 PGQ328095:PGR328095 PQM328095:PQN328095 QAI328095:QAJ328095 QKE328095:QKF328095 QUA328095:QUB328095 RDW328095:RDX328095 RNS328095:RNT328095 RXO328095:RXP328095 SHK328095:SHL328095 SRG328095:SRH328095 TBC328095:TBD328095 TKY328095:TKZ328095 TUU328095:TUV328095 UEQ328095:UER328095 UOM328095:UON328095 UYI328095:UYJ328095 VIE328095:VIF328095 VSA328095:VSB328095 WBW328095:WBX328095 WLS328095:WLT328095 WVO328095:WVP328095 G393625:H393625 JC393631:JD393631 SY393631:SZ393631 ACU393631:ACV393631 AMQ393631:AMR393631 AWM393631:AWN393631 BGI393631:BGJ393631 BQE393631:BQF393631 CAA393631:CAB393631 CJW393631:CJX393631 CTS393631:CTT393631 DDO393631:DDP393631 DNK393631:DNL393631 DXG393631:DXH393631 EHC393631:EHD393631 EQY393631:EQZ393631 FAU393631:FAV393631 FKQ393631:FKR393631 FUM393631:FUN393631 GEI393631:GEJ393631 GOE393631:GOF393631 GYA393631:GYB393631 HHW393631:HHX393631 HRS393631:HRT393631 IBO393631:IBP393631 ILK393631:ILL393631 IVG393631:IVH393631 JFC393631:JFD393631 JOY393631:JOZ393631 JYU393631:JYV393631 KIQ393631:KIR393631 KSM393631:KSN393631 LCI393631:LCJ393631 LME393631:LMF393631 LWA393631:LWB393631 MFW393631:MFX393631 MPS393631:MPT393631 MZO393631:MZP393631 NJK393631:NJL393631 NTG393631:NTH393631 ODC393631:ODD393631 OMY393631:OMZ393631 OWU393631:OWV393631 PGQ393631:PGR393631 PQM393631:PQN393631 QAI393631:QAJ393631 QKE393631:QKF393631 QUA393631:QUB393631 RDW393631:RDX393631 RNS393631:RNT393631 RXO393631:RXP393631 SHK393631:SHL393631 SRG393631:SRH393631 TBC393631:TBD393631 TKY393631:TKZ393631 TUU393631:TUV393631 UEQ393631:UER393631 UOM393631:UON393631 UYI393631:UYJ393631 VIE393631:VIF393631 VSA393631:VSB393631 WBW393631:WBX393631 WLS393631:WLT393631 WVO393631:WVP393631 G459161:H459161 JC459167:JD459167 SY459167:SZ459167 ACU459167:ACV459167 AMQ459167:AMR459167 AWM459167:AWN459167 BGI459167:BGJ459167 BQE459167:BQF459167 CAA459167:CAB459167 CJW459167:CJX459167 CTS459167:CTT459167 DDO459167:DDP459167 DNK459167:DNL459167 DXG459167:DXH459167 EHC459167:EHD459167 EQY459167:EQZ459167 FAU459167:FAV459167 FKQ459167:FKR459167 FUM459167:FUN459167 GEI459167:GEJ459167 GOE459167:GOF459167 GYA459167:GYB459167 HHW459167:HHX459167 HRS459167:HRT459167 IBO459167:IBP459167 ILK459167:ILL459167 IVG459167:IVH459167 JFC459167:JFD459167 JOY459167:JOZ459167 JYU459167:JYV459167 KIQ459167:KIR459167 KSM459167:KSN459167 LCI459167:LCJ459167 LME459167:LMF459167 LWA459167:LWB459167 MFW459167:MFX459167 MPS459167:MPT459167 MZO459167:MZP459167 NJK459167:NJL459167 NTG459167:NTH459167 ODC459167:ODD459167 OMY459167:OMZ459167 OWU459167:OWV459167 PGQ459167:PGR459167 PQM459167:PQN459167 QAI459167:QAJ459167 QKE459167:QKF459167 QUA459167:QUB459167 RDW459167:RDX459167 RNS459167:RNT459167 RXO459167:RXP459167 SHK459167:SHL459167 SRG459167:SRH459167 TBC459167:TBD459167 TKY459167:TKZ459167 TUU459167:TUV459167 UEQ459167:UER459167 UOM459167:UON459167 UYI459167:UYJ459167 VIE459167:VIF459167 VSA459167:VSB459167 WBW459167:WBX459167 WLS459167:WLT459167 WVO459167:WVP459167 G524697:H524697 JC524703:JD524703 SY524703:SZ524703 ACU524703:ACV524703 AMQ524703:AMR524703 AWM524703:AWN524703 BGI524703:BGJ524703 BQE524703:BQF524703 CAA524703:CAB524703 CJW524703:CJX524703 CTS524703:CTT524703 DDO524703:DDP524703 DNK524703:DNL524703 DXG524703:DXH524703 EHC524703:EHD524703 EQY524703:EQZ524703 FAU524703:FAV524703 FKQ524703:FKR524703 FUM524703:FUN524703 GEI524703:GEJ524703 GOE524703:GOF524703 GYA524703:GYB524703 HHW524703:HHX524703 HRS524703:HRT524703 IBO524703:IBP524703 ILK524703:ILL524703 IVG524703:IVH524703 JFC524703:JFD524703 JOY524703:JOZ524703 JYU524703:JYV524703 KIQ524703:KIR524703 KSM524703:KSN524703 LCI524703:LCJ524703 LME524703:LMF524703 LWA524703:LWB524703 MFW524703:MFX524703 MPS524703:MPT524703 MZO524703:MZP524703 NJK524703:NJL524703 NTG524703:NTH524703 ODC524703:ODD524703 OMY524703:OMZ524703 OWU524703:OWV524703 PGQ524703:PGR524703 PQM524703:PQN524703 QAI524703:QAJ524703 QKE524703:QKF524703 QUA524703:QUB524703 RDW524703:RDX524703 RNS524703:RNT524703 RXO524703:RXP524703 SHK524703:SHL524703 SRG524703:SRH524703 TBC524703:TBD524703 TKY524703:TKZ524703 TUU524703:TUV524703 UEQ524703:UER524703 UOM524703:UON524703 UYI524703:UYJ524703 VIE524703:VIF524703 VSA524703:VSB524703 WBW524703:WBX524703 WLS524703:WLT524703 WVO524703:WVP524703 G590233:H590233 JC590239:JD590239 SY590239:SZ590239 ACU590239:ACV590239 AMQ590239:AMR590239 AWM590239:AWN590239 BGI590239:BGJ590239 BQE590239:BQF590239 CAA590239:CAB590239 CJW590239:CJX590239 CTS590239:CTT590239 DDO590239:DDP590239 DNK590239:DNL590239 DXG590239:DXH590239 EHC590239:EHD590239 EQY590239:EQZ590239 FAU590239:FAV590239 FKQ590239:FKR590239 FUM590239:FUN590239 GEI590239:GEJ590239 GOE590239:GOF590239 GYA590239:GYB590239 HHW590239:HHX590239 HRS590239:HRT590239 IBO590239:IBP590239 ILK590239:ILL590239 IVG590239:IVH590239 JFC590239:JFD590239 JOY590239:JOZ590239 JYU590239:JYV590239 KIQ590239:KIR590239 KSM590239:KSN590239 LCI590239:LCJ590239 LME590239:LMF590239 LWA590239:LWB590239 MFW590239:MFX590239 MPS590239:MPT590239 MZO590239:MZP590239 NJK590239:NJL590239 NTG590239:NTH590239 ODC590239:ODD590239 OMY590239:OMZ590239 OWU590239:OWV590239 PGQ590239:PGR590239 PQM590239:PQN590239 QAI590239:QAJ590239 QKE590239:QKF590239 QUA590239:QUB590239 RDW590239:RDX590239 RNS590239:RNT590239 RXO590239:RXP590239 SHK590239:SHL590239 SRG590239:SRH590239 TBC590239:TBD590239 TKY590239:TKZ590239 TUU590239:TUV590239 UEQ590239:UER590239 UOM590239:UON590239 UYI590239:UYJ590239 VIE590239:VIF590239 VSA590239:VSB590239 WBW590239:WBX590239 WLS590239:WLT590239 WVO590239:WVP590239 G655769:H655769 JC655775:JD655775 SY655775:SZ655775 ACU655775:ACV655775 AMQ655775:AMR655775 AWM655775:AWN655775 BGI655775:BGJ655775 BQE655775:BQF655775 CAA655775:CAB655775 CJW655775:CJX655775 CTS655775:CTT655775 DDO655775:DDP655775 DNK655775:DNL655775 DXG655775:DXH655775 EHC655775:EHD655775 EQY655775:EQZ655775 FAU655775:FAV655775 FKQ655775:FKR655775 FUM655775:FUN655775 GEI655775:GEJ655775 GOE655775:GOF655775 GYA655775:GYB655775 HHW655775:HHX655775 HRS655775:HRT655775 IBO655775:IBP655775 ILK655775:ILL655775 IVG655775:IVH655775 JFC655775:JFD655775 JOY655775:JOZ655775 JYU655775:JYV655775 KIQ655775:KIR655775 KSM655775:KSN655775 LCI655775:LCJ655775 LME655775:LMF655775 LWA655775:LWB655775 MFW655775:MFX655775 MPS655775:MPT655775 MZO655775:MZP655775 NJK655775:NJL655775 NTG655775:NTH655775 ODC655775:ODD655775 OMY655775:OMZ655775 OWU655775:OWV655775 PGQ655775:PGR655775 PQM655775:PQN655775 QAI655775:QAJ655775 QKE655775:QKF655775 QUA655775:QUB655775 RDW655775:RDX655775 RNS655775:RNT655775 RXO655775:RXP655775 SHK655775:SHL655775 SRG655775:SRH655775 TBC655775:TBD655775 TKY655775:TKZ655775 TUU655775:TUV655775 UEQ655775:UER655775 UOM655775:UON655775 UYI655775:UYJ655775 VIE655775:VIF655775 VSA655775:VSB655775 WBW655775:WBX655775 WLS655775:WLT655775 WVO655775:WVP655775 G721305:H721305 JC721311:JD721311 SY721311:SZ721311 ACU721311:ACV721311 AMQ721311:AMR721311 AWM721311:AWN721311 BGI721311:BGJ721311 BQE721311:BQF721311 CAA721311:CAB721311 CJW721311:CJX721311 CTS721311:CTT721311 DDO721311:DDP721311 DNK721311:DNL721311 DXG721311:DXH721311 EHC721311:EHD721311 EQY721311:EQZ721311 FAU721311:FAV721311 FKQ721311:FKR721311 FUM721311:FUN721311 GEI721311:GEJ721311 GOE721311:GOF721311 GYA721311:GYB721311 HHW721311:HHX721311 HRS721311:HRT721311 IBO721311:IBP721311 ILK721311:ILL721311 IVG721311:IVH721311 JFC721311:JFD721311 JOY721311:JOZ721311 JYU721311:JYV721311 KIQ721311:KIR721311 KSM721311:KSN721311 LCI721311:LCJ721311 LME721311:LMF721311 LWA721311:LWB721311 MFW721311:MFX721311 MPS721311:MPT721311 MZO721311:MZP721311 NJK721311:NJL721311 NTG721311:NTH721311 ODC721311:ODD721311 OMY721311:OMZ721311 OWU721311:OWV721311 PGQ721311:PGR721311 PQM721311:PQN721311 QAI721311:QAJ721311 QKE721311:QKF721311 QUA721311:QUB721311 RDW721311:RDX721311 RNS721311:RNT721311 RXO721311:RXP721311 SHK721311:SHL721311 SRG721311:SRH721311 TBC721311:TBD721311 TKY721311:TKZ721311 TUU721311:TUV721311 UEQ721311:UER721311 UOM721311:UON721311 UYI721311:UYJ721311 VIE721311:VIF721311 VSA721311:VSB721311 WBW721311:WBX721311 WLS721311:WLT721311 WVO721311:WVP721311 G786841:H786841 JC786847:JD786847 SY786847:SZ786847 ACU786847:ACV786847 AMQ786847:AMR786847 AWM786847:AWN786847 BGI786847:BGJ786847 BQE786847:BQF786847 CAA786847:CAB786847 CJW786847:CJX786847 CTS786847:CTT786847 DDO786847:DDP786847 DNK786847:DNL786847 DXG786847:DXH786847 EHC786847:EHD786847 EQY786847:EQZ786847 FAU786847:FAV786847 FKQ786847:FKR786847 FUM786847:FUN786847 GEI786847:GEJ786847 GOE786847:GOF786847 GYA786847:GYB786847 HHW786847:HHX786847 HRS786847:HRT786847 IBO786847:IBP786847 ILK786847:ILL786847 IVG786847:IVH786847 JFC786847:JFD786847 JOY786847:JOZ786847 JYU786847:JYV786847 KIQ786847:KIR786847 KSM786847:KSN786847 LCI786847:LCJ786847 LME786847:LMF786847 LWA786847:LWB786847 MFW786847:MFX786847 MPS786847:MPT786847 MZO786847:MZP786847 NJK786847:NJL786847 NTG786847:NTH786847 ODC786847:ODD786847 OMY786847:OMZ786847 OWU786847:OWV786847 PGQ786847:PGR786847 PQM786847:PQN786847 QAI786847:QAJ786847 QKE786847:QKF786847 QUA786847:QUB786847 RDW786847:RDX786847 RNS786847:RNT786847 RXO786847:RXP786847 SHK786847:SHL786847 SRG786847:SRH786847 TBC786847:TBD786847 TKY786847:TKZ786847 TUU786847:TUV786847 UEQ786847:UER786847 UOM786847:UON786847 UYI786847:UYJ786847 VIE786847:VIF786847 VSA786847:VSB786847 WBW786847:WBX786847 WLS786847:WLT786847 WVO786847:WVP786847 G852377:H852377 JC852383:JD852383 SY852383:SZ852383 ACU852383:ACV852383 AMQ852383:AMR852383 AWM852383:AWN852383 BGI852383:BGJ852383 BQE852383:BQF852383 CAA852383:CAB852383 CJW852383:CJX852383 CTS852383:CTT852383 DDO852383:DDP852383 DNK852383:DNL852383 DXG852383:DXH852383 EHC852383:EHD852383 EQY852383:EQZ852383 FAU852383:FAV852383 FKQ852383:FKR852383 FUM852383:FUN852383 GEI852383:GEJ852383 GOE852383:GOF852383 GYA852383:GYB852383 HHW852383:HHX852383 HRS852383:HRT852383 IBO852383:IBP852383 ILK852383:ILL852383 IVG852383:IVH852383 JFC852383:JFD852383 JOY852383:JOZ852383 JYU852383:JYV852383 KIQ852383:KIR852383 KSM852383:KSN852383 LCI852383:LCJ852383 LME852383:LMF852383 LWA852383:LWB852383 MFW852383:MFX852383 MPS852383:MPT852383 MZO852383:MZP852383 NJK852383:NJL852383 NTG852383:NTH852383 ODC852383:ODD852383 OMY852383:OMZ852383 OWU852383:OWV852383 PGQ852383:PGR852383 PQM852383:PQN852383 QAI852383:QAJ852383 QKE852383:QKF852383 QUA852383:QUB852383 RDW852383:RDX852383 RNS852383:RNT852383 RXO852383:RXP852383 SHK852383:SHL852383 SRG852383:SRH852383 TBC852383:TBD852383 TKY852383:TKZ852383 TUU852383:TUV852383 UEQ852383:UER852383 UOM852383:UON852383 UYI852383:UYJ852383 VIE852383:VIF852383 VSA852383:VSB852383 WBW852383:WBX852383 WLS852383:WLT852383 WVO852383:WVP852383 G917913:H917913 JC917919:JD917919 SY917919:SZ917919 ACU917919:ACV917919 AMQ917919:AMR917919 AWM917919:AWN917919 BGI917919:BGJ917919 BQE917919:BQF917919 CAA917919:CAB917919 CJW917919:CJX917919 CTS917919:CTT917919 DDO917919:DDP917919 DNK917919:DNL917919 DXG917919:DXH917919 EHC917919:EHD917919 EQY917919:EQZ917919 FAU917919:FAV917919 FKQ917919:FKR917919 FUM917919:FUN917919 GEI917919:GEJ917919 GOE917919:GOF917919 GYA917919:GYB917919 HHW917919:HHX917919 HRS917919:HRT917919 IBO917919:IBP917919 ILK917919:ILL917919 IVG917919:IVH917919 JFC917919:JFD917919 JOY917919:JOZ917919 JYU917919:JYV917919 KIQ917919:KIR917919 KSM917919:KSN917919 LCI917919:LCJ917919 LME917919:LMF917919 LWA917919:LWB917919 MFW917919:MFX917919 MPS917919:MPT917919 MZO917919:MZP917919 NJK917919:NJL917919 NTG917919:NTH917919 ODC917919:ODD917919 OMY917919:OMZ917919 OWU917919:OWV917919 PGQ917919:PGR917919 PQM917919:PQN917919 QAI917919:QAJ917919 QKE917919:QKF917919 QUA917919:QUB917919 RDW917919:RDX917919 RNS917919:RNT917919 RXO917919:RXP917919 SHK917919:SHL917919 SRG917919:SRH917919 TBC917919:TBD917919 TKY917919:TKZ917919 TUU917919:TUV917919 UEQ917919:UER917919 UOM917919:UON917919 UYI917919:UYJ917919 VIE917919:VIF917919 VSA917919:VSB917919 WBW917919:WBX917919 WLS917919:WLT917919 WVO917919:WVP917919 G983449:H983449 JC983455:JD983455 SY983455:SZ983455 ACU983455:ACV983455 AMQ983455:AMR983455 AWM983455:AWN983455 BGI983455:BGJ983455 BQE983455:BQF983455 CAA983455:CAB983455 CJW983455:CJX983455 CTS983455:CTT983455 DDO983455:DDP983455 DNK983455:DNL983455 DXG983455:DXH983455 EHC983455:EHD983455 EQY983455:EQZ983455 FAU983455:FAV983455 FKQ983455:FKR983455 FUM983455:FUN983455 GEI983455:GEJ983455 GOE983455:GOF983455 GYA983455:GYB983455 HHW983455:HHX983455 HRS983455:HRT983455 IBO983455:IBP983455 ILK983455:ILL983455 IVG983455:IVH983455 JFC983455:JFD983455 JOY983455:JOZ983455 JYU983455:JYV983455 KIQ983455:KIR983455 KSM983455:KSN983455 LCI983455:LCJ983455 LME983455:LMF983455 LWA983455:LWB983455 MFW983455:MFX983455 MPS983455:MPT983455 MZO983455:MZP983455 NJK983455:NJL983455 NTG983455:NTH983455 ODC983455:ODD983455 OMY983455:OMZ983455 OWU983455:OWV983455 PGQ983455:PGR983455 PQM983455:PQN983455 QAI983455:QAJ983455 QKE983455:QKF983455 QUA983455:QUB983455 RDW983455:RDX983455 RNS983455:RNT983455 RXO983455:RXP983455 SHK983455:SHL983455 SRG983455:SRH983455 TBC983455:TBD983455 TKY983455:TKZ983455 TUU983455:TUV983455 UEQ983455:UER983455 UOM983455:UON983455 UYI983455:UYJ983455 VIE983455:VIF983455 VSA983455:VSB983455 WBW983455:WBX983455 WLS983455:WLT983455 WVO983455:WVP983455</xm:sqref>
        </x14:dataValidation>
        <x14:dataValidation type="list" allowBlank="1" showInputMessage="1" showErrorMessage="1" xr:uid="{D7AA4A28-2317-460F-93EC-11FDA11A535F}">
          <x14:formula1>
            <xm:f>$BF$3:$BF$5</xm:f>
          </x14:formula1>
          <xm:sqref>C174:C178 IY174:IY178 SU174:SU178 ACQ174:ACQ178 AMM174:AMM178 AWI174:AWI178 BGE174:BGE178 BQA174:BQA178 BZW174:BZW178 CJS174:CJS178 CTO174:CTO178 DDK174:DDK178 DNG174:DNG178 DXC174:DXC178 EGY174:EGY178 EQU174:EQU178 FAQ174:FAQ178 FKM174:FKM178 FUI174:FUI178 GEE174:GEE178 GOA174:GOA178 GXW174:GXW178 HHS174:HHS178 HRO174:HRO178 IBK174:IBK178 ILG174:ILG178 IVC174:IVC178 JEY174:JEY178 JOU174:JOU178 JYQ174:JYQ178 KIM174:KIM178 KSI174:KSI178 LCE174:LCE178 LMA174:LMA178 LVW174:LVW178 MFS174:MFS178 MPO174:MPO178 MZK174:MZK178 NJG174:NJG178 NTC174:NTC178 OCY174:OCY178 OMU174:OMU178 OWQ174:OWQ178 PGM174:PGM178 PQI174:PQI178 QAE174:QAE178 QKA174:QKA178 QTW174:QTW178 RDS174:RDS178 RNO174:RNO178 RXK174:RXK178 SHG174:SHG178 SRC174:SRC178 TAY174:TAY178 TKU174:TKU178 TUQ174:TUQ178 UEM174:UEM178 UOI174:UOI178 UYE174:UYE178 VIA174:VIA178 VRW174:VRW178 WBS174:WBS178 WLO174:WLO178 WVK174:WVK178 C65710:C65714 IY65710:IY65714 SU65710:SU65714 ACQ65710:ACQ65714 AMM65710:AMM65714 AWI65710:AWI65714 BGE65710:BGE65714 BQA65710:BQA65714 BZW65710:BZW65714 CJS65710:CJS65714 CTO65710:CTO65714 DDK65710:DDK65714 DNG65710:DNG65714 DXC65710:DXC65714 EGY65710:EGY65714 EQU65710:EQU65714 FAQ65710:FAQ65714 FKM65710:FKM65714 FUI65710:FUI65714 GEE65710:GEE65714 GOA65710:GOA65714 GXW65710:GXW65714 HHS65710:HHS65714 HRO65710:HRO65714 IBK65710:IBK65714 ILG65710:ILG65714 IVC65710:IVC65714 JEY65710:JEY65714 JOU65710:JOU65714 JYQ65710:JYQ65714 KIM65710:KIM65714 KSI65710:KSI65714 LCE65710:LCE65714 LMA65710:LMA65714 LVW65710:LVW65714 MFS65710:MFS65714 MPO65710:MPO65714 MZK65710:MZK65714 NJG65710:NJG65714 NTC65710:NTC65714 OCY65710:OCY65714 OMU65710:OMU65714 OWQ65710:OWQ65714 PGM65710:PGM65714 PQI65710:PQI65714 QAE65710:QAE65714 QKA65710:QKA65714 QTW65710:QTW65714 RDS65710:RDS65714 RNO65710:RNO65714 RXK65710:RXK65714 SHG65710:SHG65714 SRC65710:SRC65714 TAY65710:TAY65714 TKU65710:TKU65714 TUQ65710:TUQ65714 UEM65710:UEM65714 UOI65710:UOI65714 UYE65710:UYE65714 VIA65710:VIA65714 VRW65710:VRW65714 WBS65710:WBS65714 WLO65710:WLO65714 WVK65710:WVK65714 C131246:C131250 IY131246:IY131250 SU131246:SU131250 ACQ131246:ACQ131250 AMM131246:AMM131250 AWI131246:AWI131250 BGE131246:BGE131250 BQA131246:BQA131250 BZW131246:BZW131250 CJS131246:CJS131250 CTO131246:CTO131250 DDK131246:DDK131250 DNG131246:DNG131250 DXC131246:DXC131250 EGY131246:EGY131250 EQU131246:EQU131250 FAQ131246:FAQ131250 FKM131246:FKM131250 FUI131246:FUI131250 GEE131246:GEE131250 GOA131246:GOA131250 GXW131246:GXW131250 HHS131246:HHS131250 HRO131246:HRO131250 IBK131246:IBK131250 ILG131246:ILG131250 IVC131246:IVC131250 JEY131246:JEY131250 JOU131246:JOU131250 JYQ131246:JYQ131250 KIM131246:KIM131250 KSI131246:KSI131250 LCE131246:LCE131250 LMA131246:LMA131250 LVW131246:LVW131250 MFS131246:MFS131250 MPO131246:MPO131250 MZK131246:MZK131250 NJG131246:NJG131250 NTC131246:NTC131250 OCY131246:OCY131250 OMU131246:OMU131250 OWQ131246:OWQ131250 PGM131246:PGM131250 PQI131246:PQI131250 QAE131246:QAE131250 QKA131246:QKA131250 QTW131246:QTW131250 RDS131246:RDS131250 RNO131246:RNO131250 RXK131246:RXK131250 SHG131246:SHG131250 SRC131246:SRC131250 TAY131246:TAY131250 TKU131246:TKU131250 TUQ131246:TUQ131250 UEM131246:UEM131250 UOI131246:UOI131250 UYE131246:UYE131250 VIA131246:VIA131250 VRW131246:VRW131250 WBS131246:WBS131250 WLO131246:WLO131250 WVK131246:WVK131250 C196782:C196786 IY196782:IY196786 SU196782:SU196786 ACQ196782:ACQ196786 AMM196782:AMM196786 AWI196782:AWI196786 BGE196782:BGE196786 BQA196782:BQA196786 BZW196782:BZW196786 CJS196782:CJS196786 CTO196782:CTO196786 DDK196782:DDK196786 DNG196782:DNG196786 DXC196782:DXC196786 EGY196782:EGY196786 EQU196782:EQU196786 FAQ196782:FAQ196786 FKM196782:FKM196786 FUI196782:FUI196786 GEE196782:GEE196786 GOA196782:GOA196786 GXW196782:GXW196786 HHS196782:HHS196786 HRO196782:HRO196786 IBK196782:IBK196786 ILG196782:ILG196786 IVC196782:IVC196786 JEY196782:JEY196786 JOU196782:JOU196786 JYQ196782:JYQ196786 KIM196782:KIM196786 KSI196782:KSI196786 LCE196782:LCE196786 LMA196782:LMA196786 LVW196782:LVW196786 MFS196782:MFS196786 MPO196782:MPO196786 MZK196782:MZK196786 NJG196782:NJG196786 NTC196782:NTC196786 OCY196782:OCY196786 OMU196782:OMU196786 OWQ196782:OWQ196786 PGM196782:PGM196786 PQI196782:PQI196786 QAE196782:QAE196786 QKA196782:QKA196786 QTW196782:QTW196786 RDS196782:RDS196786 RNO196782:RNO196786 RXK196782:RXK196786 SHG196782:SHG196786 SRC196782:SRC196786 TAY196782:TAY196786 TKU196782:TKU196786 TUQ196782:TUQ196786 UEM196782:UEM196786 UOI196782:UOI196786 UYE196782:UYE196786 VIA196782:VIA196786 VRW196782:VRW196786 WBS196782:WBS196786 WLO196782:WLO196786 WVK196782:WVK196786 C262318:C262322 IY262318:IY262322 SU262318:SU262322 ACQ262318:ACQ262322 AMM262318:AMM262322 AWI262318:AWI262322 BGE262318:BGE262322 BQA262318:BQA262322 BZW262318:BZW262322 CJS262318:CJS262322 CTO262318:CTO262322 DDK262318:DDK262322 DNG262318:DNG262322 DXC262318:DXC262322 EGY262318:EGY262322 EQU262318:EQU262322 FAQ262318:FAQ262322 FKM262318:FKM262322 FUI262318:FUI262322 GEE262318:GEE262322 GOA262318:GOA262322 GXW262318:GXW262322 HHS262318:HHS262322 HRO262318:HRO262322 IBK262318:IBK262322 ILG262318:ILG262322 IVC262318:IVC262322 JEY262318:JEY262322 JOU262318:JOU262322 JYQ262318:JYQ262322 KIM262318:KIM262322 KSI262318:KSI262322 LCE262318:LCE262322 LMA262318:LMA262322 LVW262318:LVW262322 MFS262318:MFS262322 MPO262318:MPO262322 MZK262318:MZK262322 NJG262318:NJG262322 NTC262318:NTC262322 OCY262318:OCY262322 OMU262318:OMU262322 OWQ262318:OWQ262322 PGM262318:PGM262322 PQI262318:PQI262322 QAE262318:QAE262322 QKA262318:QKA262322 QTW262318:QTW262322 RDS262318:RDS262322 RNO262318:RNO262322 RXK262318:RXK262322 SHG262318:SHG262322 SRC262318:SRC262322 TAY262318:TAY262322 TKU262318:TKU262322 TUQ262318:TUQ262322 UEM262318:UEM262322 UOI262318:UOI262322 UYE262318:UYE262322 VIA262318:VIA262322 VRW262318:VRW262322 WBS262318:WBS262322 WLO262318:WLO262322 WVK262318:WVK262322 C327854:C327858 IY327854:IY327858 SU327854:SU327858 ACQ327854:ACQ327858 AMM327854:AMM327858 AWI327854:AWI327858 BGE327854:BGE327858 BQA327854:BQA327858 BZW327854:BZW327858 CJS327854:CJS327858 CTO327854:CTO327858 DDK327854:DDK327858 DNG327854:DNG327858 DXC327854:DXC327858 EGY327854:EGY327858 EQU327854:EQU327858 FAQ327854:FAQ327858 FKM327854:FKM327858 FUI327854:FUI327858 GEE327854:GEE327858 GOA327854:GOA327858 GXW327854:GXW327858 HHS327854:HHS327858 HRO327854:HRO327858 IBK327854:IBK327858 ILG327854:ILG327858 IVC327854:IVC327858 JEY327854:JEY327858 JOU327854:JOU327858 JYQ327854:JYQ327858 KIM327854:KIM327858 KSI327854:KSI327858 LCE327854:LCE327858 LMA327854:LMA327858 LVW327854:LVW327858 MFS327854:MFS327858 MPO327854:MPO327858 MZK327854:MZK327858 NJG327854:NJG327858 NTC327854:NTC327858 OCY327854:OCY327858 OMU327854:OMU327858 OWQ327854:OWQ327858 PGM327854:PGM327858 PQI327854:PQI327858 QAE327854:QAE327858 QKA327854:QKA327858 QTW327854:QTW327858 RDS327854:RDS327858 RNO327854:RNO327858 RXK327854:RXK327858 SHG327854:SHG327858 SRC327854:SRC327858 TAY327854:TAY327858 TKU327854:TKU327858 TUQ327854:TUQ327858 UEM327854:UEM327858 UOI327854:UOI327858 UYE327854:UYE327858 VIA327854:VIA327858 VRW327854:VRW327858 WBS327854:WBS327858 WLO327854:WLO327858 WVK327854:WVK327858 C393390:C393394 IY393390:IY393394 SU393390:SU393394 ACQ393390:ACQ393394 AMM393390:AMM393394 AWI393390:AWI393394 BGE393390:BGE393394 BQA393390:BQA393394 BZW393390:BZW393394 CJS393390:CJS393394 CTO393390:CTO393394 DDK393390:DDK393394 DNG393390:DNG393394 DXC393390:DXC393394 EGY393390:EGY393394 EQU393390:EQU393394 FAQ393390:FAQ393394 FKM393390:FKM393394 FUI393390:FUI393394 GEE393390:GEE393394 GOA393390:GOA393394 GXW393390:GXW393394 HHS393390:HHS393394 HRO393390:HRO393394 IBK393390:IBK393394 ILG393390:ILG393394 IVC393390:IVC393394 JEY393390:JEY393394 JOU393390:JOU393394 JYQ393390:JYQ393394 KIM393390:KIM393394 KSI393390:KSI393394 LCE393390:LCE393394 LMA393390:LMA393394 LVW393390:LVW393394 MFS393390:MFS393394 MPO393390:MPO393394 MZK393390:MZK393394 NJG393390:NJG393394 NTC393390:NTC393394 OCY393390:OCY393394 OMU393390:OMU393394 OWQ393390:OWQ393394 PGM393390:PGM393394 PQI393390:PQI393394 QAE393390:QAE393394 QKA393390:QKA393394 QTW393390:QTW393394 RDS393390:RDS393394 RNO393390:RNO393394 RXK393390:RXK393394 SHG393390:SHG393394 SRC393390:SRC393394 TAY393390:TAY393394 TKU393390:TKU393394 TUQ393390:TUQ393394 UEM393390:UEM393394 UOI393390:UOI393394 UYE393390:UYE393394 VIA393390:VIA393394 VRW393390:VRW393394 WBS393390:WBS393394 WLO393390:WLO393394 WVK393390:WVK393394 C458926:C458930 IY458926:IY458930 SU458926:SU458930 ACQ458926:ACQ458930 AMM458926:AMM458930 AWI458926:AWI458930 BGE458926:BGE458930 BQA458926:BQA458930 BZW458926:BZW458930 CJS458926:CJS458930 CTO458926:CTO458930 DDK458926:DDK458930 DNG458926:DNG458930 DXC458926:DXC458930 EGY458926:EGY458930 EQU458926:EQU458930 FAQ458926:FAQ458930 FKM458926:FKM458930 FUI458926:FUI458930 GEE458926:GEE458930 GOA458926:GOA458930 GXW458926:GXW458930 HHS458926:HHS458930 HRO458926:HRO458930 IBK458926:IBK458930 ILG458926:ILG458930 IVC458926:IVC458930 JEY458926:JEY458930 JOU458926:JOU458930 JYQ458926:JYQ458930 KIM458926:KIM458930 KSI458926:KSI458930 LCE458926:LCE458930 LMA458926:LMA458930 LVW458926:LVW458930 MFS458926:MFS458930 MPO458926:MPO458930 MZK458926:MZK458930 NJG458926:NJG458930 NTC458926:NTC458930 OCY458926:OCY458930 OMU458926:OMU458930 OWQ458926:OWQ458930 PGM458926:PGM458930 PQI458926:PQI458930 QAE458926:QAE458930 QKA458926:QKA458930 QTW458926:QTW458930 RDS458926:RDS458930 RNO458926:RNO458930 RXK458926:RXK458930 SHG458926:SHG458930 SRC458926:SRC458930 TAY458926:TAY458930 TKU458926:TKU458930 TUQ458926:TUQ458930 UEM458926:UEM458930 UOI458926:UOI458930 UYE458926:UYE458930 VIA458926:VIA458930 VRW458926:VRW458930 WBS458926:WBS458930 WLO458926:WLO458930 WVK458926:WVK458930 C524462:C524466 IY524462:IY524466 SU524462:SU524466 ACQ524462:ACQ524466 AMM524462:AMM524466 AWI524462:AWI524466 BGE524462:BGE524466 BQA524462:BQA524466 BZW524462:BZW524466 CJS524462:CJS524466 CTO524462:CTO524466 DDK524462:DDK524466 DNG524462:DNG524466 DXC524462:DXC524466 EGY524462:EGY524466 EQU524462:EQU524466 FAQ524462:FAQ524466 FKM524462:FKM524466 FUI524462:FUI524466 GEE524462:GEE524466 GOA524462:GOA524466 GXW524462:GXW524466 HHS524462:HHS524466 HRO524462:HRO524466 IBK524462:IBK524466 ILG524462:ILG524466 IVC524462:IVC524466 JEY524462:JEY524466 JOU524462:JOU524466 JYQ524462:JYQ524466 KIM524462:KIM524466 KSI524462:KSI524466 LCE524462:LCE524466 LMA524462:LMA524466 LVW524462:LVW524466 MFS524462:MFS524466 MPO524462:MPO524466 MZK524462:MZK524466 NJG524462:NJG524466 NTC524462:NTC524466 OCY524462:OCY524466 OMU524462:OMU524466 OWQ524462:OWQ524466 PGM524462:PGM524466 PQI524462:PQI524466 QAE524462:QAE524466 QKA524462:QKA524466 QTW524462:QTW524466 RDS524462:RDS524466 RNO524462:RNO524466 RXK524462:RXK524466 SHG524462:SHG524466 SRC524462:SRC524466 TAY524462:TAY524466 TKU524462:TKU524466 TUQ524462:TUQ524466 UEM524462:UEM524466 UOI524462:UOI524466 UYE524462:UYE524466 VIA524462:VIA524466 VRW524462:VRW524466 WBS524462:WBS524466 WLO524462:WLO524466 WVK524462:WVK524466 C589998:C590002 IY589998:IY590002 SU589998:SU590002 ACQ589998:ACQ590002 AMM589998:AMM590002 AWI589998:AWI590002 BGE589998:BGE590002 BQA589998:BQA590002 BZW589998:BZW590002 CJS589998:CJS590002 CTO589998:CTO590002 DDK589998:DDK590002 DNG589998:DNG590002 DXC589998:DXC590002 EGY589998:EGY590002 EQU589998:EQU590002 FAQ589998:FAQ590002 FKM589998:FKM590002 FUI589998:FUI590002 GEE589998:GEE590002 GOA589998:GOA590002 GXW589998:GXW590002 HHS589998:HHS590002 HRO589998:HRO590002 IBK589998:IBK590002 ILG589998:ILG590002 IVC589998:IVC590002 JEY589998:JEY590002 JOU589998:JOU590002 JYQ589998:JYQ590002 KIM589998:KIM590002 KSI589998:KSI590002 LCE589998:LCE590002 LMA589998:LMA590002 LVW589998:LVW590002 MFS589998:MFS590002 MPO589998:MPO590002 MZK589998:MZK590002 NJG589998:NJG590002 NTC589998:NTC590002 OCY589998:OCY590002 OMU589998:OMU590002 OWQ589998:OWQ590002 PGM589998:PGM590002 PQI589998:PQI590002 QAE589998:QAE590002 QKA589998:QKA590002 QTW589998:QTW590002 RDS589998:RDS590002 RNO589998:RNO590002 RXK589998:RXK590002 SHG589998:SHG590002 SRC589998:SRC590002 TAY589998:TAY590002 TKU589998:TKU590002 TUQ589998:TUQ590002 UEM589998:UEM590002 UOI589998:UOI590002 UYE589998:UYE590002 VIA589998:VIA590002 VRW589998:VRW590002 WBS589998:WBS590002 WLO589998:WLO590002 WVK589998:WVK590002 C655534:C655538 IY655534:IY655538 SU655534:SU655538 ACQ655534:ACQ655538 AMM655534:AMM655538 AWI655534:AWI655538 BGE655534:BGE655538 BQA655534:BQA655538 BZW655534:BZW655538 CJS655534:CJS655538 CTO655534:CTO655538 DDK655534:DDK655538 DNG655534:DNG655538 DXC655534:DXC655538 EGY655534:EGY655538 EQU655534:EQU655538 FAQ655534:FAQ655538 FKM655534:FKM655538 FUI655534:FUI655538 GEE655534:GEE655538 GOA655534:GOA655538 GXW655534:GXW655538 HHS655534:HHS655538 HRO655534:HRO655538 IBK655534:IBK655538 ILG655534:ILG655538 IVC655534:IVC655538 JEY655534:JEY655538 JOU655534:JOU655538 JYQ655534:JYQ655538 KIM655534:KIM655538 KSI655534:KSI655538 LCE655534:LCE655538 LMA655534:LMA655538 LVW655534:LVW655538 MFS655534:MFS655538 MPO655534:MPO655538 MZK655534:MZK655538 NJG655534:NJG655538 NTC655534:NTC655538 OCY655534:OCY655538 OMU655534:OMU655538 OWQ655534:OWQ655538 PGM655534:PGM655538 PQI655534:PQI655538 QAE655534:QAE655538 QKA655534:QKA655538 QTW655534:QTW655538 RDS655534:RDS655538 RNO655534:RNO655538 RXK655534:RXK655538 SHG655534:SHG655538 SRC655534:SRC655538 TAY655534:TAY655538 TKU655534:TKU655538 TUQ655534:TUQ655538 UEM655534:UEM655538 UOI655534:UOI655538 UYE655534:UYE655538 VIA655534:VIA655538 VRW655534:VRW655538 WBS655534:WBS655538 WLO655534:WLO655538 WVK655534:WVK655538 C721070:C721074 IY721070:IY721074 SU721070:SU721074 ACQ721070:ACQ721074 AMM721070:AMM721074 AWI721070:AWI721074 BGE721070:BGE721074 BQA721070:BQA721074 BZW721070:BZW721074 CJS721070:CJS721074 CTO721070:CTO721074 DDK721070:DDK721074 DNG721070:DNG721074 DXC721070:DXC721074 EGY721070:EGY721074 EQU721070:EQU721074 FAQ721070:FAQ721074 FKM721070:FKM721074 FUI721070:FUI721074 GEE721070:GEE721074 GOA721070:GOA721074 GXW721070:GXW721074 HHS721070:HHS721074 HRO721070:HRO721074 IBK721070:IBK721074 ILG721070:ILG721074 IVC721070:IVC721074 JEY721070:JEY721074 JOU721070:JOU721074 JYQ721070:JYQ721074 KIM721070:KIM721074 KSI721070:KSI721074 LCE721070:LCE721074 LMA721070:LMA721074 LVW721070:LVW721074 MFS721070:MFS721074 MPO721070:MPO721074 MZK721070:MZK721074 NJG721070:NJG721074 NTC721070:NTC721074 OCY721070:OCY721074 OMU721070:OMU721074 OWQ721070:OWQ721074 PGM721070:PGM721074 PQI721070:PQI721074 QAE721070:QAE721074 QKA721070:QKA721074 QTW721070:QTW721074 RDS721070:RDS721074 RNO721070:RNO721074 RXK721070:RXK721074 SHG721070:SHG721074 SRC721070:SRC721074 TAY721070:TAY721074 TKU721070:TKU721074 TUQ721070:TUQ721074 UEM721070:UEM721074 UOI721070:UOI721074 UYE721070:UYE721074 VIA721070:VIA721074 VRW721070:VRW721074 WBS721070:WBS721074 WLO721070:WLO721074 WVK721070:WVK721074 C786606:C786610 IY786606:IY786610 SU786606:SU786610 ACQ786606:ACQ786610 AMM786606:AMM786610 AWI786606:AWI786610 BGE786606:BGE786610 BQA786606:BQA786610 BZW786606:BZW786610 CJS786606:CJS786610 CTO786606:CTO786610 DDK786606:DDK786610 DNG786606:DNG786610 DXC786606:DXC786610 EGY786606:EGY786610 EQU786606:EQU786610 FAQ786606:FAQ786610 FKM786606:FKM786610 FUI786606:FUI786610 GEE786606:GEE786610 GOA786606:GOA786610 GXW786606:GXW786610 HHS786606:HHS786610 HRO786606:HRO786610 IBK786606:IBK786610 ILG786606:ILG786610 IVC786606:IVC786610 JEY786606:JEY786610 JOU786606:JOU786610 JYQ786606:JYQ786610 KIM786606:KIM786610 KSI786606:KSI786610 LCE786606:LCE786610 LMA786606:LMA786610 LVW786606:LVW786610 MFS786606:MFS786610 MPO786606:MPO786610 MZK786606:MZK786610 NJG786606:NJG786610 NTC786606:NTC786610 OCY786606:OCY786610 OMU786606:OMU786610 OWQ786606:OWQ786610 PGM786606:PGM786610 PQI786606:PQI786610 QAE786606:QAE786610 QKA786606:QKA786610 QTW786606:QTW786610 RDS786606:RDS786610 RNO786606:RNO786610 RXK786606:RXK786610 SHG786606:SHG786610 SRC786606:SRC786610 TAY786606:TAY786610 TKU786606:TKU786610 TUQ786606:TUQ786610 UEM786606:UEM786610 UOI786606:UOI786610 UYE786606:UYE786610 VIA786606:VIA786610 VRW786606:VRW786610 WBS786606:WBS786610 WLO786606:WLO786610 WVK786606:WVK786610 C852142:C852146 IY852142:IY852146 SU852142:SU852146 ACQ852142:ACQ852146 AMM852142:AMM852146 AWI852142:AWI852146 BGE852142:BGE852146 BQA852142:BQA852146 BZW852142:BZW852146 CJS852142:CJS852146 CTO852142:CTO852146 DDK852142:DDK852146 DNG852142:DNG852146 DXC852142:DXC852146 EGY852142:EGY852146 EQU852142:EQU852146 FAQ852142:FAQ852146 FKM852142:FKM852146 FUI852142:FUI852146 GEE852142:GEE852146 GOA852142:GOA852146 GXW852142:GXW852146 HHS852142:HHS852146 HRO852142:HRO852146 IBK852142:IBK852146 ILG852142:ILG852146 IVC852142:IVC852146 JEY852142:JEY852146 JOU852142:JOU852146 JYQ852142:JYQ852146 KIM852142:KIM852146 KSI852142:KSI852146 LCE852142:LCE852146 LMA852142:LMA852146 LVW852142:LVW852146 MFS852142:MFS852146 MPO852142:MPO852146 MZK852142:MZK852146 NJG852142:NJG852146 NTC852142:NTC852146 OCY852142:OCY852146 OMU852142:OMU852146 OWQ852142:OWQ852146 PGM852142:PGM852146 PQI852142:PQI852146 QAE852142:QAE852146 QKA852142:QKA852146 QTW852142:QTW852146 RDS852142:RDS852146 RNO852142:RNO852146 RXK852142:RXK852146 SHG852142:SHG852146 SRC852142:SRC852146 TAY852142:TAY852146 TKU852142:TKU852146 TUQ852142:TUQ852146 UEM852142:UEM852146 UOI852142:UOI852146 UYE852142:UYE852146 VIA852142:VIA852146 VRW852142:VRW852146 WBS852142:WBS852146 WLO852142:WLO852146 WVK852142:WVK852146 C917678:C917682 IY917678:IY917682 SU917678:SU917682 ACQ917678:ACQ917682 AMM917678:AMM917682 AWI917678:AWI917682 BGE917678:BGE917682 BQA917678:BQA917682 BZW917678:BZW917682 CJS917678:CJS917682 CTO917678:CTO917682 DDK917678:DDK917682 DNG917678:DNG917682 DXC917678:DXC917682 EGY917678:EGY917682 EQU917678:EQU917682 FAQ917678:FAQ917682 FKM917678:FKM917682 FUI917678:FUI917682 GEE917678:GEE917682 GOA917678:GOA917682 GXW917678:GXW917682 HHS917678:HHS917682 HRO917678:HRO917682 IBK917678:IBK917682 ILG917678:ILG917682 IVC917678:IVC917682 JEY917678:JEY917682 JOU917678:JOU917682 JYQ917678:JYQ917682 KIM917678:KIM917682 KSI917678:KSI917682 LCE917678:LCE917682 LMA917678:LMA917682 LVW917678:LVW917682 MFS917678:MFS917682 MPO917678:MPO917682 MZK917678:MZK917682 NJG917678:NJG917682 NTC917678:NTC917682 OCY917678:OCY917682 OMU917678:OMU917682 OWQ917678:OWQ917682 PGM917678:PGM917682 PQI917678:PQI917682 QAE917678:QAE917682 QKA917678:QKA917682 QTW917678:QTW917682 RDS917678:RDS917682 RNO917678:RNO917682 RXK917678:RXK917682 SHG917678:SHG917682 SRC917678:SRC917682 TAY917678:TAY917682 TKU917678:TKU917682 TUQ917678:TUQ917682 UEM917678:UEM917682 UOI917678:UOI917682 UYE917678:UYE917682 VIA917678:VIA917682 VRW917678:VRW917682 WBS917678:WBS917682 WLO917678:WLO917682 WVK917678:WVK917682 C983214:C983218 IY983214:IY983218 SU983214:SU983218 ACQ983214:ACQ983218 AMM983214:AMM983218 AWI983214:AWI983218 BGE983214:BGE983218 BQA983214:BQA983218 BZW983214:BZW983218 CJS983214:CJS983218 CTO983214:CTO983218 DDK983214:DDK983218 DNG983214:DNG983218 DXC983214:DXC983218 EGY983214:EGY983218 EQU983214:EQU983218 FAQ983214:FAQ983218 FKM983214:FKM983218 FUI983214:FUI983218 GEE983214:GEE983218 GOA983214:GOA983218 GXW983214:GXW983218 HHS983214:HHS983218 HRO983214:HRO983218 IBK983214:IBK983218 ILG983214:ILG983218 IVC983214:IVC983218 JEY983214:JEY983218 JOU983214:JOU983218 JYQ983214:JYQ983218 KIM983214:KIM983218 KSI983214:KSI983218 LCE983214:LCE983218 LMA983214:LMA983218 LVW983214:LVW983218 MFS983214:MFS983218 MPO983214:MPO983218 MZK983214:MZK983218 NJG983214:NJG983218 NTC983214:NTC983218 OCY983214:OCY983218 OMU983214:OMU983218 OWQ983214:OWQ983218 PGM983214:PGM983218 PQI983214:PQI983218 QAE983214:QAE983218 QKA983214:QKA983218 QTW983214:QTW983218 RDS983214:RDS983218 RNO983214:RNO983218 RXK983214:RXK983218 SHG983214:SHG983218 SRC983214:SRC983218 TAY983214:TAY983218 TKU983214:TKU983218 TUQ983214:TUQ983218 UEM983214:UEM983218 UOI983214:UOI983218 UYE983214:UYE983218 VIA983214:VIA983218 VRW983214:VRW983218 WBS983214:WBS983218 WLO983214:WLO983218 WVK983214:WVK983218 C342:C347 IY342:IY347 SU342:SU347 ACQ342:ACQ347 AMM342:AMM347 AWI342:AWI347 BGE342:BGE347 BQA342:BQA347 BZW342:BZW347 CJS342:CJS347 CTO342:CTO347 DDK342:DDK347 DNG342:DNG347 DXC342:DXC347 EGY342:EGY347 EQU342:EQU347 FAQ342:FAQ347 FKM342:FKM347 FUI342:FUI347 GEE342:GEE347 GOA342:GOA347 GXW342:GXW347 HHS342:HHS347 HRO342:HRO347 IBK342:IBK347 ILG342:ILG347 IVC342:IVC347 JEY342:JEY347 JOU342:JOU347 JYQ342:JYQ347 KIM342:KIM347 KSI342:KSI347 LCE342:LCE347 LMA342:LMA347 LVW342:LVW347 MFS342:MFS347 MPO342:MPO347 MZK342:MZK347 NJG342:NJG347 NTC342:NTC347 OCY342:OCY347 OMU342:OMU347 OWQ342:OWQ347 PGM342:PGM347 PQI342:PQI347 QAE342:QAE347 QKA342:QKA347 QTW342:QTW347 RDS342:RDS347 RNO342:RNO347 RXK342:RXK347 SHG342:SHG347 SRC342:SRC347 TAY342:TAY347 TKU342:TKU347 TUQ342:TUQ347 UEM342:UEM347 UOI342:UOI347 UYE342:UYE347 VIA342:VIA347 VRW342:VRW347 WBS342:WBS347 WLO342:WLO347 WVK342:WVK347 C65878:C65883 IY65878:IY65883 SU65878:SU65883 ACQ65878:ACQ65883 AMM65878:AMM65883 AWI65878:AWI65883 BGE65878:BGE65883 BQA65878:BQA65883 BZW65878:BZW65883 CJS65878:CJS65883 CTO65878:CTO65883 DDK65878:DDK65883 DNG65878:DNG65883 DXC65878:DXC65883 EGY65878:EGY65883 EQU65878:EQU65883 FAQ65878:FAQ65883 FKM65878:FKM65883 FUI65878:FUI65883 GEE65878:GEE65883 GOA65878:GOA65883 GXW65878:GXW65883 HHS65878:HHS65883 HRO65878:HRO65883 IBK65878:IBK65883 ILG65878:ILG65883 IVC65878:IVC65883 JEY65878:JEY65883 JOU65878:JOU65883 JYQ65878:JYQ65883 KIM65878:KIM65883 KSI65878:KSI65883 LCE65878:LCE65883 LMA65878:LMA65883 LVW65878:LVW65883 MFS65878:MFS65883 MPO65878:MPO65883 MZK65878:MZK65883 NJG65878:NJG65883 NTC65878:NTC65883 OCY65878:OCY65883 OMU65878:OMU65883 OWQ65878:OWQ65883 PGM65878:PGM65883 PQI65878:PQI65883 QAE65878:QAE65883 QKA65878:QKA65883 QTW65878:QTW65883 RDS65878:RDS65883 RNO65878:RNO65883 RXK65878:RXK65883 SHG65878:SHG65883 SRC65878:SRC65883 TAY65878:TAY65883 TKU65878:TKU65883 TUQ65878:TUQ65883 UEM65878:UEM65883 UOI65878:UOI65883 UYE65878:UYE65883 VIA65878:VIA65883 VRW65878:VRW65883 WBS65878:WBS65883 WLO65878:WLO65883 WVK65878:WVK65883 C131414:C131419 IY131414:IY131419 SU131414:SU131419 ACQ131414:ACQ131419 AMM131414:AMM131419 AWI131414:AWI131419 BGE131414:BGE131419 BQA131414:BQA131419 BZW131414:BZW131419 CJS131414:CJS131419 CTO131414:CTO131419 DDK131414:DDK131419 DNG131414:DNG131419 DXC131414:DXC131419 EGY131414:EGY131419 EQU131414:EQU131419 FAQ131414:FAQ131419 FKM131414:FKM131419 FUI131414:FUI131419 GEE131414:GEE131419 GOA131414:GOA131419 GXW131414:GXW131419 HHS131414:HHS131419 HRO131414:HRO131419 IBK131414:IBK131419 ILG131414:ILG131419 IVC131414:IVC131419 JEY131414:JEY131419 JOU131414:JOU131419 JYQ131414:JYQ131419 KIM131414:KIM131419 KSI131414:KSI131419 LCE131414:LCE131419 LMA131414:LMA131419 LVW131414:LVW131419 MFS131414:MFS131419 MPO131414:MPO131419 MZK131414:MZK131419 NJG131414:NJG131419 NTC131414:NTC131419 OCY131414:OCY131419 OMU131414:OMU131419 OWQ131414:OWQ131419 PGM131414:PGM131419 PQI131414:PQI131419 QAE131414:QAE131419 QKA131414:QKA131419 QTW131414:QTW131419 RDS131414:RDS131419 RNO131414:RNO131419 RXK131414:RXK131419 SHG131414:SHG131419 SRC131414:SRC131419 TAY131414:TAY131419 TKU131414:TKU131419 TUQ131414:TUQ131419 UEM131414:UEM131419 UOI131414:UOI131419 UYE131414:UYE131419 VIA131414:VIA131419 VRW131414:VRW131419 WBS131414:WBS131419 WLO131414:WLO131419 WVK131414:WVK131419 C196950:C196955 IY196950:IY196955 SU196950:SU196955 ACQ196950:ACQ196955 AMM196950:AMM196955 AWI196950:AWI196955 BGE196950:BGE196955 BQA196950:BQA196955 BZW196950:BZW196955 CJS196950:CJS196955 CTO196950:CTO196955 DDK196950:DDK196955 DNG196950:DNG196955 DXC196950:DXC196955 EGY196950:EGY196955 EQU196950:EQU196955 FAQ196950:FAQ196955 FKM196950:FKM196955 FUI196950:FUI196955 GEE196950:GEE196955 GOA196950:GOA196955 GXW196950:GXW196955 HHS196950:HHS196955 HRO196950:HRO196955 IBK196950:IBK196955 ILG196950:ILG196955 IVC196950:IVC196955 JEY196950:JEY196955 JOU196950:JOU196955 JYQ196950:JYQ196955 KIM196950:KIM196955 KSI196950:KSI196955 LCE196950:LCE196955 LMA196950:LMA196955 LVW196950:LVW196955 MFS196950:MFS196955 MPO196950:MPO196955 MZK196950:MZK196955 NJG196950:NJG196955 NTC196950:NTC196955 OCY196950:OCY196955 OMU196950:OMU196955 OWQ196950:OWQ196955 PGM196950:PGM196955 PQI196950:PQI196955 QAE196950:QAE196955 QKA196950:QKA196955 QTW196950:QTW196955 RDS196950:RDS196955 RNO196950:RNO196955 RXK196950:RXK196955 SHG196950:SHG196955 SRC196950:SRC196955 TAY196950:TAY196955 TKU196950:TKU196955 TUQ196950:TUQ196955 UEM196950:UEM196955 UOI196950:UOI196955 UYE196950:UYE196955 VIA196950:VIA196955 VRW196950:VRW196955 WBS196950:WBS196955 WLO196950:WLO196955 WVK196950:WVK196955 C262486:C262491 IY262486:IY262491 SU262486:SU262491 ACQ262486:ACQ262491 AMM262486:AMM262491 AWI262486:AWI262491 BGE262486:BGE262491 BQA262486:BQA262491 BZW262486:BZW262491 CJS262486:CJS262491 CTO262486:CTO262491 DDK262486:DDK262491 DNG262486:DNG262491 DXC262486:DXC262491 EGY262486:EGY262491 EQU262486:EQU262491 FAQ262486:FAQ262491 FKM262486:FKM262491 FUI262486:FUI262491 GEE262486:GEE262491 GOA262486:GOA262491 GXW262486:GXW262491 HHS262486:HHS262491 HRO262486:HRO262491 IBK262486:IBK262491 ILG262486:ILG262491 IVC262486:IVC262491 JEY262486:JEY262491 JOU262486:JOU262491 JYQ262486:JYQ262491 KIM262486:KIM262491 KSI262486:KSI262491 LCE262486:LCE262491 LMA262486:LMA262491 LVW262486:LVW262491 MFS262486:MFS262491 MPO262486:MPO262491 MZK262486:MZK262491 NJG262486:NJG262491 NTC262486:NTC262491 OCY262486:OCY262491 OMU262486:OMU262491 OWQ262486:OWQ262491 PGM262486:PGM262491 PQI262486:PQI262491 QAE262486:QAE262491 QKA262486:QKA262491 QTW262486:QTW262491 RDS262486:RDS262491 RNO262486:RNO262491 RXK262486:RXK262491 SHG262486:SHG262491 SRC262486:SRC262491 TAY262486:TAY262491 TKU262486:TKU262491 TUQ262486:TUQ262491 UEM262486:UEM262491 UOI262486:UOI262491 UYE262486:UYE262491 VIA262486:VIA262491 VRW262486:VRW262491 WBS262486:WBS262491 WLO262486:WLO262491 WVK262486:WVK262491 C328022:C328027 IY328022:IY328027 SU328022:SU328027 ACQ328022:ACQ328027 AMM328022:AMM328027 AWI328022:AWI328027 BGE328022:BGE328027 BQA328022:BQA328027 BZW328022:BZW328027 CJS328022:CJS328027 CTO328022:CTO328027 DDK328022:DDK328027 DNG328022:DNG328027 DXC328022:DXC328027 EGY328022:EGY328027 EQU328022:EQU328027 FAQ328022:FAQ328027 FKM328022:FKM328027 FUI328022:FUI328027 GEE328022:GEE328027 GOA328022:GOA328027 GXW328022:GXW328027 HHS328022:HHS328027 HRO328022:HRO328027 IBK328022:IBK328027 ILG328022:ILG328027 IVC328022:IVC328027 JEY328022:JEY328027 JOU328022:JOU328027 JYQ328022:JYQ328027 KIM328022:KIM328027 KSI328022:KSI328027 LCE328022:LCE328027 LMA328022:LMA328027 LVW328022:LVW328027 MFS328022:MFS328027 MPO328022:MPO328027 MZK328022:MZK328027 NJG328022:NJG328027 NTC328022:NTC328027 OCY328022:OCY328027 OMU328022:OMU328027 OWQ328022:OWQ328027 PGM328022:PGM328027 PQI328022:PQI328027 QAE328022:QAE328027 QKA328022:QKA328027 QTW328022:QTW328027 RDS328022:RDS328027 RNO328022:RNO328027 RXK328022:RXK328027 SHG328022:SHG328027 SRC328022:SRC328027 TAY328022:TAY328027 TKU328022:TKU328027 TUQ328022:TUQ328027 UEM328022:UEM328027 UOI328022:UOI328027 UYE328022:UYE328027 VIA328022:VIA328027 VRW328022:VRW328027 WBS328022:WBS328027 WLO328022:WLO328027 WVK328022:WVK328027 C393558:C393563 IY393558:IY393563 SU393558:SU393563 ACQ393558:ACQ393563 AMM393558:AMM393563 AWI393558:AWI393563 BGE393558:BGE393563 BQA393558:BQA393563 BZW393558:BZW393563 CJS393558:CJS393563 CTO393558:CTO393563 DDK393558:DDK393563 DNG393558:DNG393563 DXC393558:DXC393563 EGY393558:EGY393563 EQU393558:EQU393563 FAQ393558:FAQ393563 FKM393558:FKM393563 FUI393558:FUI393563 GEE393558:GEE393563 GOA393558:GOA393563 GXW393558:GXW393563 HHS393558:HHS393563 HRO393558:HRO393563 IBK393558:IBK393563 ILG393558:ILG393563 IVC393558:IVC393563 JEY393558:JEY393563 JOU393558:JOU393563 JYQ393558:JYQ393563 KIM393558:KIM393563 KSI393558:KSI393563 LCE393558:LCE393563 LMA393558:LMA393563 LVW393558:LVW393563 MFS393558:MFS393563 MPO393558:MPO393563 MZK393558:MZK393563 NJG393558:NJG393563 NTC393558:NTC393563 OCY393558:OCY393563 OMU393558:OMU393563 OWQ393558:OWQ393563 PGM393558:PGM393563 PQI393558:PQI393563 QAE393558:QAE393563 QKA393558:QKA393563 QTW393558:QTW393563 RDS393558:RDS393563 RNO393558:RNO393563 RXK393558:RXK393563 SHG393558:SHG393563 SRC393558:SRC393563 TAY393558:TAY393563 TKU393558:TKU393563 TUQ393558:TUQ393563 UEM393558:UEM393563 UOI393558:UOI393563 UYE393558:UYE393563 VIA393558:VIA393563 VRW393558:VRW393563 WBS393558:WBS393563 WLO393558:WLO393563 WVK393558:WVK393563 C459094:C459099 IY459094:IY459099 SU459094:SU459099 ACQ459094:ACQ459099 AMM459094:AMM459099 AWI459094:AWI459099 BGE459094:BGE459099 BQA459094:BQA459099 BZW459094:BZW459099 CJS459094:CJS459099 CTO459094:CTO459099 DDK459094:DDK459099 DNG459094:DNG459099 DXC459094:DXC459099 EGY459094:EGY459099 EQU459094:EQU459099 FAQ459094:FAQ459099 FKM459094:FKM459099 FUI459094:FUI459099 GEE459094:GEE459099 GOA459094:GOA459099 GXW459094:GXW459099 HHS459094:HHS459099 HRO459094:HRO459099 IBK459094:IBK459099 ILG459094:ILG459099 IVC459094:IVC459099 JEY459094:JEY459099 JOU459094:JOU459099 JYQ459094:JYQ459099 KIM459094:KIM459099 KSI459094:KSI459099 LCE459094:LCE459099 LMA459094:LMA459099 LVW459094:LVW459099 MFS459094:MFS459099 MPO459094:MPO459099 MZK459094:MZK459099 NJG459094:NJG459099 NTC459094:NTC459099 OCY459094:OCY459099 OMU459094:OMU459099 OWQ459094:OWQ459099 PGM459094:PGM459099 PQI459094:PQI459099 QAE459094:QAE459099 QKA459094:QKA459099 QTW459094:QTW459099 RDS459094:RDS459099 RNO459094:RNO459099 RXK459094:RXK459099 SHG459094:SHG459099 SRC459094:SRC459099 TAY459094:TAY459099 TKU459094:TKU459099 TUQ459094:TUQ459099 UEM459094:UEM459099 UOI459094:UOI459099 UYE459094:UYE459099 VIA459094:VIA459099 VRW459094:VRW459099 WBS459094:WBS459099 WLO459094:WLO459099 WVK459094:WVK459099 C524630:C524635 IY524630:IY524635 SU524630:SU524635 ACQ524630:ACQ524635 AMM524630:AMM524635 AWI524630:AWI524635 BGE524630:BGE524635 BQA524630:BQA524635 BZW524630:BZW524635 CJS524630:CJS524635 CTO524630:CTO524635 DDK524630:DDK524635 DNG524630:DNG524635 DXC524630:DXC524635 EGY524630:EGY524635 EQU524630:EQU524635 FAQ524630:FAQ524635 FKM524630:FKM524635 FUI524630:FUI524635 GEE524630:GEE524635 GOA524630:GOA524635 GXW524630:GXW524635 HHS524630:HHS524635 HRO524630:HRO524635 IBK524630:IBK524635 ILG524630:ILG524635 IVC524630:IVC524635 JEY524630:JEY524635 JOU524630:JOU524635 JYQ524630:JYQ524635 KIM524630:KIM524635 KSI524630:KSI524635 LCE524630:LCE524635 LMA524630:LMA524635 LVW524630:LVW524635 MFS524630:MFS524635 MPO524630:MPO524635 MZK524630:MZK524635 NJG524630:NJG524635 NTC524630:NTC524635 OCY524630:OCY524635 OMU524630:OMU524635 OWQ524630:OWQ524635 PGM524630:PGM524635 PQI524630:PQI524635 QAE524630:QAE524635 QKA524630:QKA524635 QTW524630:QTW524635 RDS524630:RDS524635 RNO524630:RNO524635 RXK524630:RXK524635 SHG524630:SHG524635 SRC524630:SRC524635 TAY524630:TAY524635 TKU524630:TKU524635 TUQ524630:TUQ524635 UEM524630:UEM524635 UOI524630:UOI524635 UYE524630:UYE524635 VIA524630:VIA524635 VRW524630:VRW524635 WBS524630:WBS524635 WLO524630:WLO524635 WVK524630:WVK524635 C590166:C590171 IY590166:IY590171 SU590166:SU590171 ACQ590166:ACQ590171 AMM590166:AMM590171 AWI590166:AWI590171 BGE590166:BGE590171 BQA590166:BQA590171 BZW590166:BZW590171 CJS590166:CJS590171 CTO590166:CTO590171 DDK590166:DDK590171 DNG590166:DNG590171 DXC590166:DXC590171 EGY590166:EGY590171 EQU590166:EQU590171 FAQ590166:FAQ590171 FKM590166:FKM590171 FUI590166:FUI590171 GEE590166:GEE590171 GOA590166:GOA590171 GXW590166:GXW590171 HHS590166:HHS590171 HRO590166:HRO590171 IBK590166:IBK590171 ILG590166:ILG590171 IVC590166:IVC590171 JEY590166:JEY590171 JOU590166:JOU590171 JYQ590166:JYQ590171 KIM590166:KIM590171 KSI590166:KSI590171 LCE590166:LCE590171 LMA590166:LMA590171 LVW590166:LVW590171 MFS590166:MFS590171 MPO590166:MPO590171 MZK590166:MZK590171 NJG590166:NJG590171 NTC590166:NTC590171 OCY590166:OCY590171 OMU590166:OMU590171 OWQ590166:OWQ590171 PGM590166:PGM590171 PQI590166:PQI590171 QAE590166:QAE590171 QKA590166:QKA590171 QTW590166:QTW590171 RDS590166:RDS590171 RNO590166:RNO590171 RXK590166:RXK590171 SHG590166:SHG590171 SRC590166:SRC590171 TAY590166:TAY590171 TKU590166:TKU590171 TUQ590166:TUQ590171 UEM590166:UEM590171 UOI590166:UOI590171 UYE590166:UYE590171 VIA590166:VIA590171 VRW590166:VRW590171 WBS590166:WBS590171 WLO590166:WLO590171 WVK590166:WVK590171 C655702:C655707 IY655702:IY655707 SU655702:SU655707 ACQ655702:ACQ655707 AMM655702:AMM655707 AWI655702:AWI655707 BGE655702:BGE655707 BQA655702:BQA655707 BZW655702:BZW655707 CJS655702:CJS655707 CTO655702:CTO655707 DDK655702:DDK655707 DNG655702:DNG655707 DXC655702:DXC655707 EGY655702:EGY655707 EQU655702:EQU655707 FAQ655702:FAQ655707 FKM655702:FKM655707 FUI655702:FUI655707 GEE655702:GEE655707 GOA655702:GOA655707 GXW655702:GXW655707 HHS655702:HHS655707 HRO655702:HRO655707 IBK655702:IBK655707 ILG655702:ILG655707 IVC655702:IVC655707 JEY655702:JEY655707 JOU655702:JOU655707 JYQ655702:JYQ655707 KIM655702:KIM655707 KSI655702:KSI655707 LCE655702:LCE655707 LMA655702:LMA655707 LVW655702:LVW655707 MFS655702:MFS655707 MPO655702:MPO655707 MZK655702:MZK655707 NJG655702:NJG655707 NTC655702:NTC655707 OCY655702:OCY655707 OMU655702:OMU655707 OWQ655702:OWQ655707 PGM655702:PGM655707 PQI655702:PQI655707 QAE655702:QAE655707 QKA655702:QKA655707 QTW655702:QTW655707 RDS655702:RDS655707 RNO655702:RNO655707 RXK655702:RXK655707 SHG655702:SHG655707 SRC655702:SRC655707 TAY655702:TAY655707 TKU655702:TKU655707 TUQ655702:TUQ655707 UEM655702:UEM655707 UOI655702:UOI655707 UYE655702:UYE655707 VIA655702:VIA655707 VRW655702:VRW655707 WBS655702:WBS655707 WLO655702:WLO655707 WVK655702:WVK655707 C721238:C721243 IY721238:IY721243 SU721238:SU721243 ACQ721238:ACQ721243 AMM721238:AMM721243 AWI721238:AWI721243 BGE721238:BGE721243 BQA721238:BQA721243 BZW721238:BZW721243 CJS721238:CJS721243 CTO721238:CTO721243 DDK721238:DDK721243 DNG721238:DNG721243 DXC721238:DXC721243 EGY721238:EGY721243 EQU721238:EQU721243 FAQ721238:FAQ721243 FKM721238:FKM721243 FUI721238:FUI721243 GEE721238:GEE721243 GOA721238:GOA721243 GXW721238:GXW721243 HHS721238:HHS721243 HRO721238:HRO721243 IBK721238:IBK721243 ILG721238:ILG721243 IVC721238:IVC721243 JEY721238:JEY721243 JOU721238:JOU721243 JYQ721238:JYQ721243 KIM721238:KIM721243 KSI721238:KSI721243 LCE721238:LCE721243 LMA721238:LMA721243 LVW721238:LVW721243 MFS721238:MFS721243 MPO721238:MPO721243 MZK721238:MZK721243 NJG721238:NJG721243 NTC721238:NTC721243 OCY721238:OCY721243 OMU721238:OMU721243 OWQ721238:OWQ721243 PGM721238:PGM721243 PQI721238:PQI721243 QAE721238:QAE721243 QKA721238:QKA721243 QTW721238:QTW721243 RDS721238:RDS721243 RNO721238:RNO721243 RXK721238:RXK721243 SHG721238:SHG721243 SRC721238:SRC721243 TAY721238:TAY721243 TKU721238:TKU721243 TUQ721238:TUQ721243 UEM721238:UEM721243 UOI721238:UOI721243 UYE721238:UYE721243 VIA721238:VIA721243 VRW721238:VRW721243 WBS721238:WBS721243 WLO721238:WLO721243 WVK721238:WVK721243 C786774:C786779 IY786774:IY786779 SU786774:SU786779 ACQ786774:ACQ786779 AMM786774:AMM786779 AWI786774:AWI786779 BGE786774:BGE786779 BQA786774:BQA786779 BZW786774:BZW786779 CJS786774:CJS786779 CTO786774:CTO786779 DDK786774:DDK786779 DNG786774:DNG786779 DXC786774:DXC786779 EGY786774:EGY786779 EQU786774:EQU786779 FAQ786774:FAQ786779 FKM786774:FKM786779 FUI786774:FUI786779 GEE786774:GEE786779 GOA786774:GOA786779 GXW786774:GXW786779 HHS786774:HHS786779 HRO786774:HRO786779 IBK786774:IBK786779 ILG786774:ILG786779 IVC786774:IVC786779 JEY786774:JEY786779 JOU786774:JOU786779 JYQ786774:JYQ786779 KIM786774:KIM786779 KSI786774:KSI786779 LCE786774:LCE786779 LMA786774:LMA786779 LVW786774:LVW786779 MFS786774:MFS786779 MPO786774:MPO786779 MZK786774:MZK786779 NJG786774:NJG786779 NTC786774:NTC786779 OCY786774:OCY786779 OMU786774:OMU786779 OWQ786774:OWQ786779 PGM786774:PGM786779 PQI786774:PQI786779 QAE786774:QAE786779 QKA786774:QKA786779 QTW786774:QTW786779 RDS786774:RDS786779 RNO786774:RNO786779 RXK786774:RXK786779 SHG786774:SHG786779 SRC786774:SRC786779 TAY786774:TAY786779 TKU786774:TKU786779 TUQ786774:TUQ786779 UEM786774:UEM786779 UOI786774:UOI786779 UYE786774:UYE786779 VIA786774:VIA786779 VRW786774:VRW786779 WBS786774:WBS786779 WLO786774:WLO786779 WVK786774:WVK786779 C852310:C852315 IY852310:IY852315 SU852310:SU852315 ACQ852310:ACQ852315 AMM852310:AMM852315 AWI852310:AWI852315 BGE852310:BGE852315 BQA852310:BQA852315 BZW852310:BZW852315 CJS852310:CJS852315 CTO852310:CTO852315 DDK852310:DDK852315 DNG852310:DNG852315 DXC852310:DXC852315 EGY852310:EGY852315 EQU852310:EQU852315 FAQ852310:FAQ852315 FKM852310:FKM852315 FUI852310:FUI852315 GEE852310:GEE852315 GOA852310:GOA852315 GXW852310:GXW852315 HHS852310:HHS852315 HRO852310:HRO852315 IBK852310:IBK852315 ILG852310:ILG852315 IVC852310:IVC852315 JEY852310:JEY852315 JOU852310:JOU852315 JYQ852310:JYQ852315 KIM852310:KIM852315 KSI852310:KSI852315 LCE852310:LCE852315 LMA852310:LMA852315 LVW852310:LVW852315 MFS852310:MFS852315 MPO852310:MPO852315 MZK852310:MZK852315 NJG852310:NJG852315 NTC852310:NTC852315 OCY852310:OCY852315 OMU852310:OMU852315 OWQ852310:OWQ852315 PGM852310:PGM852315 PQI852310:PQI852315 QAE852310:QAE852315 QKA852310:QKA852315 QTW852310:QTW852315 RDS852310:RDS852315 RNO852310:RNO852315 RXK852310:RXK852315 SHG852310:SHG852315 SRC852310:SRC852315 TAY852310:TAY852315 TKU852310:TKU852315 TUQ852310:TUQ852315 UEM852310:UEM852315 UOI852310:UOI852315 UYE852310:UYE852315 VIA852310:VIA852315 VRW852310:VRW852315 WBS852310:WBS852315 WLO852310:WLO852315 WVK852310:WVK852315 C917846:C917851 IY917846:IY917851 SU917846:SU917851 ACQ917846:ACQ917851 AMM917846:AMM917851 AWI917846:AWI917851 BGE917846:BGE917851 BQA917846:BQA917851 BZW917846:BZW917851 CJS917846:CJS917851 CTO917846:CTO917851 DDK917846:DDK917851 DNG917846:DNG917851 DXC917846:DXC917851 EGY917846:EGY917851 EQU917846:EQU917851 FAQ917846:FAQ917851 FKM917846:FKM917851 FUI917846:FUI917851 GEE917846:GEE917851 GOA917846:GOA917851 GXW917846:GXW917851 HHS917846:HHS917851 HRO917846:HRO917851 IBK917846:IBK917851 ILG917846:ILG917851 IVC917846:IVC917851 JEY917846:JEY917851 JOU917846:JOU917851 JYQ917846:JYQ917851 KIM917846:KIM917851 KSI917846:KSI917851 LCE917846:LCE917851 LMA917846:LMA917851 LVW917846:LVW917851 MFS917846:MFS917851 MPO917846:MPO917851 MZK917846:MZK917851 NJG917846:NJG917851 NTC917846:NTC917851 OCY917846:OCY917851 OMU917846:OMU917851 OWQ917846:OWQ917851 PGM917846:PGM917851 PQI917846:PQI917851 QAE917846:QAE917851 QKA917846:QKA917851 QTW917846:QTW917851 RDS917846:RDS917851 RNO917846:RNO917851 RXK917846:RXK917851 SHG917846:SHG917851 SRC917846:SRC917851 TAY917846:TAY917851 TKU917846:TKU917851 TUQ917846:TUQ917851 UEM917846:UEM917851 UOI917846:UOI917851 UYE917846:UYE917851 VIA917846:VIA917851 VRW917846:VRW917851 WBS917846:WBS917851 WLO917846:WLO917851 WVK917846:WVK917851 C983382:C983387 IY983382:IY983387 SU983382:SU983387 ACQ983382:ACQ983387 AMM983382:AMM983387 AWI983382:AWI983387 BGE983382:BGE983387 BQA983382:BQA983387 BZW983382:BZW983387 CJS983382:CJS983387 CTO983382:CTO983387 DDK983382:DDK983387 DNG983382:DNG983387 DXC983382:DXC983387 EGY983382:EGY983387 EQU983382:EQU983387 FAQ983382:FAQ983387 FKM983382:FKM983387 FUI983382:FUI983387 GEE983382:GEE983387 GOA983382:GOA983387 GXW983382:GXW983387 HHS983382:HHS983387 HRO983382:HRO983387 IBK983382:IBK983387 ILG983382:ILG983387 IVC983382:IVC983387 JEY983382:JEY983387 JOU983382:JOU983387 JYQ983382:JYQ983387 KIM983382:KIM983387 KSI983382:KSI983387 LCE983382:LCE983387 LMA983382:LMA983387 LVW983382:LVW983387 MFS983382:MFS983387 MPO983382:MPO983387 MZK983382:MZK983387 NJG983382:NJG983387 NTC983382:NTC983387 OCY983382:OCY983387 OMU983382:OMU983387 OWQ983382:OWQ983387 PGM983382:PGM983387 PQI983382:PQI983387 QAE983382:QAE983387 QKA983382:QKA983387 QTW983382:QTW983387 RDS983382:RDS983387 RNO983382:RNO983387 RXK983382:RXK983387 SHG983382:SHG983387 SRC983382:SRC983387 TAY983382:TAY983387 TKU983382:TKU983387 TUQ983382:TUQ983387 UEM983382:UEM983387 UOI983382:UOI983387 UYE983382:UYE983387 VIA983382:VIA983387 VRW983382:VRW983387 WBS983382:WBS983387 WLO983382:WLO983387 WVK983382:WVK983387 S360 JO360 TK360 ADG360 ANC360 AWY360 BGU360 BQQ360 CAM360 CKI360 CUE360 DEA360 DNW360 DXS360 EHO360 ERK360 FBG360 FLC360 FUY360 GEU360 GOQ360 GYM360 HII360 HSE360 ICA360 ILW360 IVS360 JFO360 JPK360 JZG360 KJC360 KSY360 LCU360 LMQ360 LWM360 MGI360 MQE360 NAA360 NJW360 NTS360 ODO360 ONK360 OXG360 PHC360 PQY360 QAU360 QKQ360 QUM360 REI360 ROE360 RYA360 SHW360 SRS360 TBO360 TLK360 TVG360 UFC360 UOY360 UYU360 VIQ360 VSM360 WCI360 WME360 WWA360 S65896 JO65896 TK65896 ADG65896 ANC65896 AWY65896 BGU65896 BQQ65896 CAM65896 CKI65896 CUE65896 DEA65896 DNW65896 DXS65896 EHO65896 ERK65896 FBG65896 FLC65896 FUY65896 GEU65896 GOQ65896 GYM65896 HII65896 HSE65896 ICA65896 ILW65896 IVS65896 JFO65896 JPK65896 JZG65896 KJC65896 KSY65896 LCU65896 LMQ65896 LWM65896 MGI65896 MQE65896 NAA65896 NJW65896 NTS65896 ODO65896 ONK65896 OXG65896 PHC65896 PQY65896 QAU65896 QKQ65896 QUM65896 REI65896 ROE65896 RYA65896 SHW65896 SRS65896 TBO65896 TLK65896 TVG65896 UFC65896 UOY65896 UYU65896 VIQ65896 VSM65896 WCI65896 WME65896 WWA65896 S131432 JO131432 TK131432 ADG131432 ANC131432 AWY131432 BGU131432 BQQ131432 CAM131432 CKI131432 CUE131432 DEA131432 DNW131432 DXS131432 EHO131432 ERK131432 FBG131432 FLC131432 FUY131432 GEU131432 GOQ131432 GYM131432 HII131432 HSE131432 ICA131432 ILW131432 IVS131432 JFO131432 JPK131432 JZG131432 KJC131432 KSY131432 LCU131432 LMQ131432 LWM131432 MGI131432 MQE131432 NAA131432 NJW131432 NTS131432 ODO131432 ONK131432 OXG131432 PHC131432 PQY131432 QAU131432 QKQ131432 QUM131432 REI131432 ROE131432 RYA131432 SHW131432 SRS131432 TBO131432 TLK131432 TVG131432 UFC131432 UOY131432 UYU131432 VIQ131432 VSM131432 WCI131432 WME131432 WWA131432 S196968 JO196968 TK196968 ADG196968 ANC196968 AWY196968 BGU196968 BQQ196968 CAM196968 CKI196968 CUE196968 DEA196968 DNW196968 DXS196968 EHO196968 ERK196968 FBG196968 FLC196968 FUY196968 GEU196968 GOQ196968 GYM196968 HII196968 HSE196968 ICA196968 ILW196968 IVS196968 JFO196968 JPK196968 JZG196968 KJC196968 KSY196968 LCU196968 LMQ196968 LWM196968 MGI196968 MQE196968 NAA196968 NJW196968 NTS196968 ODO196968 ONK196968 OXG196968 PHC196968 PQY196968 QAU196968 QKQ196968 QUM196968 REI196968 ROE196968 RYA196968 SHW196968 SRS196968 TBO196968 TLK196968 TVG196968 UFC196968 UOY196968 UYU196968 VIQ196968 VSM196968 WCI196968 WME196968 WWA196968 S262504 JO262504 TK262504 ADG262504 ANC262504 AWY262504 BGU262504 BQQ262504 CAM262504 CKI262504 CUE262504 DEA262504 DNW262504 DXS262504 EHO262504 ERK262504 FBG262504 FLC262504 FUY262504 GEU262504 GOQ262504 GYM262504 HII262504 HSE262504 ICA262504 ILW262504 IVS262504 JFO262504 JPK262504 JZG262504 KJC262504 KSY262504 LCU262504 LMQ262504 LWM262504 MGI262504 MQE262504 NAA262504 NJW262504 NTS262504 ODO262504 ONK262504 OXG262504 PHC262504 PQY262504 QAU262504 QKQ262504 QUM262504 REI262504 ROE262504 RYA262504 SHW262504 SRS262504 TBO262504 TLK262504 TVG262504 UFC262504 UOY262504 UYU262504 VIQ262504 VSM262504 WCI262504 WME262504 WWA262504 S328040 JO328040 TK328040 ADG328040 ANC328040 AWY328040 BGU328040 BQQ328040 CAM328040 CKI328040 CUE328040 DEA328040 DNW328040 DXS328040 EHO328040 ERK328040 FBG328040 FLC328040 FUY328040 GEU328040 GOQ328040 GYM328040 HII328040 HSE328040 ICA328040 ILW328040 IVS328040 JFO328040 JPK328040 JZG328040 KJC328040 KSY328040 LCU328040 LMQ328040 LWM328040 MGI328040 MQE328040 NAA328040 NJW328040 NTS328040 ODO328040 ONK328040 OXG328040 PHC328040 PQY328040 QAU328040 QKQ328040 QUM328040 REI328040 ROE328040 RYA328040 SHW328040 SRS328040 TBO328040 TLK328040 TVG328040 UFC328040 UOY328040 UYU328040 VIQ328040 VSM328040 WCI328040 WME328040 WWA328040 S393576 JO393576 TK393576 ADG393576 ANC393576 AWY393576 BGU393576 BQQ393576 CAM393576 CKI393576 CUE393576 DEA393576 DNW393576 DXS393576 EHO393576 ERK393576 FBG393576 FLC393576 FUY393576 GEU393576 GOQ393576 GYM393576 HII393576 HSE393576 ICA393576 ILW393576 IVS393576 JFO393576 JPK393576 JZG393576 KJC393576 KSY393576 LCU393576 LMQ393576 LWM393576 MGI393576 MQE393576 NAA393576 NJW393576 NTS393576 ODO393576 ONK393576 OXG393576 PHC393576 PQY393576 QAU393576 QKQ393576 QUM393576 REI393576 ROE393576 RYA393576 SHW393576 SRS393576 TBO393576 TLK393576 TVG393576 UFC393576 UOY393576 UYU393576 VIQ393576 VSM393576 WCI393576 WME393576 WWA393576 S459112 JO459112 TK459112 ADG459112 ANC459112 AWY459112 BGU459112 BQQ459112 CAM459112 CKI459112 CUE459112 DEA459112 DNW459112 DXS459112 EHO459112 ERK459112 FBG459112 FLC459112 FUY459112 GEU459112 GOQ459112 GYM459112 HII459112 HSE459112 ICA459112 ILW459112 IVS459112 JFO459112 JPK459112 JZG459112 KJC459112 KSY459112 LCU459112 LMQ459112 LWM459112 MGI459112 MQE459112 NAA459112 NJW459112 NTS459112 ODO459112 ONK459112 OXG459112 PHC459112 PQY459112 QAU459112 QKQ459112 QUM459112 REI459112 ROE459112 RYA459112 SHW459112 SRS459112 TBO459112 TLK459112 TVG459112 UFC459112 UOY459112 UYU459112 VIQ459112 VSM459112 WCI459112 WME459112 WWA459112 S524648 JO524648 TK524648 ADG524648 ANC524648 AWY524648 BGU524648 BQQ524648 CAM524648 CKI524648 CUE524648 DEA524648 DNW524648 DXS524648 EHO524648 ERK524648 FBG524648 FLC524648 FUY524648 GEU524648 GOQ524648 GYM524648 HII524648 HSE524648 ICA524648 ILW524648 IVS524648 JFO524648 JPK524648 JZG524648 KJC524648 KSY524648 LCU524648 LMQ524648 LWM524648 MGI524648 MQE524648 NAA524648 NJW524648 NTS524648 ODO524648 ONK524648 OXG524648 PHC524648 PQY524648 QAU524648 QKQ524648 QUM524648 REI524648 ROE524648 RYA524648 SHW524648 SRS524648 TBO524648 TLK524648 TVG524648 UFC524648 UOY524648 UYU524648 VIQ524648 VSM524648 WCI524648 WME524648 WWA524648 S590184 JO590184 TK590184 ADG590184 ANC590184 AWY590184 BGU590184 BQQ590184 CAM590184 CKI590184 CUE590184 DEA590184 DNW590184 DXS590184 EHO590184 ERK590184 FBG590184 FLC590184 FUY590184 GEU590184 GOQ590184 GYM590184 HII590184 HSE590184 ICA590184 ILW590184 IVS590184 JFO590184 JPK590184 JZG590184 KJC590184 KSY590184 LCU590184 LMQ590184 LWM590184 MGI590184 MQE590184 NAA590184 NJW590184 NTS590184 ODO590184 ONK590184 OXG590184 PHC590184 PQY590184 QAU590184 QKQ590184 QUM590184 REI590184 ROE590184 RYA590184 SHW590184 SRS590184 TBO590184 TLK590184 TVG590184 UFC590184 UOY590184 UYU590184 VIQ590184 VSM590184 WCI590184 WME590184 WWA590184 S655720 JO655720 TK655720 ADG655720 ANC655720 AWY655720 BGU655720 BQQ655720 CAM655720 CKI655720 CUE655720 DEA655720 DNW655720 DXS655720 EHO655720 ERK655720 FBG655720 FLC655720 FUY655720 GEU655720 GOQ655720 GYM655720 HII655720 HSE655720 ICA655720 ILW655720 IVS655720 JFO655720 JPK655720 JZG655720 KJC655720 KSY655720 LCU655720 LMQ655720 LWM655720 MGI655720 MQE655720 NAA655720 NJW655720 NTS655720 ODO655720 ONK655720 OXG655720 PHC655720 PQY655720 QAU655720 QKQ655720 QUM655720 REI655720 ROE655720 RYA655720 SHW655720 SRS655720 TBO655720 TLK655720 TVG655720 UFC655720 UOY655720 UYU655720 VIQ655720 VSM655720 WCI655720 WME655720 WWA655720 S721256 JO721256 TK721256 ADG721256 ANC721256 AWY721256 BGU721256 BQQ721256 CAM721256 CKI721256 CUE721256 DEA721256 DNW721256 DXS721256 EHO721256 ERK721256 FBG721256 FLC721256 FUY721256 GEU721256 GOQ721256 GYM721256 HII721256 HSE721256 ICA721256 ILW721256 IVS721256 JFO721256 JPK721256 JZG721256 KJC721256 KSY721256 LCU721256 LMQ721256 LWM721256 MGI721256 MQE721256 NAA721256 NJW721256 NTS721256 ODO721256 ONK721256 OXG721256 PHC721256 PQY721256 QAU721256 QKQ721256 QUM721256 REI721256 ROE721256 RYA721256 SHW721256 SRS721256 TBO721256 TLK721256 TVG721256 UFC721256 UOY721256 UYU721256 VIQ721256 VSM721256 WCI721256 WME721256 WWA721256 S786792 JO786792 TK786792 ADG786792 ANC786792 AWY786792 BGU786792 BQQ786792 CAM786792 CKI786792 CUE786792 DEA786792 DNW786792 DXS786792 EHO786792 ERK786792 FBG786792 FLC786792 FUY786792 GEU786792 GOQ786792 GYM786792 HII786792 HSE786792 ICA786792 ILW786792 IVS786792 JFO786792 JPK786792 JZG786792 KJC786792 KSY786792 LCU786792 LMQ786792 LWM786792 MGI786792 MQE786792 NAA786792 NJW786792 NTS786792 ODO786792 ONK786792 OXG786792 PHC786792 PQY786792 QAU786792 QKQ786792 QUM786792 REI786792 ROE786792 RYA786792 SHW786792 SRS786792 TBO786792 TLK786792 TVG786792 UFC786792 UOY786792 UYU786792 VIQ786792 VSM786792 WCI786792 WME786792 WWA786792 S852328 JO852328 TK852328 ADG852328 ANC852328 AWY852328 BGU852328 BQQ852328 CAM852328 CKI852328 CUE852328 DEA852328 DNW852328 DXS852328 EHO852328 ERK852328 FBG852328 FLC852328 FUY852328 GEU852328 GOQ852328 GYM852328 HII852328 HSE852328 ICA852328 ILW852328 IVS852328 JFO852328 JPK852328 JZG852328 KJC852328 KSY852328 LCU852328 LMQ852328 LWM852328 MGI852328 MQE852328 NAA852328 NJW852328 NTS852328 ODO852328 ONK852328 OXG852328 PHC852328 PQY852328 QAU852328 QKQ852328 QUM852328 REI852328 ROE852328 RYA852328 SHW852328 SRS852328 TBO852328 TLK852328 TVG852328 UFC852328 UOY852328 UYU852328 VIQ852328 VSM852328 WCI852328 WME852328 WWA852328 S917864 JO917864 TK917864 ADG917864 ANC917864 AWY917864 BGU917864 BQQ917864 CAM917864 CKI917864 CUE917864 DEA917864 DNW917864 DXS917864 EHO917864 ERK917864 FBG917864 FLC917864 FUY917864 GEU917864 GOQ917864 GYM917864 HII917864 HSE917864 ICA917864 ILW917864 IVS917864 JFO917864 JPK917864 JZG917864 KJC917864 KSY917864 LCU917864 LMQ917864 LWM917864 MGI917864 MQE917864 NAA917864 NJW917864 NTS917864 ODO917864 ONK917864 OXG917864 PHC917864 PQY917864 QAU917864 QKQ917864 QUM917864 REI917864 ROE917864 RYA917864 SHW917864 SRS917864 TBO917864 TLK917864 TVG917864 UFC917864 UOY917864 UYU917864 VIQ917864 VSM917864 WCI917864 WME917864 WWA917864 S983400 JO983400 TK983400 ADG983400 ANC983400 AWY983400 BGU983400 BQQ983400 CAM983400 CKI983400 CUE983400 DEA983400 DNW983400 DXS983400 EHO983400 ERK983400 FBG983400 FLC983400 FUY983400 GEU983400 GOQ983400 GYM983400 HII983400 HSE983400 ICA983400 ILW983400 IVS983400 JFO983400 JPK983400 JZG983400 KJC983400 KSY983400 LCU983400 LMQ983400 LWM983400 MGI983400 MQE983400 NAA983400 NJW983400 NTS983400 ODO983400 ONK983400 OXG983400 PHC983400 PQY983400 QAU983400 QKQ983400 QUM983400 REI983400 ROE983400 RYA983400 SHW983400 SRS983400 TBO983400 TLK983400 TVG983400 UFC983400 UOY983400 UYU983400 VIQ983400 VSM983400 WCI983400 WME983400 WWA983400 AA360 JW360 TS360 ADO360 ANK360 AXG360 BHC360 BQY360 CAU360 CKQ360 CUM360 DEI360 DOE360 DYA360 EHW360 ERS360 FBO360 FLK360 FVG360 GFC360 GOY360 GYU360 HIQ360 HSM360 ICI360 IME360 IWA360 JFW360 JPS360 JZO360 KJK360 KTG360 LDC360 LMY360 LWU360 MGQ360 MQM360 NAI360 NKE360 NUA360 ODW360 ONS360 OXO360 PHK360 PRG360 QBC360 QKY360 QUU360 REQ360 ROM360 RYI360 SIE360 SSA360 TBW360 TLS360 TVO360 UFK360 UPG360 UZC360 VIY360 VSU360 WCQ360 WMM360 WWI360 AA65896 JW65896 TS65896 ADO65896 ANK65896 AXG65896 BHC65896 BQY65896 CAU65896 CKQ65896 CUM65896 DEI65896 DOE65896 DYA65896 EHW65896 ERS65896 FBO65896 FLK65896 FVG65896 GFC65896 GOY65896 GYU65896 HIQ65896 HSM65896 ICI65896 IME65896 IWA65896 JFW65896 JPS65896 JZO65896 KJK65896 KTG65896 LDC65896 LMY65896 LWU65896 MGQ65896 MQM65896 NAI65896 NKE65896 NUA65896 ODW65896 ONS65896 OXO65896 PHK65896 PRG65896 QBC65896 QKY65896 QUU65896 REQ65896 ROM65896 RYI65896 SIE65896 SSA65896 TBW65896 TLS65896 TVO65896 UFK65896 UPG65896 UZC65896 VIY65896 VSU65896 WCQ65896 WMM65896 WWI65896 AA131432 JW131432 TS131432 ADO131432 ANK131432 AXG131432 BHC131432 BQY131432 CAU131432 CKQ131432 CUM131432 DEI131432 DOE131432 DYA131432 EHW131432 ERS131432 FBO131432 FLK131432 FVG131432 GFC131432 GOY131432 GYU131432 HIQ131432 HSM131432 ICI131432 IME131432 IWA131432 JFW131432 JPS131432 JZO131432 KJK131432 KTG131432 LDC131432 LMY131432 LWU131432 MGQ131432 MQM131432 NAI131432 NKE131432 NUA131432 ODW131432 ONS131432 OXO131432 PHK131432 PRG131432 QBC131432 QKY131432 QUU131432 REQ131432 ROM131432 RYI131432 SIE131432 SSA131432 TBW131432 TLS131432 TVO131432 UFK131432 UPG131432 UZC131432 VIY131432 VSU131432 WCQ131432 WMM131432 WWI131432 AA196968 JW196968 TS196968 ADO196968 ANK196968 AXG196968 BHC196968 BQY196968 CAU196968 CKQ196968 CUM196968 DEI196968 DOE196968 DYA196968 EHW196968 ERS196968 FBO196968 FLK196968 FVG196968 GFC196968 GOY196968 GYU196968 HIQ196968 HSM196968 ICI196968 IME196968 IWA196968 JFW196968 JPS196968 JZO196968 KJK196968 KTG196968 LDC196968 LMY196968 LWU196968 MGQ196968 MQM196968 NAI196968 NKE196968 NUA196968 ODW196968 ONS196968 OXO196968 PHK196968 PRG196968 QBC196968 QKY196968 QUU196968 REQ196968 ROM196968 RYI196968 SIE196968 SSA196968 TBW196968 TLS196968 TVO196968 UFK196968 UPG196968 UZC196968 VIY196968 VSU196968 WCQ196968 WMM196968 WWI196968 AA262504 JW262504 TS262504 ADO262504 ANK262504 AXG262504 BHC262504 BQY262504 CAU262504 CKQ262504 CUM262504 DEI262504 DOE262504 DYA262504 EHW262504 ERS262504 FBO262504 FLK262504 FVG262504 GFC262504 GOY262504 GYU262504 HIQ262504 HSM262504 ICI262504 IME262504 IWA262504 JFW262504 JPS262504 JZO262504 KJK262504 KTG262504 LDC262504 LMY262504 LWU262504 MGQ262504 MQM262504 NAI262504 NKE262504 NUA262504 ODW262504 ONS262504 OXO262504 PHK262504 PRG262504 QBC262504 QKY262504 QUU262504 REQ262504 ROM262504 RYI262504 SIE262504 SSA262504 TBW262504 TLS262504 TVO262504 UFK262504 UPG262504 UZC262504 VIY262504 VSU262504 WCQ262504 WMM262504 WWI262504 AA328040 JW328040 TS328040 ADO328040 ANK328040 AXG328040 BHC328040 BQY328040 CAU328040 CKQ328040 CUM328040 DEI328040 DOE328040 DYA328040 EHW328040 ERS328040 FBO328040 FLK328040 FVG328040 GFC328040 GOY328040 GYU328040 HIQ328040 HSM328040 ICI328040 IME328040 IWA328040 JFW328040 JPS328040 JZO328040 KJK328040 KTG328040 LDC328040 LMY328040 LWU328040 MGQ328040 MQM328040 NAI328040 NKE328040 NUA328040 ODW328040 ONS328040 OXO328040 PHK328040 PRG328040 QBC328040 QKY328040 QUU328040 REQ328040 ROM328040 RYI328040 SIE328040 SSA328040 TBW328040 TLS328040 TVO328040 UFK328040 UPG328040 UZC328040 VIY328040 VSU328040 WCQ328040 WMM328040 WWI328040 AA393576 JW393576 TS393576 ADO393576 ANK393576 AXG393576 BHC393576 BQY393576 CAU393576 CKQ393576 CUM393576 DEI393576 DOE393576 DYA393576 EHW393576 ERS393576 FBO393576 FLK393576 FVG393576 GFC393576 GOY393576 GYU393576 HIQ393576 HSM393576 ICI393576 IME393576 IWA393576 JFW393576 JPS393576 JZO393576 KJK393576 KTG393576 LDC393576 LMY393576 LWU393576 MGQ393576 MQM393576 NAI393576 NKE393576 NUA393576 ODW393576 ONS393576 OXO393576 PHK393576 PRG393576 QBC393576 QKY393576 QUU393576 REQ393576 ROM393576 RYI393576 SIE393576 SSA393576 TBW393576 TLS393576 TVO393576 UFK393576 UPG393576 UZC393576 VIY393576 VSU393576 WCQ393576 WMM393576 WWI393576 AA459112 JW459112 TS459112 ADO459112 ANK459112 AXG459112 BHC459112 BQY459112 CAU459112 CKQ459112 CUM459112 DEI459112 DOE459112 DYA459112 EHW459112 ERS459112 FBO459112 FLK459112 FVG459112 GFC459112 GOY459112 GYU459112 HIQ459112 HSM459112 ICI459112 IME459112 IWA459112 JFW459112 JPS459112 JZO459112 KJK459112 KTG459112 LDC459112 LMY459112 LWU459112 MGQ459112 MQM459112 NAI459112 NKE459112 NUA459112 ODW459112 ONS459112 OXO459112 PHK459112 PRG459112 QBC459112 QKY459112 QUU459112 REQ459112 ROM459112 RYI459112 SIE459112 SSA459112 TBW459112 TLS459112 TVO459112 UFK459112 UPG459112 UZC459112 VIY459112 VSU459112 WCQ459112 WMM459112 WWI459112 AA524648 JW524648 TS524648 ADO524648 ANK524648 AXG524648 BHC524648 BQY524648 CAU524648 CKQ524648 CUM524648 DEI524648 DOE524648 DYA524648 EHW524648 ERS524648 FBO524648 FLK524648 FVG524648 GFC524648 GOY524648 GYU524648 HIQ524648 HSM524648 ICI524648 IME524648 IWA524648 JFW524648 JPS524648 JZO524648 KJK524648 KTG524648 LDC524648 LMY524648 LWU524648 MGQ524648 MQM524648 NAI524648 NKE524648 NUA524648 ODW524648 ONS524648 OXO524648 PHK524648 PRG524648 QBC524648 QKY524648 QUU524648 REQ524648 ROM524648 RYI524648 SIE524648 SSA524648 TBW524648 TLS524648 TVO524648 UFK524648 UPG524648 UZC524648 VIY524648 VSU524648 WCQ524648 WMM524648 WWI524648 AA590184 JW590184 TS590184 ADO590184 ANK590184 AXG590184 BHC590184 BQY590184 CAU590184 CKQ590184 CUM590184 DEI590184 DOE590184 DYA590184 EHW590184 ERS590184 FBO590184 FLK590184 FVG590184 GFC590184 GOY590184 GYU590184 HIQ590184 HSM590184 ICI590184 IME590184 IWA590184 JFW590184 JPS590184 JZO590184 KJK590184 KTG590184 LDC590184 LMY590184 LWU590184 MGQ590184 MQM590184 NAI590184 NKE590184 NUA590184 ODW590184 ONS590184 OXO590184 PHK590184 PRG590184 QBC590184 QKY590184 QUU590184 REQ590184 ROM590184 RYI590184 SIE590184 SSA590184 TBW590184 TLS590184 TVO590184 UFK590184 UPG590184 UZC590184 VIY590184 VSU590184 WCQ590184 WMM590184 WWI590184 AA655720 JW655720 TS655720 ADO655720 ANK655720 AXG655720 BHC655720 BQY655720 CAU655720 CKQ655720 CUM655720 DEI655720 DOE655720 DYA655720 EHW655720 ERS655720 FBO655720 FLK655720 FVG655720 GFC655720 GOY655720 GYU655720 HIQ655720 HSM655720 ICI655720 IME655720 IWA655720 JFW655720 JPS655720 JZO655720 KJK655720 KTG655720 LDC655720 LMY655720 LWU655720 MGQ655720 MQM655720 NAI655720 NKE655720 NUA655720 ODW655720 ONS655720 OXO655720 PHK655720 PRG655720 QBC655720 QKY655720 QUU655720 REQ655720 ROM655720 RYI655720 SIE655720 SSA655720 TBW655720 TLS655720 TVO655720 UFK655720 UPG655720 UZC655720 VIY655720 VSU655720 WCQ655720 WMM655720 WWI655720 AA721256 JW721256 TS721256 ADO721256 ANK721256 AXG721256 BHC721256 BQY721256 CAU721256 CKQ721256 CUM721256 DEI721256 DOE721256 DYA721256 EHW721256 ERS721256 FBO721256 FLK721256 FVG721256 GFC721256 GOY721256 GYU721256 HIQ721256 HSM721256 ICI721256 IME721256 IWA721256 JFW721256 JPS721256 JZO721256 KJK721256 KTG721256 LDC721256 LMY721256 LWU721256 MGQ721256 MQM721256 NAI721256 NKE721256 NUA721256 ODW721256 ONS721256 OXO721256 PHK721256 PRG721256 QBC721256 QKY721256 QUU721256 REQ721256 ROM721256 RYI721256 SIE721256 SSA721256 TBW721256 TLS721256 TVO721256 UFK721256 UPG721256 UZC721256 VIY721256 VSU721256 WCQ721256 WMM721256 WWI721256 AA786792 JW786792 TS786792 ADO786792 ANK786792 AXG786792 BHC786792 BQY786792 CAU786792 CKQ786792 CUM786792 DEI786792 DOE786792 DYA786792 EHW786792 ERS786792 FBO786792 FLK786792 FVG786792 GFC786792 GOY786792 GYU786792 HIQ786792 HSM786792 ICI786792 IME786792 IWA786792 JFW786792 JPS786792 JZO786792 KJK786792 KTG786792 LDC786792 LMY786792 LWU786792 MGQ786792 MQM786792 NAI786792 NKE786792 NUA786792 ODW786792 ONS786792 OXO786792 PHK786792 PRG786792 QBC786792 QKY786792 QUU786792 REQ786792 ROM786792 RYI786792 SIE786792 SSA786792 TBW786792 TLS786792 TVO786792 UFK786792 UPG786792 UZC786792 VIY786792 VSU786792 WCQ786792 WMM786792 WWI786792 AA852328 JW852328 TS852328 ADO852328 ANK852328 AXG852328 BHC852328 BQY852328 CAU852328 CKQ852328 CUM852328 DEI852328 DOE852328 DYA852328 EHW852328 ERS852328 FBO852328 FLK852328 FVG852328 GFC852328 GOY852328 GYU852328 HIQ852328 HSM852328 ICI852328 IME852328 IWA852328 JFW852328 JPS852328 JZO852328 KJK852328 KTG852328 LDC852328 LMY852328 LWU852328 MGQ852328 MQM852328 NAI852328 NKE852328 NUA852328 ODW852328 ONS852328 OXO852328 PHK852328 PRG852328 QBC852328 QKY852328 QUU852328 REQ852328 ROM852328 RYI852328 SIE852328 SSA852328 TBW852328 TLS852328 TVO852328 UFK852328 UPG852328 UZC852328 VIY852328 VSU852328 WCQ852328 WMM852328 WWI852328 AA917864 JW917864 TS917864 ADO917864 ANK917864 AXG917864 BHC917864 BQY917864 CAU917864 CKQ917864 CUM917864 DEI917864 DOE917864 DYA917864 EHW917864 ERS917864 FBO917864 FLK917864 FVG917864 GFC917864 GOY917864 GYU917864 HIQ917864 HSM917864 ICI917864 IME917864 IWA917864 JFW917864 JPS917864 JZO917864 KJK917864 KTG917864 LDC917864 LMY917864 LWU917864 MGQ917864 MQM917864 NAI917864 NKE917864 NUA917864 ODW917864 ONS917864 OXO917864 PHK917864 PRG917864 QBC917864 QKY917864 QUU917864 REQ917864 ROM917864 RYI917864 SIE917864 SSA917864 TBW917864 TLS917864 TVO917864 UFK917864 UPG917864 UZC917864 VIY917864 VSU917864 WCQ917864 WMM917864 WWI917864 AA983400 JW983400 TS983400 ADO983400 ANK983400 AXG983400 BHC983400 BQY983400 CAU983400 CKQ983400 CUM983400 DEI983400 DOE983400 DYA983400 EHW983400 ERS983400 FBO983400 FLK983400 FVG983400 GFC983400 GOY983400 GYU983400 HIQ983400 HSM983400 ICI983400 IME983400 IWA983400 JFW983400 JPS983400 JZO983400 KJK983400 KTG983400 LDC983400 LMY983400 LWU983400 MGQ983400 MQM983400 NAI983400 NKE983400 NUA983400 ODW983400 ONS983400 OXO983400 PHK983400 PRG983400 QBC983400 QKY983400 QUU983400 REQ983400 ROM983400 RYI983400 SIE983400 SSA983400 TBW983400 TLS983400 TVO983400 UFK983400 UPG983400 UZC983400 VIY983400 VSU983400 WCQ983400 WMM983400 WWI983400 AI360 KE360 UA360 ADW360 ANS360 AXO360 BHK360 BRG360 CBC360 CKY360 CUU360 DEQ360 DOM360 DYI360 EIE360 ESA360 FBW360 FLS360 FVO360 GFK360 GPG360 GZC360 HIY360 HSU360 ICQ360 IMM360 IWI360 JGE360 JQA360 JZW360 KJS360 KTO360 LDK360 LNG360 LXC360 MGY360 MQU360 NAQ360 NKM360 NUI360 OEE360 OOA360 OXW360 PHS360 PRO360 QBK360 QLG360 QVC360 REY360 ROU360 RYQ360 SIM360 SSI360 TCE360 TMA360 TVW360 UFS360 UPO360 UZK360 VJG360 VTC360 WCY360 WMU360 WWQ360 AI65896 KE65896 UA65896 ADW65896 ANS65896 AXO65896 BHK65896 BRG65896 CBC65896 CKY65896 CUU65896 DEQ65896 DOM65896 DYI65896 EIE65896 ESA65896 FBW65896 FLS65896 FVO65896 GFK65896 GPG65896 GZC65896 HIY65896 HSU65896 ICQ65896 IMM65896 IWI65896 JGE65896 JQA65896 JZW65896 KJS65896 KTO65896 LDK65896 LNG65896 LXC65896 MGY65896 MQU65896 NAQ65896 NKM65896 NUI65896 OEE65896 OOA65896 OXW65896 PHS65896 PRO65896 QBK65896 QLG65896 QVC65896 REY65896 ROU65896 RYQ65896 SIM65896 SSI65896 TCE65896 TMA65896 TVW65896 UFS65896 UPO65896 UZK65896 VJG65896 VTC65896 WCY65896 WMU65896 WWQ65896 AI131432 KE131432 UA131432 ADW131432 ANS131432 AXO131432 BHK131432 BRG131432 CBC131432 CKY131432 CUU131432 DEQ131432 DOM131432 DYI131432 EIE131432 ESA131432 FBW131432 FLS131432 FVO131432 GFK131432 GPG131432 GZC131432 HIY131432 HSU131432 ICQ131432 IMM131432 IWI131432 JGE131432 JQA131432 JZW131432 KJS131432 KTO131432 LDK131432 LNG131432 LXC131432 MGY131432 MQU131432 NAQ131432 NKM131432 NUI131432 OEE131432 OOA131432 OXW131432 PHS131432 PRO131432 QBK131432 QLG131432 QVC131432 REY131432 ROU131432 RYQ131432 SIM131432 SSI131432 TCE131432 TMA131432 TVW131432 UFS131432 UPO131432 UZK131432 VJG131432 VTC131432 WCY131432 WMU131432 WWQ131432 AI196968 KE196968 UA196968 ADW196968 ANS196968 AXO196968 BHK196968 BRG196968 CBC196968 CKY196968 CUU196968 DEQ196968 DOM196968 DYI196968 EIE196968 ESA196968 FBW196968 FLS196968 FVO196968 GFK196968 GPG196968 GZC196968 HIY196968 HSU196968 ICQ196968 IMM196968 IWI196968 JGE196968 JQA196968 JZW196968 KJS196968 KTO196968 LDK196968 LNG196968 LXC196968 MGY196968 MQU196968 NAQ196968 NKM196968 NUI196968 OEE196968 OOA196968 OXW196968 PHS196968 PRO196968 QBK196968 QLG196968 QVC196968 REY196968 ROU196968 RYQ196968 SIM196968 SSI196968 TCE196968 TMA196968 TVW196968 UFS196968 UPO196968 UZK196968 VJG196968 VTC196968 WCY196968 WMU196968 WWQ196968 AI262504 KE262504 UA262504 ADW262504 ANS262504 AXO262504 BHK262504 BRG262504 CBC262504 CKY262504 CUU262504 DEQ262504 DOM262504 DYI262504 EIE262504 ESA262504 FBW262504 FLS262504 FVO262504 GFK262504 GPG262504 GZC262504 HIY262504 HSU262504 ICQ262504 IMM262504 IWI262504 JGE262504 JQA262504 JZW262504 KJS262504 KTO262504 LDK262504 LNG262504 LXC262504 MGY262504 MQU262504 NAQ262504 NKM262504 NUI262504 OEE262504 OOA262504 OXW262504 PHS262504 PRO262504 QBK262504 QLG262504 QVC262504 REY262504 ROU262504 RYQ262504 SIM262504 SSI262504 TCE262504 TMA262504 TVW262504 UFS262504 UPO262504 UZK262504 VJG262504 VTC262504 WCY262504 WMU262504 WWQ262504 AI328040 KE328040 UA328040 ADW328040 ANS328040 AXO328040 BHK328040 BRG328040 CBC328040 CKY328040 CUU328040 DEQ328040 DOM328040 DYI328040 EIE328040 ESA328040 FBW328040 FLS328040 FVO328040 GFK328040 GPG328040 GZC328040 HIY328040 HSU328040 ICQ328040 IMM328040 IWI328040 JGE328040 JQA328040 JZW328040 KJS328040 KTO328040 LDK328040 LNG328040 LXC328040 MGY328040 MQU328040 NAQ328040 NKM328040 NUI328040 OEE328040 OOA328040 OXW328040 PHS328040 PRO328040 QBK328040 QLG328040 QVC328040 REY328040 ROU328040 RYQ328040 SIM328040 SSI328040 TCE328040 TMA328040 TVW328040 UFS328040 UPO328040 UZK328040 VJG328040 VTC328040 WCY328040 WMU328040 WWQ328040 AI393576 KE393576 UA393576 ADW393576 ANS393576 AXO393576 BHK393576 BRG393576 CBC393576 CKY393576 CUU393576 DEQ393576 DOM393576 DYI393576 EIE393576 ESA393576 FBW393576 FLS393576 FVO393576 GFK393576 GPG393576 GZC393576 HIY393576 HSU393576 ICQ393576 IMM393576 IWI393576 JGE393576 JQA393576 JZW393576 KJS393576 KTO393576 LDK393576 LNG393576 LXC393576 MGY393576 MQU393576 NAQ393576 NKM393576 NUI393576 OEE393576 OOA393576 OXW393576 PHS393576 PRO393576 QBK393576 QLG393576 QVC393576 REY393576 ROU393576 RYQ393576 SIM393576 SSI393576 TCE393576 TMA393576 TVW393576 UFS393576 UPO393576 UZK393576 VJG393576 VTC393576 WCY393576 WMU393576 WWQ393576 AI459112 KE459112 UA459112 ADW459112 ANS459112 AXO459112 BHK459112 BRG459112 CBC459112 CKY459112 CUU459112 DEQ459112 DOM459112 DYI459112 EIE459112 ESA459112 FBW459112 FLS459112 FVO459112 GFK459112 GPG459112 GZC459112 HIY459112 HSU459112 ICQ459112 IMM459112 IWI459112 JGE459112 JQA459112 JZW459112 KJS459112 KTO459112 LDK459112 LNG459112 LXC459112 MGY459112 MQU459112 NAQ459112 NKM459112 NUI459112 OEE459112 OOA459112 OXW459112 PHS459112 PRO459112 QBK459112 QLG459112 QVC459112 REY459112 ROU459112 RYQ459112 SIM459112 SSI459112 TCE459112 TMA459112 TVW459112 UFS459112 UPO459112 UZK459112 VJG459112 VTC459112 WCY459112 WMU459112 WWQ459112 AI524648 KE524648 UA524648 ADW524648 ANS524648 AXO524648 BHK524648 BRG524648 CBC524648 CKY524648 CUU524648 DEQ524648 DOM524648 DYI524648 EIE524648 ESA524648 FBW524648 FLS524648 FVO524648 GFK524648 GPG524648 GZC524648 HIY524648 HSU524648 ICQ524648 IMM524648 IWI524648 JGE524648 JQA524648 JZW524648 KJS524648 KTO524648 LDK524648 LNG524648 LXC524648 MGY524648 MQU524648 NAQ524648 NKM524648 NUI524648 OEE524648 OOA524648 OXW524648 PHS524648 PRO524648 QBK524648 QLG524648 QVC524648 REY524648 ROU524648 RYQ524648 SIM524648 SSI524648 TCE524648 TMA524648 TVW524648 UFS524648 UPO524648 UZK524648 VJG524648 VTC524648 WCY524648 WMU524648 WWQ524648 AI590184 KE590184 UA590184 ADW590184 ANS590184 AXO590184 BHK590184 BRG590184 CBC590184 CKY590184 CUU590184 DEQ590184 DOM590184 DYI590184 EIE590184 ESA590184 FBW590184 FLS590184 FVO590184 GFK590184 GPG590184 GZC590184 HIY590184 HSU590184 ICQ590184 IMM590184 IWI590184 JGE590184 JQA590184 JZW590184 KJS590184 KTO590184 LDK590184 LNG590184 LXC590184 MGY590184 MQU590184 NAQ590184 NKM590184 NUI590184 OEE590184 OOA590184 OXW590184 PHS590184 PRO590184 QBK590184 QLG590184 QVC590184 REY590184 ROU590184 RYQ590184 SIM590184 SSI590184 TCE590184 TMA590184 TVW590184 UFS590184 UPO590184 UZK590184 VJG590184 VTC590184 WCY590184 WMU590184 WWQ590184 AI655720 KE655720 UA655720 ADW655720 ANS655720 AXO655720 BHK655720 BRG655720 CBC655720 CKY655720 CUU655720 DEQ655720 DOM655720 DYI655720 EIE655720 ESA655720 FBW655720 FLS655720 FVO655720 GFK655720 GPG655720 GZC655720 HIY655720 HSU655720 ICQ655720 IMM655720 IWI655720 JGE655720 JQA655720 JZW655720 KJS655720 KTO655720 LDK655720 LNG655720 LXC655720 MGY655720 MQU655720 NAQ655720 NKM655720 NUI655720 OEE655720 OOA655720 OXW655720 PHS655720 PRO655720 QBK655720 QLG655720 QVC655720 REY655720 ROU655720 RYQ655720 SIM655720 SSI655720 TCE655720 TMA655720 TVW655720 UFS655720 UPO655720 UZK655720 VJG655720 VTC655720 WCY655720 WMU655720 WWQ655720 AI721256 KE721256 UA721256 ADW721256 ANS721256 AXO721256 BHK721256 BRG721256 CBC721256 CKY721256 CUU721256 DEQ721256 DOM721256 DYI721256 EIE721256 ESA721256 FBW721256 FLS721256 FVO721256 GFK721256 GPG721256 GZC721256 HIY721256 HSU721256 ICQ721256 IMM721256 IWI721256 JGE721256 JQA721256 JZW721256 KJS721256 KTO721256 LDK721256 LNG721256 LXC721256 MGY721256 MQU721256 NAQ721256 NKM721256 NUI721256 OEE721256 OOA721256 OXW721256 PHS721256 PRO721256 QBK721256 QLG721256 QVC721256 REY721256 ROU721256 RYQ721256 SIM721256 SSI721256 TCE721256 TMA721256 TVW721256 UFS721256 UPO721256 UZK721256 VJG721256 VTC721256 WCY721256 WMU721256 WWQ721256 AI786792 KE786792 UA786792 ADW786792 ANS786792 AXO786792 BHK786792 BRG786792 CBC786792 CKY786792 CUU786792 DEQ786792 DOM786792 DYI786792 EIE786792 ESA786792 FBW786792 FLS786792 FVO786792 GFK786792 GPG786792 GZC786792 HIY786792 HSU786792 ICQ786792 IMM786792 IWI786792 JGE786792 JQA786792 JZW786792 KJS786792 KTO786792 LDK786792 LNG786792 LXC786792 MGY786792 MQU786792 NAQ786792 NKM786792 NUI786792 OEE786792 OOA786792 OXW786792 PHS786792 PRO786792 QBK786792 QLG786792 QVC786792 REY786792 ROU786792 RYQ786792 SIM786792 SSI786792 TCE786792 TMA786792 TVW786792 UFS786792 UPO786792 UZK786792 VJG786792 VTC786792 WCY786792 WMU786792 WWQ786792 AI852328 KE852328 UA852328 ADW852328 ANS852328 AXO852328 BHK852328 BRG852328 CBC852328 CKY852328 CUU852328 DEQ852328 DOM852328 DYI852328 EIE852328 ESA852328 FBW852328 FLS852328 FVO852328 GFK852328 GPG852328 GZC852328 HIY852328 HSU852328 ICQ852328 IMM852328 IWI852328 JGE852328 JQA852328 JZW852328 KJS852328 KTO852328 LDK852328 LNG852328 LXC852328 MGY852328 MQU852328 NAQ852328 NKM852328 NUI852328 OEE852328 OOA852328 OXW852328 PHS852328 PRO852328 QBK852328 QLG852328 QVC852328 REY852328 ROU852328 RYQ852328 SIM852328 SSI852328 TCE852328 TMA852328 TVW852328 UFS852328 UPO852328 UZK852328 VJG852328 VTC852328 WCY852328 WMU852328 WWQ852328 AI917864 KE917864 UA917864 ADW917864 ANS917864 AXO917864 BHK917864 BRG917864 CBC917864 CKY917864 CUU917864 DEQ917864 DOM917864 DYI917864 EIE917864 ESA917864 FBW917864 FLS917864 FVO917864 GFK917864 GPG917864 GZC917864 HIY917864 HSU917864 ICQ917864 IMM917864 IWI917864 JGE917864 JQA917864 JZW917864 KJS917864 KTO917864 LDK917864 LNG917864 LXC917864 MGY917864 MQU917864 NAQ917864 NKM917864 NUI917864 OEE917864 OOA917864 OXW917864 PHS917864 PRO917864 QBK917864 QLG917864 QVC917864 REY917864 ROU917864 RYQ917864 SIM917864 SSI917864 TCE917864 TMA917864 TVW917864 UFS917864 UPO917864 UZK917864 VJG917864 VTC917864 WCY917864 WMU917864 WWQ917864 AI983400 KE983400 UA983400 ADW983400 ANS983400 AXO983400 BHK983400 BRG983400 CBC983400 CKY983400 CUU983400 DEQ983400 DOM983400 DYI983400 EIE983400 ESA983400 FBW983400 FLS983400 FVO983400 GFK983400 GPG983400 GZC983400 HIY983400 HSU983400 ICQ983400 IMM983400 IWI983400 JGE983400 JQA983400 JZW983400 KJS983400 KTO983400 LDK983400 LNG983400 LXC983400 MGY983400 MQU983400 NAQ983400 NKM983400 NUI983400 OEE983400 OOA983400 OXW983400 PHS983400 PRO983400 QBK983400 QLG983400 QVC983400 REY983400 ROU983400 RYQ983400 SIM983400 SSI983400 TCE983400 TMA983400 TVW983400 UFS983400 UPO983400 UZK983400 VJG983400 VTC983400 WCY983400 WMU983400 WWQ983400 AQ360 KM360 UI360 AEE360 AOA360 AXW360 BHS360 BRO360 CBK360 CLG360 CVC360 DEY360 DOU360 DYQ360 EIM360 ESI360 FCE360 FMA360 FVW360 GFS360 GPO360 GZK360 HJG360 HTC360 ICY360 IMU360 IWQ360 JGM360 JQI360 KAE360 KKA360 KTW360 LDS360 LNO360 LXK360 MHG360 MRC360 NAY360 NKU360 NUQ360 OEM360 OOI360 OYE360 PIA360 PRW360 QBS360 QLO360 QVK360 RFG360 RPC360 RYY360 SIU360 SSQ360 TCM360 TMI360 TWE360 UGA360 UPW360 UZS360 VJO360 VTK360 WDG360 WNC360 WWY360 AQ65896 KM65896 UI65896 AEE65896 AOA65896 AXW65896 BHS65896 BRO65896 CBK65896 CLG65896 CVC65896 DEY65896 DOU65896 DYQ65896 EIM65896 ESI65896 FCE65896 FMA65896 FVW65896 GFS65896 GPO65896 GZK65896 HJG65896 HTC65896 ICY65896 IMU65896 IWQ65896 JGM65896 JQI65896 KAE65896 KKA65896 KTW65896 LDS65896 LNO65896 LXK65896 MHG65896 MRC65896 NAY65896 NKU65896 NUQ65896 OEM65896 OOI65896 OYE65896 PIA65896 PRW65896 QBS65896 QLO65896 QVK65896 RFG65896 RPC65896 RYY65896 SIU65896 SSQ65896 TCM65896 TMI65896 TWE65896 UGA65896 UPW65896 UZS65896 VJO65896 VTK65896 WDG65896 WNC65896 WWY65896 AQ131432 KM131432 UI131432 AEE131432 AOA131432 AXW131432 BHS131432 BRO131432 CBK131432 CLG131432 CVC131432 DEY131432 DOU131432 DYQ131432 EIM131432 ESI131432 FCE131432 FMA131432 FVW131432 GFS131432 GPO131432 GZK131432 HJG131432 HTC131432 ICY131432 IMU131432 IWQ131432 JGM131432 JQI131432 KAE131432 KKA131432 KTW131432 LDS131432 LNO131432 LXK131432 MHG131432 MRC131432 NAY131432 NKU131432 NUQ131432 OEM131432 OOI131432 OYE131432 PIA131432 PRW131432 QBS131432 QLO131432 QVK131432 RFG131432 RPC131432 RYY131432 SIU131432 SSQ131432 TCM131432 TMI131432 TWE131432 UGA131432 UPW131432 UZS131432 VJO131432 VTK131432 WDG131432 WNC131432 WWY131432 AQ196968 KM196968 UI196968 AEE196968 AOA196968 AXW196968 BHS196968 BRO196968 CBK196968 CLG196968 CVC196968 DEY196968 DOU196968 DYQ196968 EIM196968 ESI196968 FCE196968 FMA196968 FVW196968 GFS196968 GPO196968 GZK196968 HJG196968 HTC196968 ICY196968 IMU196968 IWQ196968 JGM196968 JQI196968 KAE196968 KKA196968 KTW196968 LDS196968 LNO196968 LXK196968 MHG196968 MRC196968 NAY196968 NKU196968 NUQ196968 OEM196968 OOI196968 OYE196968 PIA196968 PRW196968 QBS196968 QLO196968 QVK196968 RFG196968 RPC196968 RYY196968 SIU196968 SSQ196968 TCM196968 TMI196968 TWE196968 UGA196968 UPW196968 UZS196968 VJO196968 VTK196968 WDG196968 WNC196968 WWY196968 AQ262504 KM262504 UI262504 AEE262504 AOA262504 AXW262504 BHS262504 BRO262504 CBK262504 CLG262504 CVC262504 DEY262504 DOU262504 DYQ262504 EIM262504 ESI262504 FCE262504 FMA262504 FVW262504 GFS262504 GPO262504 GZK262504 HJG262504 HTC262504 ICY262504 IMU262504 IWQ262504 JGM262504 JQI262504 KAE262504 KKA262504 KTW262504 LDS262504 LNO262504 LXK262504 MHG262504 MRC262504 NAY262504 NKU262504 NUQ262504 OEM262504 OOI262504 OYE262504 PIA262504 PRW262504 QBS262504 QLO262504 QVK262504 RFG262504 RPC262504 RYY262504 SIU262504 SSQ262504 TCM262504 TMI262504 TWE262504 UGA262504 UPW262504 UZS262504 VJO262504 VTK262504 WDG262504 WNC262504 WWY262504 AQ328040 KM328040 UI328040 AEE328040 AOA328040 AXW328040 BHS328040 BRO328040 CBK328040 CLG328040 CVC328040 DEY328040 DOU328040 DYQ328040 EIM328040 ESI328040 FCE328040 FMA328040 FVW328040 GFS328040 GPO328040 GZK328040 HJG328040 HTC328040 ICY328040 IMU328040 IWQ328040 JGM328040 JQI328040 KAE328040 KKA328040 KTW328040 LDS328040 LNO328040 LXK328040 MHG328040 MRC328040 NAY328040 NKU328040 NUQ328040 OEM328040 OOI328040 OYE328040 PIA328040 PRW328040 QBS328040 QLO328040 QVK328040 RFG328040 RPC328040 RYY328040 SIU328040 SSQ328040 TCM328040 TMI328040 TWE328040 UGA328040 UPW328040 UZS328040 VJO328040 VTK328040 WDG328040 WNC328040 WWY328040 AQ393576 KM393576 UI393576 AEE393576 AOA393576 AXW393576 BHS393576 BRO393576 CBK393576 CLG393576 CVC393576 DEY393576 DOU393576 DYQ393576 EIM393576 ESI393576 FCE393576 FMA393576 FVW393576 GFS393576 GPO393576 GZK393576 HJG393576 HTC393576 ICY393576 IMU393576 IWQ393576 JGM393576 JQI393576 KAE393576 KKA393576 KTW393576 LDS393576 LNO393576 LXK393576 MHG393576 MRC393576 NAY393576 NKU393576 NUQ393576 OEM393576 OOI393576 OYE393576 PIA393576 PRW393576 QBS393576 QLO393576 QVK393576 RFG393576 RPC393576 RYY393576 SIU393576 SSQ393576 TCM393576 TMI393576 TWE393576 UGA393576 UPW393576 UZS393576 VJO393576 VTK393576 WDG393576 WNC393576 WWY393576 AQ459112 KM459112 UI459112 AEE459112 AOA459112 AXW459112 BHS459112 BRO459112 CBK459112 CLG459112 CVC459112 DEY459112 DOU459112 DYQ459112 EIM459112 ESI459112 FCE459112 FMA459112 FVW459112 GFS459112 GPO459112 GZK459112 HJG459112 HTC459112 ICY459112 IMU459112 IWQ459112 JGM459112 JQI459112 KAE459112 KKA459112 KTW459112 LDS459112 LNO459112 LXK459112 MHG459112 MRC459112 NAY459112 NKU459112 NUQ459112 OEM459112 OOI459112 OYE459112 PIA459112 PRW459112 QBS459112 QLO459112 QVK459112 RFG459112 RPC459112 RYY459112 SIU459112 SSQ459112 TCM459112 TMI459112 TWE459112 UGA459112 UPW459112 UZS459112 VJO459112 VTK459112 WDG459112 WNC459112 WWY459112 AQ524648 KM524648 UI524648 AEE524648 AOA524648 AXW524648 BHS524648 BRO524648 CBK524648 CLG524648 CVC524648 DEY524648 DOU524648 DYQ524648 EIM524648 ESI524648 FCE524648 FMA524648 FVW524648 GFS524648 GPO524648 GZK524648 HJG524648 HTC524648 ICY524648 IMU524648 IWQ524648 JGM524648 JQI524648 KAE524648 KKA524648 KTW524648 LDS524648 LNO524648 LXK524648 MHG524648 MRC524648 NAY524648 NKU524648 NUQ524648 OEM524648 OOI524648 OYE524648 PIA524648 PRW524648 QBS524648 QLO524648 QVK524648 RFG524648 RPC524648 RYY524648 SIU524648 SSQ524648 TCM524648 TMI524648 TWE524648 UGA524648 UPW524648 UZS524648 VJO524648 VTK524648 WDG524648 WNC524648 WWY524648 AQ590184 KM590184 UI590184 AEE590184 AOA590184 AXW590184 BHS590184 BRO590184 CBK590184 CLG590184 CVC590184 DEY590184 DOU590184 DYQ590184 EIM590184 ESI590184 FCE590184 FMA590184 FVW590184 GFS590184 GPO590184 GZK590184 HJG590184 HTC590184 ICY590184 IMU590184 IWQ590184 JGM590184 JQI590184 KAE590184 KKA590184 KTW590184 LDS590184 LNO590184 LXK590184 MHG590184 MRC590184 NAY590184 NKU590184 NUQ590184 OEM590184 OOI590184 OYE590184 PIA590184 PRW590184 QBS590184 QLO590184 QVK590184 RFG590184 RPC590184 RYY590184 SIU590184 SSQ590184 TCM590184 TMI590184 TWE590184 UGA590184 UPW590184 UZS590184 VJO590184 VTK590184 WDG590184 WNC590184 WWY590184 AQ655720 KM655720 UI655720 AEE655720 AOA655720 AXW655720 BHS655720 BRO655720 CBK655720 CLG655720 CVC655720 DEY655720 DOU655720 DYQ655720 EIM655720 ESI655720 FCE655720 FMA655720 FVW655720 GFS655720 GPO655720 GZK655720 HJG655720 HTC655720 ICY655720 IMU655720 IWQ655720 JGM655720 JQI655720 KAE655720 KKA655720 KTW655720 LDS655720 LNO655720 LXK655720 MHG655720 MRC655720 NAY655720 NKU655720 NUQ655720 OEM655720 OOI655720 OYE655720 PIA655720 PRW655720 QBS655720 QLO655720 QVK655720 RFG655720 RPC655720 RYY655720 SIU655720 SSQ655720 TCM655720 TMI655720 TWE655720 UGA655720 UPW655720 UZS655720 VJO655720 VTK655720 WDG655720 WNC655720 WWY655720 AQ721256 KM721256 UI721256 AEE721256 AOA721256 AXW721256 BHS721256 BRO721256 CBK721256 CLG721256 CVC721256 DEY721256 DOU721256 DYQ721256 EIM721256 ESI721256 FCE721256 FMA721256 FVW721256 GFS721256 GPO721256 GZK721256 HJG721256 HTC721256 ICY721256 IMU721256 IWQ721256 JGM721256 JQI721256 KAE721256 KKA721256 KTW721256 LDS721256 LNO721256 LXK721256 MHG721256 MRC721256 NAY721256 NKU721256 NUQ721256 OEM721256 OOI721256 OYE721256 PIA721256 PRW721256 QBS721256 QLO721256 QVK721256 RFG721256 RPC721256 RYY721256 SIU721256 SSQ721256 TCM721256 TMI721256 TWE721256 UGA721256 UPW721256 UZS721256 VJO721256 VTK721256 WDG721256 WNC721256 WWY721256 AQ786792 KM786792 UI786792 AEE786792 AOA786792 AXW786792 BHS786792 BRO786792 CBK786792 CLG786792 CVC786792 DEY786792 DOU786792 DYQ786792 EIM786792 ESI786792 FCE786792 FMA786792 FVW786792 GFS786792 GPO786792 GZK786792 HJG786792 HTC786792 ICY786792 IMU786792 IWQ786792 JGM786792 JQI786792 KAE786792 KKA786792 KTW786792 LDS786792 LNO786792 LXK786792 MHG786792 MRC786792 NAY786792 NKU786792 NUQ786792 OEM786792 OOI786792 OYE786792 PIA786792 PRW786792 QBS786792 QLO786792 QVK786792 RFG786792 RPC786792 RYY786792 SIU786792 SSQ786792 TCM786792 TMI786792 TWE786792 UGA786792 UPW786792 UZS786792 VJO786792 VTK786792 WDG786792 WNC786792 WWY786792 AQ852328 KM852328 UI852328 AEE852328 AOA852328 AXW852328 BHS852328 BRO852328 CBK852328 CLG852328 CVC852328 DEY852328 DOU852328 DYQ852328 EIM852328 ESI852328 FCE852328 FMA852328 FVW852328 GFS852328 GPO852328 GZK852328 HJG852328 HTC852328 ICY852328 IMU852328 IWQ852328 JGM852328 JQI852328 KAE852328 KKA852328 KTW852328 LDS852328 LNO852328 LXK852328 MHG852328 MRC852328 NAY852328 NKU852328 NUQ852328 OEM852328 OOI852328 OYE852328 PIA852328 PRW852328 QBS852328 QLO852328 QVK852328 RFG852328 RPC852328 RYY852328 SIU852328 SSQ852328 TCM852328 TMI852328 TWE852328 UGA852328 UPW852328 UZS852328 VJO852328 VTK852328 WDG852328 WNC852328 WWY852328 AQ917864 KM917864 UI917864 AEE917864 AOA917864 AXW917864 BHS917864 BRO917864 CBK917864 CLG917864 CVC917864 DEY917864 DOU917864 DYQ917864 EIM917864 ESI917864 FCE917864 FMA917864 FVW917864 GFS917864 GPO917864 GZK917864 HJG917864 HTC917864 ICY917864 IMU917864 IWQ917864 JGM917864 JQI917864 KAE917864 KKA917864 KTW917864 LDS917864 LNO917864 LXK917864 MHG917864 MRC917864 NAY917864 NKU917864 NUQ917864 OEM917864 OOI917864 OYE917864 PIA917864 PRW917864 QBS917864 QLO917864 QVK917864 RFG917864 RPC917864 RYY917864 SIU917864 SSQ917864 TCM917864 TMI917864 TWE917864 UGA917864 UPW917864 UZS917864 VJO917864 VTK917864 WDG917864 WNC917864 WWY917864 AQ983400 KM983400 UI983400 AEE983400 AOA983400 AXW983400 BHS983400 BRO983400 CBK983400 CLG983400 CVC983400 DEY983400 DOU983400 DYQ983400 EIM983400 ESI983400 FCE983400 FMA983400 FVW983400 GFS983400 GPO983400 GZK983400 HJG983400 HTC983400 ICY983400 IMU983400 IWQ983400 JGM983400 JQI983400 KAE983400 KKA983400 KTW983400 LDS983400 LNO983400 LXK983400 MHG983400 MRC983400 NAY983400 NKU983400 NUQ983400 OEM983400 OOI983400 OYE983400 PIA983400 PRW983400 QBS983400 QLO983400 QVK983400 RFG983400 RPC983400 RYY983400 SIU983400 SSQ983400 TCM983400 TMI983400 TWE983400 UGA983400 UPW983400 UZS983400 VJO983400 VTK983400 WDG983400 WNC983400 WWY983400 AY360 KU360 UQ360 AEM360 AOI360 AYE360 BIA360 BRW360 CBS360 CLO360 CVK360 DFG360 DPC360 DYY360 EIU360 ESQ360 FCM360 FMI360 FWE360 GGA360 GPW360 GZS360 HJO360 HTK360 IDG360 INC360 IWY360 JGU360 JQQ360 KAM360 KKI360 KUE360 LEA360 LNW360 LXS360 MHO360 MRK360 NBG360 NLC360 NUY360 OEU360 OOQ360 OYM360 PII360 PSE360 QCA360 QLW360 QVS360 RFO360 RPK360 RZG360 SJC360 SSY360 TCU360 TMQ360 TWM360 UGI360 UQE360 VAA360 VJW360 VTS360 WDO360 WNK360 WXG360 AY65896 KU65896 UQ65896 AEM65896 AOI65896 AYE65896 BIA65896 BRW65896 CBS65896 CLO65896 CVK65896 DFG65896 DPC65896 DYY65896 EIU65896 ESQ65896 FCM65896 FMI65896 FWE65896 GGA65896 GPW65896 GZS65896 HJO65896 HTK65896 IDG65896 INC65896 IWY65896 JGU65896 JQQ65896 KAM65896 KKI65896 KUE65896 LEA65896 LNW65896 LXS65896 MHO65896 MRK65896 NBG65896 NLC65896 NUY65896 OEU65896 OOQ65896 OYM65896 PII65896 PSE65896 QCA65896 QLW65896 QVS65896 RFO65896 RPK65896 RZG65896 SJC65896 SSY65896 TCU65896 TMQ65896 TWM65896 UGI65896 UQE65896 VAA65896 VJW65896 VTS65896 WDO65896 WNK65896 WXG65896 AY131432 KU131432 UQ131432 AEM131432 AOI131432 AYE131432 BIA131432 BRW131432 CBS131432 CLO131432 CVK131432 DFG131432 DPC131432 DYY131432 EIU131432 ESQ131432 FCM131432 FMI131432 FWE131432 GGA131432 GPW131432 GZS131432 HJO131432 HTK131432 IDG131432 INC131432 IWY131432 JGU131432 JQQ131432 KAM131432 KKI131432 KUE131432 LEA131432 LNW131432 LXS131432 MHO131432 MRK131432 NBG131432 NLC131432 NUY131432 OEU131432 OOQ131432 OYM131432 PII131432 PSE131432 QCA131432 QLW131432 QVS131432 RFO131432 RPK131432 RZG131432 SJC131432 SSY131432 TCU131432 TMQ131432 TWM131432 UGI131432 UQE131432 VAA131432 VJW131432 VTS131432 WDO131432 WNK131432 WXG131432 AY196968 KU196968 UQ196968 AEM196968 AOI196968 AYE196968 BIA196968 BRW196968 CBS196968 CLO196968 CVK196968 DFG196968 DPC196968 DYY196968 EIU196968 ESQ196968 FCM196968 FMI196968 FWE196968 GGA196968 GPW196968 GZS196968 HJO196968 HTK196968 IDG196968 INC196968 IWY196968 JGU196968 JQQ196968 KAM196968 KKI196968 KUE196968 LEA196968 LNW196968 LXS196968 MHO196968 MRK196968 NBG196968 NLC196968 NUY196968 OEU196968 OOQ196968 OYM196968 PII196968 PSE196968 QCA196968 QLW196968 QVS196968 RFO196968 RPK196968 RZG196968 SJC196968 SSY196968 TCU196968 TMQ196968 TWM196968 UGI196968 UQE196968 VAA196968 VJW196968 VTS196968 WDO196968 WNK196968 WXG196968 AY262504 KU262504 UQ262504 AEM262504 AOI262504 AYE262504 BIA262504 BRW262504 CBS262504 CLO262504 CVK262504 DFG262504 DPC262504 DYY262504 EIU262504 ESQ262504 FCM262504 FMI262504 FWE262504 GGA262504 GPW262504 GZS262504 HJO262504 HTK262504 IDG262504 INC262504 IWY262504 JGU262504 JQQ262504 KAM262504 KKI262504 KUE262504 LEA262504 LNW262504 LXS262504 MHO262504 MRK262504 NBG262504 NLC262504 NUY262504 OEU262504 OOQ262504 OYM262504 PII262504 PSE262504 QCA262504 QLW262504 QVS262504 RFO262504 RPK262504 RZG262504 SJC262504 SSY262504 TCU262504 TMQ262504 TWM262504 UGI262504 UQE262504 VAA262504 VJW262504 VTS262504 WDO262504 WNK262504 WXG262504 AY328040 KU328040 UQ328040 AEM328040 AOI328040 AYE328040 BIA328040 BRW328040 CBS328040 CLO328040 CVK328040 DFG328040 DPC328040 DYY328040 EIU328040 ESQ328040 FCM328040 FMI328040 FWE328040 GGA328040 GPW328040 GZS328040 HJO328040 HTK328040 IDG328040 INC328040 IWY328040 JGU328040 JQQ328040 KAM328040 KKI328040 KUE328040 LEA328040 LNW328040 LXS328040 MHO328040 MRK328040 NBG328040 NLC328040 NUY328040 OEU328040 OOQ328040 OYM328040 PII328040 PSE328040 QCA328040 QLW328040 QVS328040 RFO328040 RPK328040 RZG328040 SJC328040 SSY328040 TCU328040 TMQ328040 TWM328040 UGI328040 UQE328040 VAA328040 VJW328040 VTS328040 WDO328040 WNK328040 WXG328040 AY393576 KU393576 UQ393576 AEM393576 AOI393576 AYE393576 BIA393576 BRW393576 CBS393576 CLO393576 CVK393576 DFG393576 DPC393576 DYY393576 EIU393576 ESQ393576 FCM393576 FMI393576 FWE393576 GGA393576 GPW393576 GZS393576 HJO393576 HTK393576 IDG393576 INC393576 IWY393576 JGU393576 JQQ393576 KAM393576 KKI393576 KUE393576 LEA393576 LNW393576 LXS393576 MHO393576 MRK393576 NBG393576 NLC393576 NUY393576 OEU393576 OOQ393576 OYM393576 PII393576 PSE393576 QCA393576 QLW393576 QVS393576 RFO393576 RPK393576 RZG393576 SJC393576 SSY393576 TCU393576 TMQ393576 TWM393576 UGI393576 UQE393576 VAA393576 VJW393576 VTS393576 WDO393576 WNK393576 WXG393576 AY459112 KU459112 UQ459112 AEM459112 AOI459112 AYE459112 BIA459112 BRW459112 CBS459112 CLO459112 CVK459112 DFG459112 DPC459112 DYY459112 EIU459112 ESQ459112 FCM459112 FMI459112 FWE459112 GGA459112 GPW459112 GZS459112 HJO459112 HTK459112 IDG459112 INC459112 IWY459112 JGU459112 JQQ459112 KAM459112 KKI459112 KUE459112 LEA459112 LNW459112 LXS459112 MHO459112 MRK459112 NBG459112 NLC459112 NUY459112 OEU459112 OOQ459112 OYM459112 PII459112 PSE459112 QCA459112 QLW459112 QVS459112 RFO459112 RPK459112 RZG459112 SJC459112 SSY459112 TCU459112 TMQ459112 TWM459112 UGI459112 UQE459112 VAA459112 VJW459112 VTS459112 WDO459112 WNK459112 WXG459112 AY524648 KU524648 UQ524648 AEM524648 AOI524648 AYE524648 BIA524648 BRW524648 CBS524648 CLO524648 CVK524648 DFG524648 DPC524648 DYY524648 EIU524648 ESQ524648 FCM524648 FMI524648 FWE524648 GGA524648 GPW524648 GZS524648 HJO524648 HTK524648 IDG524648 INC524648 IWY524648 JGU524648 JQQ524648 KAM524648 KKI524648 KUE524648 LEA524648 LNW524648 LXS524648 MHO524648 MRK524648 NBG524648 NLC524648 NUY524648 OEU524648 OOQ524648 OYM524648 PII524648 PSE524648 QCA524648 QLW524648 QVS524648 RFO524648 RPK524648 RZG524648 SJC524648 SSY524648 TCU524648 TMQ524648 TWM524648 UGI524648 UQE524648 VAA524648 VJW524648 VTS524648 WDO524648 WNK524648 WXG524648 AY590184 KU590184 UQ590184 AEM590184 AOI590184 AYE590184 BIA590184 BRW590184 CBS590184 CLO590184 CVK590184 DFG590184 DPC590184 DYY590184 EIU590184 ESQ590184 FCM590184 FMI590184 FWE590184 GGA590184 GPW590184 GZS590184 HJO590184 HTK590184 IDG590184 INC590184 IWY590184 JGU590184 JQQ590184 KAM590184 KKI590184 KUE590184 LEA590184 LNW590184 LXS590184 MHO590184 MRK590184 NBG590184 NLC590184 NUY590184 OEU590184 OOQ590184 OYM590184 PII590184 PSE590184 QCA590184 QLW590184 QVS590184 RFO590184 RPK590184 RZG590184 SJC590184 SSY590184 TCU590184 TMQ590184 TWM590184 UGI590184 UQE590184 VAA590184 VJW590184 VTS590184 WDO590184 WNK590184 WXG590184 AY655720 KU655720 UQ655720 AEM655720 AOI655720 AYE655720 BIA655720 BRW655720 CBS655720 CLO655720 CVK655720 DFG655720 DPC655720 DYY655720 EIU655720 ESQ655720 FCM655720 FMI655720 FWE655720 GGA655720 GPW655720 GZS655720 HJO655720 HTK655720 IDG655720 INC655720 IWY655720 JGU655720 JQQ655720 KAM655720 KKI655720 KUE655720 LEA655720 LNW655720 LXS655720 MHO655720 MRK655720 NBG655720 NLC655720 NUY655720 OEU655720 OOQ655720 OYM655720 PII655720 PSE655720 QCA655720 QLW655720 QVS655720 RFO655720 RPK655720 RZG655720 SJC655720 SSY655720 TCU655720 TMQ655720 TWM655720 UGI655720 UQE655720 VAA655720 VJW655720 VTS655720 WDO655720 WNK655720 WXG655720 AY721256 KU721256 UQ721256 AEM721256 AOI721256 AYE721256 BIA721256 BRW721256 CBS721256 CLO721256 CVK721256 DFG721256 DPC721256 DYY721256 EIU721256 ESQ721256 FCM721256 FMI721256 FWE721256 GGA721256 GPW721256 GZS721256 HJO721256 HTK721256 IDG721256 INC721256 IWY721256 JGU721256 JQQ721256 KAM721256 KKI721256 KUE721256 LEA721256 LNW721256 LXS721256 MHO721256 MRK721256 NBG721256 NLC721256 NUY721256 OEU721256 OOQ721256 OYM721256 PII721256 PSE721256 QCA721256 QLW721256 QVS721256 RFO721256 RPK721256 RZG721256 SJC721256 SSY721256 TCU721256 TMQ721256 TWM721256 UGI721256 UQE721256 VAA721256 VJW721256 VTS721256 WDO721256 WNK721256 WXG721256 AY786792 KU786792 UQ786792 AEM786792 AOI786792 AYE786792 BIA786792 BRW786792 CBS786792 CLO786792 CVK786792 DFG786792 DPC786792 DYY786792 EIU786792 ESQ786792 FCM786792 FMI786792 FWE786792 GGA786792 GPW786792 GZS786792 HJO786792 HTK786792 IDG786792 INC786792 IWY786792 JGU786792 JQQ786792 KAM786792 KKI786792 KUE786792 LEA786792 LNW786792 LXS786792 MHO786792 MRK786792 NBG786792 NLC786792 NUY786792 OEU786792 OOQ786792 OYM786792 PII786792 PSE786792 QCA786792 QLW786792 QVS786792 RFO786792 RPK786792 RZG786792 SJC786792 SSY786792 TCU786792 TMQ786792 TWM786792 UGI786792 UQE786792 VAA786792 VJW786792 VTS786792 WDO786792 WNK786792 WXG786792 AY852328 KU852328 UQ852328 AEM852328 AOI852328 AYE852328 BIA852328 BRW852328 CBS852328 CLO852328 CVK852328 DFG852328 DPC852328 DYY852328 EIU852328 ESQ852328 FCM852328 FMI852328 FWE852328 GGA852328 GPW852328 GZS852328 HJO852328 HTK852328 IDG852328 INC852328 IWY852328 JGU852328 JQQ852328 KAM852328 KKI852328 KUE852328 LEA852328 LNW852328 LXS852328 MHO852328 MRK852328 NBG852328 NLC852328 NUY852328 OEU852328 OOQ852328 OYM852328 PII852328 PSE852328 QCA852328 QLW852328 QVS852328 RFO852328 RPK852328 RZG852328 SJC852328 SSY852328 TCU852328 TMQ852328 TWM852328 UGI852328 UQE852328 VAA852328 VJW852328 VTS852328 WDO852328 WNK852328 WXG852328 AY917864 KU917864 UQ917864 AEM917864 AOI917864 AYE917864 BIA917864 BRW917864 CBS917864 CLO917864 CVK917864 DFG917864 DPC917864 DYY917864 EIU917864 ESQ917864 FCM917864 FMI917864 FWE917864 GGA917864 GPW917864 GZS917864 HJO917864 HTK917864 IDG917864 INC917864 IWY917864 JGU917864 JQQ917864 KAM917864 KKI917864 KUE917864 LEA917864 LNW917864 LXS917864 MHO917864 MRK917864 NBG917864 NLC917864 NUY917864 OEU917864 OOQ917864 OYM917864 PII917864 PSE917864 QCA917864 QLW917864 QVS917864 RFO917864 RPK917864 RZG917864 SJC917864 SSY917864 TCU917864 TMQ917864 TWM917864 UGI917864 UQE917864 VAA917864 VJW917864 VTS917864 WDO917864 WNK917864 WXG917864 AY983400 KU983400 UQ983400 AEM983400 AOI983400 AYE983400 BIA983400 BRW983400 CBS983400 CLO983400 CVK983400 DFG983400 DPC983400 DYY983400 EIU983400 ESQ983400 FCM983400 FMI983400 FWE983400 GGA983400 GPW983400 GZS983400 HJO983400 HTK983400 IDG983400 INC983400 IWY983400 JGU983400 JQQ983400 KAM983400 KKI983400 KUE983400 LEA983400 LNW983400 LXS983400 MHO983400 MRK983400 NBG983400 NLC983400 NUY983400 OEU983400 OOQ983400 OYM983400 PII983400 PSE983400 QCA983400 QLW983400 QVS983400 RFO983400 RPK983400 RZG983400 SJC983400 SSY983400 TCU983400 TMQ983400 TWM983400 UGI983400 UQE983400 VAA983400 VJW983400 VTS983400 WDO983400 WNK983400 WXG983400 BG360 LC360 UY360 AEU360 AOQ360 AYM360 BII360 BSE360 CCA360 CLW360 CVS360 DFO360 DPK360 DZG360 EJC360 ESY360 FCU360 FMQ360 FWM360 GGI360 GQE360 HAA360 HJW360 HTS360 IDO360 INK360 IXG360 JHC360 JQY360 KAU360 KKQ360 KUM360 LEI360 LOE360 LYA360 MHW360 MRS360 NBO360 NLK360 NVG360 OFC360 OOY360 OYU360 PIQ360 PSM360 QCI360 QME360 QWA360 RFW360 RPS360 RZO360 SJK360 STG360 TDC360 TMY360 TWU360 UGQ360 UQM360 VAI360 VKE360 VUA360 WDW360 WNS360 WXO360 BG65896 LC65896 UY65896 AEU65896 AOQ65896 AYM65896 BII65896 BSE65896 CCA65896 CLW65896 CVS65896 DFO65896 DPK65896 DZG65896 EJC65896 ESY65896 FCU65896 FMQ65896 FWM65896 GGI65896 GQE65896 HAA65896 HJW65896 HTS65896 IDO65896 INK65896 IXG65896 JHC65896 JQY65896 KAU65896 KKQ65896 KUM65896 LEI65896 LOE65896 LYA65896 MHW65896 MRS65896 NBO65896 NLK65896 NVG65896 OFC65896 OOY65896 OYU65896 PIQ65896 PSM65896 QCI65896 QME65896 QWA65896 RFW65896 RPS65896 RZO65896 SJK65896 STG65896 TDC65896 TMY65896 TWU65896 UGQ65896 UQM65896 VAI65896 VKE65896 VUA65896 WDW65896 WNS65896 WXO65896 BG131432 LC131432 UY131432 AEU131432 AOQ131432 AYM131432 BII131432 BSE131432 CCA131432 CLW131432 CVS131432 DFO131432 DPK131432 DZG131432 EJC131432 ESY131432 FCU131432 FMQ131432 FWM131432 GGI131432 GQE131432 HAA131432 HJW131432 HTS131432 IDO131432 INK131432 IXG131432 JHC131432 JQY131432 KAU131432 KKQ131432 KUM131432 LEI131432 LOE131432 LYA131432 MHW131432 MRS131432 NBO131432 NLK131432 NVG131432 OFC131432 OOY131432 OYU131432 PIQ131432 PSM131432 QCI131432 QME131432 QWA131432 RFW131432 RPS131432 RZO131432 SJK131432 STG131432 TDC131432 TMY131432 TWU131432 UGQ131432 UQM131432 VAI131432 VKE131432 VUA131432 WDW131432 WNS131432 WXO131432 BG196968 LC196968 UY196968 AEU196968 AOQ196968 AYM196968 BII196968 BSE196968 CCA196968 CLW196968 CVS196968 DFO196968 DPK196968 DZG196968 EJC196968 ESY196968 FCU196968 FMQ196968 FWM196968 GGI196968 GQE196968 HAA196968 HJW196968 HTS196968 IDO196968 INK196968 IXG196968 JHC196968 JQY196968 KAU196968 KKQ196968 KUM196968 LEI196968 LOE196968 LYA196968 MHW196968 MRS196968 NBO196968 NLK196968 NVG196968 OFC196968 OOY196968 OYU196968 PIQ196968 PSM196968 QCI196968 QME196968 QWA196968 RFW196968 RPS196968 RZO196968 SJK196968 STG196968 TDC196968 TMY196968 TWU196968 UGQ196968 UQM196968 VAI196968 VKE196968 VUA196968 WDW196968 WNS196968 WXO196968 BG262504 LC262504 UY262504 AEU262504 AOQ262504 AYM262504 BII262504 BSE262504 CCA262504 CLW262504 CVS262504 DFO262504 DPK262504 DZG262504 EJC262504 ESY262504 FCU262504 FMQ262504 FWM262504 GGI262504 GQE262504 HAA262504 HJW262504 HTS262504 IDO262504 INK262504 IXG262504 JHC262504 JQY262504 KAU262504 KKQ262504 KUM262504 LEI262504 LOE262504 LYA262504 MHW262504 MRS262504 NBO262504 NLK262504 NVG262504 OFC262504 OOY262504 OYU262504 PIQ262504 PSM262504 QCI262504 QME262504 QWA262504 RFW262504 RPS262504 RZO262504 SJK262504 STG262504 TDC262504 TMY262504 TWU262504 UGQ262504 UQM262504 VAI262504 VKE262504 VUA262504 WDW262504 WNS262504 WXO262504 BG328040 LC328040 UY328040 AEU328040 AOQ328040 AYM328040 BII328040 BSE328040 CCA328040 CLW328040 CVS328040 DFO328040 DPK328040 DZG328040 EJC328040 ESY328040 FCU328040 FMQ328040 FWM328040 GGI328040 GQE328040 HAA328040 HJW328040 HTS328040 IDO328040 INK328040 IXG328040 JHC328040 JQY328040 KAU328040 KKQ328040 KUM328040 LEI328040 LOE328040 LYA328040 MHW328040 MRS328040 NBO328040 NLK328040 NVG328040 OFC328040 OOY328040 OYU328040 PIQ328040 PSM328040 QCI328040 QME328040 QWA328040 RFW328040 RPS328040 RZO328040 SJK328040 STG328040 TDC328040 TMY328040 TWU328040 UGQ328040 UQM328040 VAI328040 VKE328040 VUA328040 WDW328040 WNS328040 WXO328040 BG393576 LC393576 UY393576 AEU393576 AOQ393576 AYM393576 BII393576 BSE393576 CCA393576 CLW393576 CVS393576 DFO393576 DPK393576 DZG393576 EJC393576 ESY393576 FCU393576 FMQ393576 FWM393576 GGI393576 GQE393576 HAA393576 HJW393576 HTS393576 IDO393576 INK393576 IXG393576 JHC393576 JQY393576 KAU393576 KKQ393576 KUM393576 LEI393576 LOE393576 LYA393576 MHW393576 MRS393576 NBO393576 NLK393576 NVG393576 OFC393576 OOY393576 OYU393576 PIQ393576 PSM393576 QCI393576 QME393576 QWA393576 RFW393576 RPS393576 RZO393576 SJK393576 STG393576 TDC393576 TMY393576 TWU393576 UGQ393576 UQM393576 VAI393576 VKE393576 VUA393576 WDW393576 WNS393576 WXO393576 BG459112 LC459112 UY459112 AEU459112 AOQ459112 AYM459112 BII459112 BSE459112 CCA459112 CLW459112 CVS459112 DFO459112 DPK459112 DZG459112 EJC459112 ESY459112 FCU459112 FMQ459112 FWM459112 GGI459112 GQE459112 HAA459112 HJW459112 HTS459112 IDO459112 INK459112 IXG459112 JHC459112 JQY459112 KAU459112 KKQ459112 KUM459112 LEI459112 LOE459112 LYA459112 MHW459112 MRS459112 NBO459112 NLK459112 NVG459112 OFC459112 OOY459112 OYU459112 PIQ459112 PSM459112 QCI459112 QME459112 QWA459112 RFW459112 RPS459112 RZO459112 SJK459112 STG459112 TDC459112 TMY459112 TWU459112 UGQ459112 UQM459112 VAI459112 VKE459112 VUA459112 WDW459112 WNS459112 WXO459112 BG524648 LC524648 UY524648 AEU524648 AOQ524648 AYM524648 BII524648 BSE524648 CCA524648 CLW524648 CVS524648 DFO524648 DPK524648 DZG524648 EJC524648 ESY524648 FCU524648 FMQ524648 FWM524648 GGI524648 GQE524648 HAA524648 HJW524648 HTS524648 IDO524648 INK524648 IXG524648 JHC524648 JQY524648 KAU524648 KKQ524648 KUM524648 LEI524648 LOE524648 LYA524648 MHW524648 MRS524648 NBO524648 NLK524648 NVG524648 OFC524648 OOY524648 OYU524648 PIQ524648 PSM524648 QCI524648 QME524648 QWA524648 RFW524648 RPS524648 RZO524648 SJK524648 STG524648 TDC524648 TMY524648 TWU524648 UGQ524648 UQM524648 VAI524648 VKE524648 VUA524648 WDW524648 WNS524648 WXO524648 BG590184 LC590184 UY590184 AEU590184 AOQ590184 AYM590184 BII590184 BSE590184 CCA590184 CLW590184 CVS590184 DFO590184 DPK590184 DZG590184 EJC590184 ESY590184 FCU590184 FMQ590184 FWM590184 GGI590184 GQE590184 HAA590184 HJW590184 HTS590184 IDO590184 INK590184 IXG590184 JHC590184 JQY590184 KAU590184 KKQ590184 KUM590184 LEI590184 LOE590184 LYA590184 MHW590184 MRS590184 NBO590184 NLK590184 NVG590184 OFC590184 OOY590184 OYU590184 PIQ590184 PSM590184 QCI590184 QME590184 QWA590184 RFW590184 RPS590184 RZO590184 SJK590184 STG590184 TDC590184 TMY590184 TWU590184 UGQ590184 UQM590184 VAI590184 VKE590184 VUA590184 WDW590184 WNS590184 WXO590184 BG655720 LC655720 UY655720 AEU655720 AOQ655720 AYM655720 BII655720 BSE655720 CCA655720 CLW655720 CVS655720 DFO655720 DPK655720 DZG655720 EJC655720 ESY655720 FCU655720 FMQ655720 FWM655720 GGI655720 GQE655720 HAA655720 HJW655720 HTS655720 IDO655720 INK655720 IXG655720 JHC655720 JQY655720 KAU655720 KKQ655720 KUM655720 LEI655720 LOE655720 LYA655720 MHW655720 MRS655720 NBO655720 NLK655720 NVG655720 OFC655720 OOY655720 OYU655720 PIQ655720 PSM655720 QCI655720 QME655720 QWA655720 RFW655720 RPS655720 RZO655720 SJK655720 STG655720 TDC655720 TMY655720 TWU655720 UGQ655720 UQM655720 VAI655720 VKE655720 VUA655720 WDW655720 WNS655720 WXO655720 BG721256 LC721256 UY721256 AEU721256 AOQ721256 AYM721256 BII721256 BSE721256 CCA721256 CLW721256 CVS721256 DFO721256 DPK721256 DZG721256 EJC721256 ESY721256 FCU721256 FMQ721256 FWM721256 GGI721256 GQE721256 HAA721256 HJW721256 HTS721256 IDO721256 INK721256 IXG721256 JHC721256 JQY721256 KAU721256 KKQ721256 KUM721256 LEI721256 LOE721256 LYA721256 MHW721256 MRS721256 NBO721256 NLK721256 NVG721256 OFC721256 OOY721256 OYU721256 PIQ721256 PSM721256 QCI721256 QME721256 QWA721256 RFW721256 RPS721256 RZO721256 SJK721256 STG721256 TDC721256 TMY721256 TWU721256 UGQ721256 UQM721256 VAI721256 VKE721256 VUA721256 WDW721256 WNS721256 WXO721256 BG786792 LC786792 UY786792 AEU786792 AOQ786792 AYM786792 BII786792 BSE786792 CCA786792 CLW786792 CVS786792 DFO786792 DPK786792 DZG786792 EJC786792 ESY786792 FCU786792 FMQ786792 FWM786792 GGI786792 GQE786792 HAA786792 HJW786792 HTS786792 IDO786792 INK786792 IXG786792 JHC786792 JQY786792 KAU786792 KKQ786792 KUM786792 LEI786792 LOE786792 LYA786792 MHW786792 MRS786792 NBO786792 NLK786792 NVG786792 OFC786792 OOY786792 OYU786792 PIQ786792 PSM786792 QCI786792 QME786792 QWA786792 RFW786792 RPS786792 RZO786792 SJK786792 STG786792 TDC786792 TMY786792 TWU786792 UGQ786792 UQM786792 VAI786792 VKE786792 VUA786792 WDW786792 WNS786792 WXO786792 BG852328 LC852328 UY852328 AEU852328 AOQ852328 AYM852328 BII852328 BSE852328 CCA852328 CLW852328 CVS852328 DFO852328 DPK852328 DZG852328 EJC852328 ESY852328 FCU852328 FMQ852328 FWM852328 GGI852328 GQE852328 HAA852328 HJW852328 HTS852328 IDO852328 INK852328 IXG852328 JHC852328 JQY852328 KAU852328 KKQ852328 KUM852328 LEI852328 LOE852328 LYA852328 MHW852328 MRS852328 NBO852328 NLK852328 NVG852328 OFC852328 OOY852328 OYU852328 PIQ852328 PSM852328 QCI852328 QME852328 QWA852328 RFW852328 RPS852328 RZO852328 SJK852328 STG852328 TDC852328 TMY852328 TWU852328 UGQ852328 UQM852328 VAI852328 VKE852328 VUA852328 WDW852328 WNS852328 WXO852328 BG917864 LC917864 UY917864 AEU917864 AOQ917864 AYM917864 BII917864 BSE917864 CCA917864 CLW917864 CVS917864 DFO917864 DPK917864 DZG917864 EJC917864 ESY917864 FCU917864 FMQ917864 FWM917864 GGI917864 GQE917864 HAA917864 HJW917864 HTS917864 IDO917864 INK917864 IXG917864 JHC917864 JQY917864 KAU917864 KKQ917864 KUM917864 LEI917864 LOE917864 LYA917864 MHW917864 MRS917864 NBO917864 NLK917864 NVG917864 OFC917864 OOY917864 OYU917864 PIQ917864 PSM917864 QCI917864 QME917864 QWA917864 RFW917864 RPS917864 RZO917864 SJK917864 STG917864 TDC917864 TMY917864 TWU917864 UGQ917864 UQM917864 VAI917864 VKE917864 VUA917864 WDW917864 WNS917864 WXO917864 BG983400 LC983400 UY983400 AEU983400 AOQ983400 AYM983400 BII983400 BSE983400 CCA983400 CLW983400 CVS983400 DFO983400 DPK983400 DZG983400 EJC983400 ESY983400 FCU983400 FMQ983400 FWM983400 GGI983400 GQE983400 HAA983400 HJW983400 HTS983400 IDO983400 INK983400 IXG983400 JHC983400 JQY983400 KAU983400 KKQ983400 KUM983400 LEI983400 LOE983400 LYA983400 MHW983400 MRS983400 NBO983400 NLK983400 NVG983400 OFC983400 OOY983400 OYU983400 PIQ983400 PSM983400 QCI983400 QME983400 QWA983400 RFW983400 RPS983400 RZO983400 SJK983400 STG983400 TDC983400 TMY983400 TWU983400 UGQ983400 UQM983400 VAI983400 VKE983400 VUA983400 WDW983400 WNS983400 WXO983400 BO360 LK360 VG360 AFC360 AOY360 AYU360 BIQ360 BSM360 CCI360 CME360 CWA360 DFW360 DPS360 DZO360 EJK360 ETG360 FDC360 FMY360 FWU360 GGQ360 GQM360 HAI360 HKE360 HUA360 IDW360 INS360 IXO360 JHK360 JRG360 KBC360 KKY360 KUU360 LEQ360 LOM360 LYI360 MIE360 MSA360 NBW360 NLS360 NVO360 OFK360 OPG360 OZC360 PIY360 PSU360 QCQ360 QMM360 QWI360 RGE360 RQA360 RZW360 SJS360 STO360 TDK360 TNG360 TXC360 UGY360 UQU360 VAQ360 VKM360 VUI360 WEE360 WOA360 WXW360 BO65896 LK65896 VG65896 AFC65896 AOY65896 AYU65896 BIQ65896 BSM65896 CCI65896 CME65896 CWA65896 DFW65896 DPS65896 DZO65896 EJK65896 ETG65896 FDC65896 FMY65896 FWU65896 GGQ65896 GQM65896 HAI65896 HKE65896 HUA65896 IDW65896 INS65896 IXO65896 JHK65896 JRG65896 KBC65896 KKY65896 KUU65896 LEQ65896 LOM65896 LYI65896 MIE65896 MSA65896 NBW65896 NLS65896 NVO65896 OFK65896 OPG65896 OZC65896 PIY65896 PSU65896 QCQ65896 QMM65896 QWI65896 RGE65896 RQA65896 RZW65896 SJS65896 STO65896 TDK65896 TNG65896 TXC65896 UGY65896 UQU65896 VAQ65896 VKM65896 VUI65896 WEE65896 WOA65896 WXW65896 BO131432 LK131432 VG131432 AFC131432 AOY131432 AYU131432 BIQ131432 BSM131432 CCI131432 CME131432 CWA131432 DFW131432 DPS131432 DZO131432 EJK131432 ETG131432 FDC131432 FMY131432 FWU131432 GGQ131432 GQM131432 HAI131432 HKE131432 HUA131432 IDW131432 INS131432 IXO131432 JHK131432 JRG131432 KBC131432 KKY131432 KUU131432 LEQ131432 LOM131432 LYI131432 MIE131432 MSA131432 NBW131432 NLS131432 NVO131432 OFK131432 OPG131432 OZC131432 PIY131432 PSU131432 QCQ131432 QMM131432 QWI131432 RGE131432 RQA131432 RZW131432 SJS131432 STO131432 TDK131432 TNG131432 TXC131432 UGY131432 UQU131432 VAQ131432 VKM131432 VUI131432 WEE131432 WOA131432 WXW131432 BO196968 LK196968 VG196968 AFC196968 AOY196968 AYU196968 BIQ196968 BSM196968 CCI196968 CME196968 CWA196968 DFW196968 DPS196968 DZO196968 EJK196968 ETG196968 FDC196968 FMY196968 FWU196968 GGQ196968 GQM196968 HAI196968 HKE196968 HUA196968 IDW196968 INS196968 IXO196968 JHK196968 JRG196968 KBC196968 KKY196968 KUU196968 LEQ196968 LOM196968 LYI196968 MIE196968 MSA196968 NBW196968 NLS196968 NVO196968 OFK196968 OPG196968 OZC196968 PIY196968 PSU196968 QCQ196968 QMM196968 QWI196968 RGE196968 RQA196968 RZW196968 SJS196968 STO196968 TDK196968 TNG196968 TXC196968 UGY196968 UQU196968 VAQ196968 VKM196968 VUI196968 WEE196968 WOA196968 WXW196968 BO262504 LK262504 VG262504 AFC262504 AOY262504 AYU262504 BIQ262504 BSM262504 CCI262504 CME262504 CWA262504 DFW262504 DPS262504 DZO262504 EJK262504 ETG262504 FDC262504 FMY262504 FWU262504 GGQ262504 GQM262504 HAI262504 HKE262504 HUA262504 IDW262504 INS262504 IXO262504 JHK262504 JRG262504 KBC262504 KKY262504 KUU262504 LEQ262504 LOM262504 LYI262504 MIE262504 MSA262504 NBW262504 NLS262504 NVO262504 OFK262504 OPG262504 OZC262504 PIY262504 PSU262504 QCQ262504 QMM262504 QWI262504 RGE262504 RQA262504 RZW262504 SJS262504 STO262504 TDK262504 TNG262504 TXC262504 UGY262504 UQU262504 VAQ262504 VKM262504 VUI262504 WEE262504 WOA262504 WXW262504 BO328040 LK328040 VG328040 AFC328040 AOY328040 AYU328040 BIQ328040 BSM328040 CCI328040 CME328040 CWA328040 DFW328040 DPS328040 DZO328040 EJK328040 ETG328040 FDC328040 FMY328040 FWU328040 GGQ328040 GQM328040 HAI328040 HKE328040 HUA328040 IDW328040 INS328040 IXO328040 JHK328040 JRG328040 KBC328040 KKY328040 KUU328040 LEQ328040 LOM328040 LYI328040 MIE328040 MSA328040 NBW328040 NLS328040 NVO328040 OFK328040 OPG328040 OZC328040 PIY328040 PSU328040 QCQ328040 QMM328040 QWI328040 RGE328040 RQA328040 RZW328040 SJS328040 STO328040 TDK328040 TNG328040 TXC328040 UGY328040 UQU328040 VAQ328040 VKM328040 VUI328040 WEE328040 WOA328040 WXW328040 BO393576 LK393576 VG393576 AFC393576 AOY393576 AYU393576 BIQ393576 BSM393576 CCI393576 CME393576 CWA393576 DFW393576 DPS393576 DZO393576 EJK393576 ETG393576 FDC393576 FMY393576 FWU393576 GGQ393576 GQM393576 HAI393576 HKE393576 HUA393576 IDW393576 INS393576 IXO393576 JHK393576 JRG393576 KBC393576 KKY393576 KUU393576 LEQ393576 LOM393576 LYI393576 MIE393576 MSA393576 NBW393576 NLS393576 NVO393576 OFK393576 OPG393576 OZC393576 PIY393576 PSU393576 QCQ393576 QMM393576 QWI393576 RGE393576 RQA393576 RZW393576 SJS393576 STO393576 TDK393576 TNG393576 TXC393576 UGY393576 UQU393576 VAQ393576 VKM393576 VUI393576 WEE393576 WOA393576 WXW393576 BO459112 LK459112 VG459112 AFC459112 AOY459112 AYU459112 BIQ459112 BSM459112 CCI459112 CME459112 CWA459112 DFW459112 DPS459112 DZO459112 EJK459112 ETG459112 FDC459112 FMY459112 FWU459112 GGQ459112 GQM459112 HAI459112 HKE459112 HUA459112 IDW459112 INS459112 IXO459112 JHK459112 JRG459112 KBC459112 KKY459112 KUU459112 LEQ459112 LOM459112 LYI459112 MIE459112 MSA459112 NBW459112 NLS459112 NVO459112 OFK459112 OPG459112 OZC459112 PIY459112 PSU459112 QCQ459112 QMM459112 QWI459112 RGE459112 RQA459112 RZW459112 SJS459112 STO459112 TDK459112 TNG459112 TXC459112 UGY459112 UQU459112 VAQ459112 VKM459112 VUI459112 WEE459112 WOA459112 WXW459112 BO524648 LK524648 VG524648 AFC524648 AOY524648 AYU524648 BIQ524648 BSM524648 CCI524648 CME524648 CWA524648 DFW524648 DPS524648 DZO524648 EJK524648 ETG524648 FDC524648 FMY524648 FWU524648 GGQ524648 GQM524648 HAI524648 HKE524648 HUA524648 IDW524648 INS524648 IXO524648 JHK524648 JRG524648 KBC524648 KKY524648 KUU524648 LEQ524648 LOM524648 LYI524648 MIE524648 MSA524648 NBW524648 NLS524648 NVO524648 OFK524648 OPG524648 OZC524648 PIY524648 PSU524648 QCQ524648 QMM524648 QWI524648 RGE524648 RQA524648 RZW524648 SJS524648 STO524648 TDK524648 TNG524648 TXC524648 UGY524648 UQU524648 VAQ524648 VKM524648 VUI524648 WEE524648 WOA524648 WXW524648 BO590184 LK590184 VG590184 AFC590184 AOY590184 AYU590184 BIQ590184 BSM590184 CCI590184 CME590184 CWA590184 DFW590184 DPS590184 DZO590184 EJK590184 ETG590184 FDC590184 FMY590184 FWU590184 GGQ590184 GQM590184 HAI590184 HKE590184 HUA590184 IDW590184 INS590184 IXO590184 JHK590184 JRG590184 KBC590184 KKY590184 KUU590184 LEQ590184 LOM590184 LYI590184 MIE590184 MSA590184 NBW590184 NLS590184 NVO590184 OFK590184 OPG590184 OZC590184 PIY590184 PSU590184 QCQ590184 QMM590184 QWI590184 RGE590184 RQA590184 RZW590184 SJS590184 STO590184 TDK590184 TNG590184 TXC590184 UGY590184 UQU590184 VAQ590184 VKM590184 VUI590184 WEE590184 WOA590184 WXW590184 BO655720 LK655720 VG655720 AFC655720 AOY655720 AYU655720 BIQ655720 BSM655720 CCI655720 CME655720 CWA655720 DFW655720 DPS655720 DZO655720 EJK655720 ETG655720 FDC655720 FMY655720 FWU655720 GGQ655720 GQM655720 HAI655720 HKE655720 HUA655720 IDW655720 INS655720 IXO655720 JHK655720 JRG655720 KBC655720 KKY655720 KUU655720 LEQ655720 LOM655720 LYI655720 MIE655720 MSA655720 NBW655720 NLS655720 NVO655720 OFK655720 OPG655720 OZC655720 PIY655720 PSU655720 QCQ655720 QMM655720 QWI655720 RGE655720 RQA655720 RZW655720 SJS655720 STO655720 TDK655720 TNG655720 TXC655720 UGY655720 UQU655720 VAQ655720 VKM655720 VUI655720 WEE655720 WOA655720 WXW655720 BO721256 LK721256 VG721256 AFC721256 AOY721256 AYU721256 BIQ721256 BSM721256 CCI721256 CME721256 CWA721256 DFW721256 DPS721256 DZO721256 EJK721256 ETG721256 FDC721256 FMY721256 FWU721256 GGQ721256 GQM721256 HAI721256 HKE721256 HUA721256 IDW721256 INS721256 IXO721256 JHK721256 JRG721256 KBC721256 KKY721256 KUU721256 LEQ721256 LOM721256 LYI721256 MIE721256 MSA721256 NBW721256 NLS721256 NVO721256 OFK721256 OPG721256 OZC721256 PIY721256 PSU721256 QCQ721256 QMM721256 QWI721256 RGE721256 RQA721256 RZW721256 SJS721256 STO721256 TDK721256 TNG721256 TXC721256 UGY721256 UQU721256 VAQ721256 VKM721256 VUI721256 WEE721256 WOA721256 WXW721256 BO786792 LK786792 VG786792 AFC786792 AOY786792 AYU786792 BIQ786792 BSM786792 CCI786792 CME786792 CWA786792 DFW786792 DPS786792 DZO786792 EJK786792 ETG786792 FDC786792 FMY786792 FWU786792 GGQ786792 GQM786792 HAI786792 HKE786792 HUA786792 IDW786792 INS786792 IXO786792 JHK786792 JRG786792 KBC786792 KKY786792 KUU786792 LEQ786792 LOM786792 LYI786792 MIE786792 MSA786792 NBW786792 NLS786792 NVO786792 OFK786792 OPG786792 OZC786792 PIY786792 PSU786792 QCQ786792 QMM786792 QWI786792 RGE786792 RQA786792 RZW786792 SJS786792 STO786792 TDK786792 TNG786792 TXC786792 UGY786792 UQU786792 VAQ786792 VKM786792 VUI786792 WEE786792 WOA786792 WXW786792 BO852328 LK852328 VG852328 AFC852328 AOY852328 AYU852328 BIQ852328 BSM852328 CCI852328 CME852328 CWA852328 DFW852328 DPS852328 DZO852328 EJK852328 ETG852328 FDC852328 FMY852328 FWU852328 GGQ852328 GQM852328 HAI852328 HKE852328 HUA852328 IDW852328 INS852328 IXO852328 JHK852328 JRG852328 KBC852328 KKY852328 KUU852328 LEQ852328 LOM852328 LYI852328 MIE852328 MSA852328 NBW852328 NLS852328 NVO852328 OFK852328 OPG852328 OZC852328 PIY852328 PSU852328 QCQ852328 QMM852328 QWI852328 RGE852328 RQA852328 RZW852328 SJS852328 STO852328 TDK852328 TNG852328 TXC852328 UGY852328 UQU852328 VAQ852328 VKM852328 VUI852328 WEE852328 WOA852328 WXW852328 BO917864 LK917864 VG917864 AFC917864 AOY917864 AYU917864 BIQ917864 BSM917864 CCI917864 CME917864 CWA917864 DFW917864 DPS917864 DZO917864 EJK917864 ETG917864 FDC917864 FMY917864 FWU917864 GGQ917864 GQM917864 HAI917864 HKE917864 HUA917864 IDW917864 INS917864 IXO917864 JHK917864 JRG917864 KBC917864 KKY917864 KUU917864 LEQ917864 LOM917864 LYI917864 MIE917864 MSA917864 NBW917864 NLS917864 NVO917864 OFK917864 OPG917864 OZC917864 PIY917864 PSU917864 QCQ917864 QMM917864 QWI917864 RGE917864 RQA917864 RZW917864 SJS917864 STO917864 TDK917864 TNG917864 TXC917864 UGY917864 UQU917864 VAQ917864 VKM917864 VUI917864 WEE917864 WOA917864 WXW917864 BO983400 LK983400 VG983400 AFC983400 AOY983400 AYU983400 BIQ983400 BSM983400 CCI983400 CME983400 CWA983400 DFW983400 DPS983400 DZO983400 EJK983400 ETG983400 FDC983400 FMY983400 FWU983400 GGQ983400 GQM983400 HAI983400 HKE983400 HUA983400 IDW983400 INS983400 IXO983400 JHK983400 JRG983400 KBC983400 KKY983400 KUU983400 LEQ983400 LOM983400 LYI983400 MIE983400 MSA983400 NBW983400 NLS983400 NVO983400 OFK983400 OPG983400 OZC983400 PIY983400 PSU983400 QCQ983400 QMM983400 QWI983400 RGE983400 RQA983400 RZW983400 SJS983400 STO983400 TDK983400 TNG983400 TXC983400 UGY983400 UQU983400 VAQ983400 VKM983400 VUI983400 WEE983400 WOA983400 WXW983400 BW360 LS360 VO360 AFK360 APG360 AZC360 BIY360 BSU360 CCQ360 CMM360 CWI360 DGE360 DQA360 DZW360 EJS360 ETO360 FDK360 FNG360 FXC360 GGY360 GQU360 HAQ360 HKM360 HUI360 IEE360 IOA360 IXW360 JHS360 JRO360 KBK360 KLG360 KVC360 LEY360 LOU360 LYQ360 MIM360 MSI360 NCE360 NMA360 NVW360 OFS360 OPO360 OZK360 PJG360 PTC360 QCY360 QMU360 QWQ360 RGM360 RQI360 SAE360 SKA360 STW360 TDS360 TNO360 TXK360 UHG360 URC360 VAY360 VKU360 VUQ360 WEM360 WOI360 WYE360 BW65896 LS65896 VO65896 AFK65896 APG65896 AZC65896 BIY65896 BSU65896 CCQ65896 CMM65896 CWI65896 DGE65896 DQA65896 DZW65896 EJS65896 ETO65896 FDK65896 FNG65896 FXC65896 GGY65896 GQU65896 HAQ65896 HKM65896 HUI65896 IEE65896 IOA65896 IXW65896 JHS65896 JRO65896 KBK65896 KLG65896 KVC65896 LEY65896 LOU65896 LYQ65896 MIM65896 MSI65896 NCE65896 NMA65896 NVW65896 OFS65896 OPO65896 OZK65896 PJG65896 PTC65896 QCY65896 QMU65896 QWQ65896 RGM65896 RQI65896 SAE65896 SKA65896 STW65896 TDS65896 TNO65896 TXK65896 UHG65896 URC65896 VAY65896 VKU65896 VUQ65896 WEM65896 WOI65896 WYE65896 BW131432 LS131432 VO131432 AFK131432 APG131432 AZC131432 BIY131432 BSU131432 CCQ131432 CMM131432 CWI131432 DGE131432 DQA131432 DZW131432 EJS131432 ETO131432 FDK131432 FNG131432 FXC131432 GGY131432 GQU131432 HAQ131432 HKM131432 HUI131432 IEE131432 IOA131432 IXW131432 JHS131432 JRO131432 KBK131432 KLG131432 KVC131432 LEY131432 LOU131432 LYQ131432 MIM131432 MSI131432 NCE131432 NMA131432 NVW131432 OFS131432 OPO131432 OZK131432 PJG131432 PTC131432 QCY131432 QMU131432 QWQ131432 RGM131432 RQI131432 SAE131432 SKA131432 STW131432 TDS131432 TNO131432 TXK131432 UHG131432 URC131432 VAY131432 VKU131432 VUQ131432 WEM131432 WOI131432 WYE131432 BW196968 LS196968 VO196968 AFK196968 APG196968 AZC196968 BIY196968 BSU196968 CCQ196968 CMM196968 CWI196968 DGE196968 DQA196968 DZW196968 EJS196968 ETO196968 FDK196968 FNG196968 FXC196968 GGY196968 GQU196968 HAQ196968 HKM196968 HUI196968 IEE196968 IOA196968 IXW196968 JHS196968 JRO196968 KBK196968 KLG196968 KVC196968 LEY196968 LOU196968 LYQ196968 MIM196968 MSI196968 NCE196968 NMA196968 NVW196968 OFS196968 OPO196968 OZK196968 PJG196968 PTC196968 QCY196968 QMU196968 QWQ196968 RGM196968 RQI196968 SAE196968 SKA196968 STW196968 TDS196968 TNO196968 TXK196968 UHG196968 URC196968 VAY196968 VKU196968 VUQ196968 WEM196968 WOI196968 WYE196968 BW262504 LS262504 VO262504 AFK262504 APG262504 AZC262504 BIY262504 BSU262504 CCQ262504 CMM262504 CWI262504 DGE262504 DQA262504 DZW262504 EJS262504 ETO262504 FDK262504 FNG262504 FXC262504 GGY262504 GQU262504 HAQ262504 HKM262504 HUI262504 IEE262504 IOA262504 IXW262504 JHS262504 JRO262504 KBK262504 KLG262504 KVC262504 LEY262504 LOU262504 LYQ262504 MIM262504 MSI262504 NCE262504 NMA262504 NVW262504 OFS262504 OPO262504 OZK262504 PJG262504 PTC262504 QCY262504 QMU262504 QWQ262504 RGM262504 RQI262504 SAE262504 SKA262504 STW262504 TDS262504 TNO262504 TXK262504 UHG262504 URC262504 VAY262504 VKU262504 VUQ262504 WEM262504 WOI262504 WYE262504 BW328040 LS328040 VO328040 AFK328040 APG328040 AZC328040 BIY328040 BSU328040 CCQ328040 CMM328040 CWI328040 DGE328040 DQA328040 DZW328040 EJS328040 ETO328040 FDK328040 FNG328040 FXC328040 GGY328040 GQU328040 HAQ328040 HKM328040 HUI328040 IEE328040 IOA328040 IXW328040 JHS328040 JRO328040 KBK328040 KLG328040 KVC328040 LEY328040 LOU328040 LYQ328040 MIM328040 MSI328040 NCE328040 NMA328040 NVW328040 OFS328040 OPO328040 OZK328040 PJG328040 PTC328040 QCY328040 QMU328040 QWQ328040 RGM328040 RQI328040 SAE328040 SKA328040 STW328040 TDS328040 TNO328040 TXK328040 UHG328040 URC328040 VAY328040 VKU328040 VUQ328040 WEM328040 WOI328040 WYE328040 BW393576 LS393576 VO393576 AFK393576 APG393576 AZC393576 BIY393576 BSU393576 CCQ393576 CMM393576 CWI393576 DGE393576 DQA393576 DZW393576 EJS393576 ETO393576 FDK393576 FNG393576 FXC393576 GGY393576 GQU393576 HAQ393576 HKM393576 HUI393576 IEE393576 IOA393576 IXW393576 JHS393576 JRO393576 KBK393576 KLG393576 KVC393576 LEY393576 LOU393576 LYQ393576 MIM393576 MSI393576 NCE393576 NMA393576 NVW393576 OFS393576 OPO393576 OZK393576 PJG393576 PTC393576 QCY393576 QMU393576 QWQ393576 RGM393576 RQI393576 SAE393576 SKA393576 STW393576 TDS393576 TNO393576 TXK393576 UHG393576 URC393576 VAY393576 VKU393576 VUQ393576 WEM393576 WOI393576 WYE393576 BW459112 LS459112 VO459112 AFK459112 APG459112 AZC459112 BIY459112 BSU459112 CCQ459112 CMM459112 CWI459112 DGE459112 DQA459112 DZW459112 EJS459112 ETO459112 FDK459112 FNG459112 FXC459112 GGY459112 GQU459112 HAQ459112 HKM459112 HUI459112 IEE459112 IOA459112 IXW459112 JHS459112 JRO459112 KBK459112 KLG459112 KVC459112 LEY459112 LOU459112 LYQ459112 MIM459112 MSI459112 NCE459112 NMA459112 NVW459112 OFS459112 OPO459112 OZK459112 PJG459112 PTC459112 QCY459112 QMU459112 QWQ459112 RGM459112 RQI459112 SAE459112 SKA459112 STW459112 TDS459112 TNO459112 TXK459112 UHG459112 URC459112 VAY459112 VKU459112 VUQ459112 WEM459112 WOI459112 WYE459112 BW524648 LS524648 VO524648 AFK524648 APG524648 AZC524648 BIY524648 BSU524648 CCQ524648 CMM524648 CWI524648 DGE524648 DQA524648 DZW524648 EJS524648 ETO524648 FDK524648 FNG524648 FXC524648 GGY524648 GQU524648 HAQ524648 HKM524648 HUI524648 IEE524648 IOA524648 IXW524648 JHS524648 JRO524648 KBK524648 KLG524648 KVC524648 LEY524648 LOU524648 LYQ524648 MIM524648 MSI524648 NCE524648 NMA524648 NVW524648 OFS524648 OPO524648 OZK524648 PJG524648 PTC524648 QCY524648 QMU524648 QWQ524648 RGM524648 RQI524648 SAE524648 SKA524648 STW524648 TDS524648 TNO524648 TXK524648 UHG524648 URC524648 VAY524648 VKU524648 VUQ524648 WEM524648 WOI524648 WYE524648 BW590184 LS590184 VO590184 AFK590184 APG590184 AZC590184 BIY590184 BSU590184 CCQ590184 CMM590184 CWI590184 DGE590184 DQA590184 DZW590184 EJS590184 ETO590184 FDK590184 FNG590184 FXC590184 GGY590184 GQU590184 HAQ590184 HKM590184 HUI590184 IEE590184 IOA590184 IXW590184 JHS590184 JRO590184 KBK590184 KLG590184 KVC590184 LEY590184 LOU590184 LYQ590184 MIM590184 MSI590184 NCE590184 NMA590184 NVW590184 OFS590184 OPO590184 OZK590184 PJG590184 PTC590184 QCY590184 QMU590184 QWQ590184 RGM590184 RQI590184 SAE590184 SKA590184 STW590184 TDS590184 TNO590184 TXK590184 UHG590184 URC590184 VAY590184 VKU590184 VUQ590184 WEM590184 WOI590184 WYE590184 BW655720 LS655720 VO655720 AFK655720 APG655720 AZC655720 BIY655720 BSU655720 CCQ655720 CMM655720 CWI655720 DGE655720 DQA655720 DZW655720 EJS655720 ETO655720 FDK655720 FNG655720 FXC655720 GGY655720 GQU655720 HAQ655720 HKM655720 HUI655720 IEE655720 IOA655720 IXW655720 JHS655720 JRO655720 KBK655720 KLG655720 KVC655720 LEY655720 LOU655720 LYQ655720 MIM655720 MSI655720 NCE655720 NMA655720 NVW655720 OFS655720 OPO655720 OZK655720 PJG655720 PTC655720 QCY655720 QMU655720 QWQ655720 RGM655720 RQI655720 SAE655720 SKA655720 STW655720 TDS655720 TNO655720 TXK655720 UHG655720 URC655720 VAY655720 VKU655720 VUQ655720 WEM655720 WOI655720 WYE655720 BW721256 LS721256 VO721256 AFK721256 APG721256 AZC721256 BIY721256 BSU721256 CCQ721256 CMM721256 CWI721256 DGE721256 DQA721256 DZW721256 EJS721256 ETO721256 FDK721256 FNG721256 FXC721256 GGY721256 GQU721256 HAQ721256 HKM721256 HUI721256 IEE721256 IOA721256 IXW721256 JHS721256 JRO721256 KBK721256 KLG721256 KVC721256 LEY721256 LOU721256 LYQ721256 MIM721256 MSI721256 NCE721256 NMA721256 NVW721256 OFS721256 OPO721256 OZK721256 PJG721256 PTC721256 QCY721256 QMU721256 QWQ721256 RGM721256 RQI721256 SAE721256 SKA721256 STW721256 TDS721256 TNO721256 TXK721256 UHG721256 URC721256 VAY721256 VKU721256 VUQ721256 WEM721256 WOI721256 WYE721256 BW786792 LS786792 VO786792 AFK786792 APG786792 AZC786792 BIY786792 BSU786792 CCQ786792 CMM786792 CWI786792 DGE786792 DQA786792 DZW786792 EJS786792 ETO786792 FDK786792 FNG786792 FXC786792 GGY786792 GQU786792 HAQ786792 HKM786792 HUI786792 IEE786792 IOA786792 IXW786792 JHS786792 JRO786792 KBK786792 KLG786792 KVC786792 LEY786792 LOU786792 LYQ786792 MIM786792 MSI786792 NCE786792 NMA786792 NVW786792 OFS786792 OPO786792 OZK786792 PJG786792 PTC786792 QCY786792 QMU786792 QWQ786792 RGM786792 RQI786792 SAE786792 SKA786792 STW786792 TDS786792 TNO786792 TXK786792 UHG786792 URC786792 VAY786792 VKU786792 VUQ786792 WEM786792 WOI786792 WYE786792 BW852328 LS852328 VO852328 AFK852328 APG852328 AZC852328 BIY852328 BSU852328 CCQ852328 CMM852328 CWI852328 DGE852328 DQA852328 DZW852328 EJS852328 ETO852328 FDK852328 FNG852328 FXC852328 GGY852328 GQU852328 HAQ852328 HKM852328 HUI852328 IEE852328 IOA852328 IXW852328 JHS852328 JRO852328 KBK852328 KLG852328 KVC852328 LEY852328 LOU852328 LYQ852328 MIM852328 MSI852328 NCE852328 NMA852328 NVW852328 OFS852328 OPO852328 OZK852328 PJG852328 PTC852328 QCY852328 QMU852328 QWQ852328 RGM852328 RQI852328 SAE852328 SKA852328 STW852328 TDS852328 TNO852328 TXK852328 UHG852328 URC852328 VAY852328 VKU852328 VUQ852328 WEM852328 WOI852328 WYE852328 BW917864 LS917864 VO917864 AFK917864 APG917864 AZC917864 BIY917864 BSU917864 CCQ917864 CMM917864 CWI917864 DGE917864 DQA917864 DZW917864 EJS917864 ETO917864 FDK917864 FNG917864 FXC917864 GGY917864 GQU917864 HAQ917864 HKM917864 HUI917864 IEE917864 IOA917864 IXW917864 JHS917864 JRO917864 KBK917864 KLG917864 KVC917864 LEY917864 LOU917864 LYQ917864 MIM917864 MSI917864 NCE917864 NMA917864 NVW917864 OFS917864 OPO917864 OZK917864 PJG917864 PTC917864 QCY917864 QMU917864 QWQ917864 RGM917864 RQI917864 SAE917864 SKA917864 STW917864 TDS917864 TNO917864 TXK917864 UHG917864 URC917864 VAY917864 VKU917864 VUQ917864 WEM917864 WOI917864 WYE917864 BW983400 LS983400 VO983400 AFK983400 APG983400 AZC983400 BIY983400 BSU983400 CCQ983400 CMM983400 CWI983400 DGE983400 DQA983400 DZW983400 EJS983400 ETO983400 FDK983400 FNG983400 FXC983400 GGY983400 GQU983400 HAQ983400 HKM983400 HUI983400 IEE983400 IOA983400 IXW983400 JHS983400 JRO983400 KBK983400 KLG983400 KVC983400 LEY983400 LOU983400 LYQ983400 MIM983400 MSI983400 NCE983400 NMA983400 NVW983400 OFS983400 OPO983400 OZK983400 PJG983400 PTC983400 QCY983400 QMU983400 QWQ983400 RGM983400 RQI983400 SAE983400 SKA983400 STW983400 TDS983400 TNO983400 TXK983400 UHG983400 URC983400 VAY983400 VKU983400 VUQ983400 WEM983400 WOI983400 WYE983400 CE360 MA360 VW360 AFS360 APO360 AZK360 BJG360 BTC360 CCY360 CMU360 CWQ360 DGM360 DQI360 EAE360 EKA360 ETW360 FDS360 FNO360 FXK360 GHG360 GRC360 HAY360 HKU360 HUQ360 IEM360 IOI360 IYE360 JIA360 JRW360 KBS360 KLO360 KVK360 LFG360 LPC360 LYY360 MIU360 MSQ360 NCM360 NMI360 NWE360 OGA360 OPW360 OZS360 PJO360 PTK360 QDG360 QNC360 QWY360 RGU360 RQQ360 SAM360 SKI360 SUE360 TEA360 TNW360 TXS360 UHO360 URK360 VBG360 VLC360 VUY360 WEU360 WOQ360 WYM360 CE65896 MA65896 VW65896 AFS65896 APO65896 AZK65896 BJG65896 BTC65896 CCY65896 CMU65896 CWQ65896 DGM65896 DQI65896 EAE65896 EKA65896 ETW65896 FDS65896 FNO65896 FXK65896 GHG65896 GRC65896 HAY65896 HKU65896 HUQ65896 IEM65896 IOI65896 IYE65896 JIA65896 JRW65896 KBS65896 KLO65896 KVK65896 LFG65896 LPC65896 LYY65896 MIU65896 MSQ65896 NCM65896 NMI65896 NWE65896 OGA65896 OPW65896 OZS65896 PJO65896 PTK65896 QDG65896 QNC65896 QWY65896 RGU65896 RQQ65896 SAM65896 SKI65896 SUE65896 TEA65896 TNW65896 TXS65896 UHO65896 URK65896 VBG65896 VLC65896 VUY65896 WEU65896 WOQ65896 WYM65896 CE131432 MA131432 VW131432 AFS131432 APO131432 AZK131432 BJG131432 BTC131432 CCY131432 CMU131432 CWQ131432 DGM131432 DQI131432 EAE131432 EKA131432 ETW131432 FDS131432 FNO131432 FXK131432 GHG131432 GRC131432 HAY131432 HKU131432 HUQ131432 IEM131432 IOI131432 IYE131432 JIA131432 JRW131432 KBS131432 KLO131432 KVK131432 LFG131432 LPC131432 LYY131432 MIU131432 MSQ131432 NCM131432 NMI131432 NWE131432 OGA131432 OPW131432 OZS131432 PJO131432 PTK131432 QDG131432 QNC131432 QWY131432 RGU131432 RQQ131432 SAM131432 SKI131432 SUE131432 TEA131432 TNW131432 TXS131432 UHO131432 URK131432 VBG131432 VLC131432 VUY131432 WEU131432 WOQ131432 WYM131432 CE196968 MA196968 VW196968 AFS196968 APO196968 AZK196968 BJG196968 BTC196968 CCY196968 CMU196968 CWQ196968 DGM196968 DQI196968 EAE196968 EKA196968 ETW196968 FDS196968 FNO196968 FXK196968 GHG196968 GRC196968 HAY196968 HKU196968 HUQ196968 IEM196968 IOI196968 IYE196968 JIA196968 JRW196968 KBS196968 KLO196968 KVK196968 LFG196968 LPC196968 LYY196968 MIU196968 MSQ196968 NCM196968 NMI196968 NWE196968 OGA196968 OPW196968 OZS196968 PJO196968 PTK196968 QDG196968 QNC196968 QWY196968 RGU196968 RQQ196968 SAM196968 SKI196968 SUE196968 TEA196968 TNW196968 TXS196968 UHO196968 URK196968 VBG196968 VLC196968 VUY196968 WEU196968 WOQ196968 WYM196968 CE262504 MA262504 VW262504 AFS262504 APO262504 AZK262504 BJG262504 BTC262504 CCY262504 CMU262504 CWQ262504 DGM262504 DQI262504 EAE262504 EKA262504 ETW262504 FDS262504 FNO262504 FXK262504 GHG262504 GRC262504 HAY262504 HKU262504 HUQ262504 IEM262504 IOI262504 IYE262504 JIA262504 JRW262504 KBS262504 KLO262504 KVK262504 LFG262504 LPC262504 LYY262504 MIU262504 MSQ262504 NCM262504 NMI262504 NWE262504 OGA262504 OPW262504 OZS262504 PJO262504 PTK262504 QDG262504 QNC262504 QWY262504 RGU262504 RQQ262504 SAM262504 SKI262504 SUE262504 TEA262504 TNW262504 TXS262504 UHO262504 URK262504 VBG262504 VLC262504 VUY262504 WEU262504 WOQ262504 WYM262504 CE328040 MA328040 VW328040 AFS328040 APO328040 AZK328040 BJG328040 BTC328040 CCY328040 CMU328040 CWQ328040 DGM328040 DQI328040 EAE328040 EKA328040 ETW328040 FDS328040 FNO328040 FXK328040 GHG328040 GRC328040 HAY328040 HKU328040 HUQ328040 IEM328040 IOI328040 IYE328040 JIA328040 JRW328040 KBS328040 KLO328040 KVK328040 LFG328040 LPC328040 LYY328040 MIU328040 MSQ328040 NCM328040 NMI328040 NWE328040 OGA328040 OPW328040 OZS328040 PJO328040 PTK328040 QDG328040 QNC328040 QWY328040 RGU328040 RQQ328040 SAM328040 SKI328040 SUE328040 TEA328040 TNW328040 TXS328040 UHO328040 URK328040 VBG328040 VLC328040 VUY328040 WEU328040 WOQ328040 WYM328040 CE393576 MA393576 VW393576 AFS393576 APO393576 AZK393576 BJG393576 BTC393576 CCY393576 CMU393576 CWQ393576 DGM393576 DQI393576 EAE393576 EKA393576 ETW393576 FDS393576 FNO393576 FXK393576 GHG393576 GRC393576 HAY393576 HKU393576 HUQ393576 IEM393576 IOI393576 IYE393576 JIA393576 JRW393576 KBS393576 KLO393576 KVK393576 LFG393576 LPC393576 LYY393576 MIU393576 MSQ393576 NCM393576 NMI393576 NWE393576 OGA393576 OPW393576 OZS393576 PJO393576 PTK393576 QDG393576 QNC393576 QWY393576 RGU393576 RQQ393576 SAM393576 SKI393576 SUE393576 TEA393576 TNW393576 TXS393576 UHO393576 URK393576 VBG393576 VLC393576 VUY393576 WEU393576 WOQ393576 WYM393576 CE459112 MA459112 VW459112 AFS459112 APO459112 AZK459112 BJG459112 BTC459112 CCY459112 CMU459112 CWQ459112 DGM459112 DQI459112 EAE459112 EKA459112 ETW459112 FDS459112 FNO459112 FXK459112 GHG459112 GRC459112 HAY459112 HKU459112 HUQ459112 IEM459112 IOI459112 IYE459112 JIA459112 JRW459112 KBS459112 KLO459112 KVK459112 LFG459112 LPC459112 LYY459112 MIU459112 MSQ459112 NCM459112 NMI459112 NWE459112 OGA459112 OPW459112 OZS459112 PJO459112 PTK459112 QDG459112 QNC459112 QWY459112 RGU459112 RQQ459112 SAM459112 SKI459112 SUE459112 TEA459112 TNW459112 TXS459112 UHO459112 URK459112 VBG459112 VLC459112 VUY459112 WEU459112 WOQ459112 WYM459112 CE524648 MA524648 VW524648 AFS524648 APO524648 AZK524648 BJG524648 BTC524648 CCY524648 CMU524648 CWQ524648 DGM524648 DQI524648 EAE524648 EKA524648 ETW524648 FDS524648 FNO524648 FXK524648 GHG524648 GRC524648 HAY524648 HKU524648 HUQ524648 IEM524648 IOI524648 IYE524648 JIA524648 JRW524648 KBS524648 KLO524648 KVK524648 LFG524648 LPC524648 LYY524648 MIU524648 MSQ524648 NCM524648 NMI524648 NWE524648 OGA524648 OPW524648 OZS524648 PJO524648 PTK524648 QDG524648 QNC524648 QWY524648 RGU524648 RQQ524648 SAM524648 SKI524648 SUE524648 TEA524648 TNW524648 TXS524648 UHO524648 URK524648 VBG524648 VLC524648 VUY524648 WEU524648 WOQ524648 WYM524648 CE590184 MA590184 VW590184 AFS590184 APO590184 AZK590184 BJG590184 BTC590184 CCY590184 CMU590184 CWQ590184 DGM590184 DQI590184 EAE590184 EKA590184 ETW590184 FDS590184 FNO590184 FXK590184 GHG590184 GRC590184 HAY590184 HKU590184 HUQ590184 IEM590184 IOI590184 IYE590184 JIA590184 JRW590184 KBS590184 KLO590184 KVK590184 LFG590184 LPC590184 LYY590184 MIU590184 MSQ590184 NCM590184 NMI590184 NWE590184 OGA590184 OPW590184 OZS590184 PJO590184 PTK590184 QDG590184 QNC590184 QWY590184 RGU590184 RQQ590184 SAM590184 SKI590184 SUE590184 TEA590184 TNW590184 TXS590184 UHO590184 URK590184 VBG590184 VLC590184 VUY590184 WEU590184 WOQ590184 WYM590184 CE655720 MA655720 VW655720 AFS655720 APO655720 AZK655720 BJG655720 BTC655720 CCY655720 CMU655720 CWQ655720 DGM655720 DQI655720 EAE655720 EKA655720 ETW655720 FDS655720 FNO655720 FXK655720 GHG655720 GRC655720 HAY655720 HKU655720 HUQ655720 IEM655720 IOI655720 IYE655720 JIA655720 JRW655720 KBS655720 KLO655720 KVK655720 LFG655720 LPC655720 LYY655720 MIU655720 MSQ655720 NCM655720 NMI655720 NWE655720 OGA655720 OPW655720 OZS655720 PJO655720 PTK655720 QDG655720 QNC655720 QWY655720 RGU655720 RQQ655720 SAM655720 SKI655720 SUE655720 TEA655720 TNW655720 TXS655720 UHO655720 URK655720 VBG655720 VLC655720 VUY655720 WEU655720 WOQ655720 WYM655720 CE721256 MA721256 VW721256 AFS721256 APO721256 AZK721256 BJG721256 BTC721256 CCY721256 CMU721256 CWQ721256 DGM721256 DQI721256 EAE721256 EKA721256 ETW721256 FDS721256 FNO721256 FXK721256 GHG721256 GRC721256 HAY721256 HKU721256 HUQ721256 IEM721256 IOI721256 IYE721256 JIA721256 JRW721256 KBS721256 KLO721256 KVK721256 LFG721256 LPC721256 LYY721256 MIU721256 MSQ721256 NCM721256 NMI721256 NWE721256 OGA721256 OPW721256 OZS721256 PJO721256 PTK721256 QDG721256 QNC721256 QWY721256 RGU721256 RQQ721256 SAM721256 SKI721256 SUE721256 TEA721256 TNW721256 TXS721256 UHO721256 URK721256 VBG721256 VLC721256 VUY721256 WEU721256 WOQ721256 WYM721256 CE786792 MA786792 VW786792 AFS786792 APO786792 AZK786792 BJG786792 BTC786792 CCY786792 CMU786792 CWQ786792 DGM786792 DQI786792 EAE786792 EKA786792 ETW786792 FDS786792 FNO786792 FXK786792 GHG786792 GRC786792 HAY786792 HKU786792 HUQ786792 IEM786792 IOI786792 IYE786792 JIA786792 JRW786792 KBS786792 KLO786792 KVK786792 LFG786792 LPC786792 LYY786792 MIU786792 MSQ786792 NCM786792 NMI786792 NWE786792 OGA786792 OPW786792 OZS786792 PJO786792 PTK786792 QDG786792 QNC786792 QWY786792 RGU786792 RQQ786792 SAM786792 SKI786792 SUE786792 TEA786792 TNW786792 TXS786792 UHO786792 URK786792 VBG786792 VLC786792 VUY786792 WEU786792 WOQ786792 WYM786792 CE852328 MA852328 VW852328 AFS852328 APO852328 AZK852328 BJG852328 BTC852328 CCY852328 CMU852328 CWQ852328 DGM852328 DQI852328 EAE852328 EKA852328 ETW852328 FDS852328 FNO852328 FXK852328 GHG852328 GRC852328 HAY852328 HKU852328 HUQ852328 IEM852328 IOI852328 IYE852328 JIA852328 JRW852328 KBS852328 KLO852328 KVK852328 LFG852328 LPC852328 LYY852328 MIU852328 MSQ852328 NCM852328 NMI852328 NWE852328 OGA852328 OPW852328 OZS852328 PJO852328 PTK852328 QDG852328 QNC852328 QWY852328 RGU852328 RQQ852328 SAM852328 SKI852328 SUE852328 TEA852328 TNW852328 TXS852328 UHO852328 URK852328 VBG852328 VLC852328 VUY852328 WEU852328 WOQ852328 WYM852328 CE917864 MA917864 VW917864 AFS917864 APO917864 AZK917864 BJG917864 BTC917864 CCY917864 CMU917864 CWQ917864 DGM917864 DQI917864 EAE917864 EKA917864 ETW917864 FDS917864 FNO917864 FXK917864 GHG917864 GRC917864 HAY917864 HKU917864 HUQ917864 IEM917864 IOI917864 IYE917864 JIA917864 JRW917864 KBS917864 KLO917864 KVK917864 LFG917864 LPC917864 LYY917864 MIU917864 MSQ917864 NCM917864 NMI917864 NWE917864 OGA917864 OPW917864 OZS917864 PJO917864 PTK917864 QDG917864 QNC917864 QWY917864 RGU917864 RQQ917864 SAM917864 SKI917864 SUE917864 TEA917864 TNW917864 TXS917864 UHO917864 URK917864 VBG917864 VLC917864 VUY917864 WEU917864 WOQ917864 WYM917864 CE983400 MA983400 VW983400 AFS983400 APO983400 AZK983400 BJG983400 BTC983400 CCY983400 CMU983400 CWQ983400 DGM983400 DQI983400 EAE983400 EKA983400 ETW983400 FDS983400 FNO983400 FXK983400 GHG983400 GRC983400 HAY983400 HKU983400 HUQ983400 IEM983400 IOI983400 IYE983400 JIA983400 JRW983400 KBS983400 KLO983400 KVK983400 LFG983400 LPC983400 LYY983400 MIU983400 MSQ983400 NCM983400 NMI983400 NWE983400 OGA983400 OPW983400 OZS983400 PJO983400 PTK983400 QDG983400 QNC983400 QWY983400 RGU983400 RQQ983400 SAM983400 SKI983400 SUE983400 TEA983400 TNW983400 TXS983400 UHO983400 URK983400 VBG983400 VLC983400 VUY983400 WEU983400 WOQ983400 WYM983400 CM360 MI360 WE360 AGA360 APW360 AZS360 BJO360 BTK360 CDG360 CNC360 CWY360 DGU360 DQQ360 EAM360 EKI360 EUE360 FEA360 FNW360 FXS360 GHO360 GRK360 HBG360 HLC360 HUY360 IEU360 IOQ360 IYM360 JII360 JSE360 KCA360 KLW360 KVS360 LFO360 LPK360 LZG360 MJC360 MSY360 NCU360 NMQ360 NWM360 OGI360 OQE360 PAA360 PJW360 PTS360 QDO360 QNK360 QXG360 RHC360 RQY360 SAU360 SKQ360 SUM360 TEI360 TOE360 TYA360 UHW360 URS360 VBO360 VLK360 VVG360 WFC360 WOY360 WYU360 CM65896 MI65896 WE65896 AGA65896 APW65896 AZS65896 BJO65896 BTK65896 CDG65896 CNC65896 CWY65896 DGU65896 DQQ65896 EAM65896 EKI65896 EUE65896 FEA65896 FNW65896 FXS65896 GHO65896 GRK65896 HBG65896 HLC65896 HUY65896 IEU65896 IOQ65896 IYM65896 JII65896 JSE65896 KCA65896 KLW65896 KVS65896 LFO65896 LPK65896 LZG65896 MJC65896 MSY65896 NCU65896 NMQ65896 NWM65896 OGI65896 OQE65896 PAA65896 PJW65896 PTS65896 QDO65896 QNK65896 QXG65896 RHC65896 RQY65896 SAU65896 SKQ65896 SUM65896 TEI65896 TOE65896 TYA65896 UHW65896 URS65896 VBO65896 VLK65896 VVG65896 WFC65896 WOY65896 WYU65896 CM131432 MI131432 WE131432 AGA131432 APW131432 AZS131432 BJO131432 BTK131432 CDG131432 CNC131432 CWY131432 DGU131432 DQQ131432 EAM131432 EKI131432 EUE131432 FEA131432 FNW131432 FXS131432 GHO131432 GRK131432 HBG131432 HLC131432 HUY131432 IEU131432 IOQ131432 IYM131432 JII131432 JSE131432 KCA131432 KLW131432 KVS131432 LFO131432 LPK131432 LZG131432 MJC131432 MSY131432 NCU131432 NMQ131432 NWM131432 OGI131432 OQE131432 PAA131432 PJW131432 PTS131432 QDO131432 QNK131432 QXG131432 RHC131432 RQY131432 SAU131432 SKQ131432 SUM131432 TEI131432 TOE131432 TYA131432 UHW131432 URS131432 VBO131432 VLK131432 VVG131432 WFC131432 WOY131432 WYU131432 CM196968 MI196968 WE196968 AGA196968 APW196968 AZS196968 BJO196968 BTK196968 CDG196968 CNC196968 CWY196968 DGU196968 DQQ196968 EAM196968 EKI196968 EUE196968 FEA196968 FNW196968 FXS196968 GHO196968 GRK196968 HBG196968 HLC196968 HUY196968 IEU196968 IOQ196968 IYM196968 JII196968 JSE196968 KCA196968 KLW196968 KVS196968 LFO196968 LPK196968 LZG196968 MJC196968 MSY196968 NCU196968 NMQ196968 NWM196968 OGI196968 OQE196968 PAA196968 PJW196968 PTS196968 QDO196968 QNK196968 QXG196968 RHC196968 RQY196968 SAU196968 SKQ196968 SUM196968 TEI196968 TOE196968 TYA196968 UHW196968 URS196968 VBO196968 VLK196968 VVG196968 WFC196968 WOY196968 WYU196968 CM262504 MI262504 WE262504 AGA262504 APW262504 AZS262504 BJO262504 BTK262504 CDG262504 CNC262504 CWY262504 DGU262504 DQQ262504 EAM262504 EKI262504 EUE262504 FEA262504 FNW262504 FXS262504 GHO262504 GRK262504 HBG262504 HLC262504 HUY262504 IEU262504 IOQ262504 IYM262504 JII262504 JSE262504 KCA262504 KLW262504 KVS262504 LFO262504 LPK262504 LZG262504 MJC262504 MSY262504 NCU262504 NMQ262504 NWM262504 OGI262504 OQE262504 PAA262504 PJW262504 PTS262504 QDO262504 QNK262504 QXG262504 RHC262504 RQY262504 SAU262504 SKQ262504 SUM262504 TEI262504 TOE262504 TYA262504 UHW262504 URS262504 VBO262504 VLK262504 VVG262504 WFC262504 WOY262504 WYU262504 CM328040 MI328040 WE328040 AGA328040 APW328040 AZS328040 BJO328040 BTK328040 CDG328040 CNC328040 CWY328040 DGU328040 DQQ328040 EAM328040 EKI328040 EUE328040 FEA328040 FNW328040 FXS328040 GHO328040 GRK328040 HBG328040 HLC328040 HUY328040 IEU328040 IOQ328040 IYM328040 JII328040 JSE328040 KCA328040 KLW328040 KVS328040 LFO328040 LPK328040 LZG328040 MJC328040 MSY328040 NCU328040 NMQ328040 NWM328040 OGI328040 OQE328040 PAA328040 PJW328040 PTS328040 QDO328040 QNK328040 QXG328040 RHC328040 RQY328040 SAU328040 SKQ328040 SUM328040 TEI328040 TOE328040 TYA328040 UHW328040 URS328040 VBO328040 VLK328040 VVG328040 WFC328040 WOY328040 WYU328040 CM393576 MI393576 WE393576 AGA393576 APW393576 AZS393576 BJO393576 BTK393576 CDG393576 CNC393576 CWY393576 DGU393576 DQQ393576 EAM393576 EKI393576 EUE393576 FEA393576 FNW393576 FXS393576 GHO393576 GRK393576 HBG393576 HLC393576 HUY393576 IEU393576 IOQ393576 IYM393576 JII393576 JSE393576 KCA393576 KLW393576 KVS393576 LFO393576 LPK393576 LZG393576 MJC393576 MSY393576 NCU393576 NMQ393576 NWM393576 OGI393576 OQE393576 PAA393576 PJW393576 PTS393576 QDO393576 QNK393576 QXG393576 RHC393576 RQY393576 SAU393576 SKQ393576 SUM393576 TEI393576 TOE393576 TYA393576 UHW393576 URS393576 VBO393576 VLK393576 VVG393576 WFC393576 WOY393576 WYU393576 CM459112 MI459112 WE459112 AGA459112 APW459112 AZS459112 BJO459112 BTK459112 CDG459112 CNC459112 CWY459112 DGU459112 DQQ459112 EAM459112 EKI459112 EUE459112 FEA459112 FNW459112 FXS459112 GHO459112 GRK459112 HBG459112 HLC459112 HUY459112 IEU459112 IOQ459112 IYM459112 JII459112 JSE459112 KCA459112 KLW459112 KVS459112 LFO459112 LPK459112 LZG459112 MJC459112 MSY459112 NCU459112 NMQ459112 NWM459112 OGI459112 OQE459112 PAA459112 PJW459112 PTS459112 QDO459112 QNK459112 QXG459112 RHC459112 RQY459112 SAU459112 SKQ459112 SUM459112 TEI459112 TOE459112 TYA459112 UHW459112 URS459112 VBO459112 VLK459112 VVG459112 WFC459112 WOY459112 WYU459112 CM524648 MI524648 WE524648 AGA524648 APW524648 AZS524648 BJO524648 BTK524648 CDG524648 CNC524648 CWY524648 DGU524648 DQQ524648 EAM524648 EKI524648 EUE524648 FEA524648 FNW524648 FXS524648 GHO524648 GRK524648 HBG524648 HLC524648 HUY524648 IEU524648 IOQ524648 IYM524648 JII524648 JSE524648 KCA524648 KLW524648 KVS524648 LFO524648 LPK524648 LZG524648 MJC524648 MSY524648 NCU524648 NMQ524648 NWM524648 OGI524648 OQE524648 PAA524648 PJW524648 PTS524648 QDO524648 QNK524648 QXG524648 RHC524648 RQY524648 SAU524648 SKQ524648 SUM524648 TEI524648 TOE524648 TYA524648 UHW524648 URS524648 VBO524648 VLK524648 VVG524648 WFC524648 WOY524648 WYU524648 CM590184 MI590184 WE590184 AGA590184 APW590184 AZS590184 BJO590184 BTK590184 CDG590184 CNC590184 CWY590184 DGU590184 DQQ590184 EAM590184 EKI590184 EUE590184 FEA590184 FNW590184 FXS590184 GHO590184 GRK590184 HBG590184 HLC590184 HUY590184 IEU590184 IOQ590184 IYM590184 JII590184 JSE590184 KCA590184 KLW590184 KVS590184 LFO590184 LPK590184 LZG590184 MJC590184 MSY590184 NCU590184 NMQ590184 NWM590184 OGI590184 OQE590184 PAA590184 PJW590184 PTS590184 QDO590184 QNK590184 QXG590184 RHC590184 RQY590184 SAU590184 SKQ590184 SUM590184 TEI590184 TOE590184 TYA590184 UHW590184 URS590184 VBO590184 VLK590184 VVG590184 WFC590184 WOY590184 WYU590184 CM655720 MI655720 WE655720 AGA655720 APW655720 AZS655720 BJO655720 BTK655720 CDG655720 CNC655720 CWY655720 DGU655720 DQQ655720 EAM655720 EKI655720 EUE655720 FEA655720 FNW655720 FXS655720 GHO655720 GRK655720 HBG655720 HLC655720 HUY655720 IEU655720 IOQ655720 IYM655720 JII655720 JSE655720 KCA655720 KLW655720 KVS655720 LFO655720 LPK655720 LZG655720 MJC655720 MSY655720 NCU655720 NMQ655720 NWM655720 OGI655720 OQE655720 PAA655720 PJW655720 PTS655720 QDO655720 QNK655720 QXG655720 RHC655720 RQY655720 SAU655720 SKQ655720 SUM655720 TEI655720 TOE655720 TYA655720 UHW655720 URS655720 VBO655720 VLK655720 VVG655720 WFC655720 WOY655720 WYU655720 CM721256 MI721256 WE721256 AGA721256 APW721256 AZS721256 BJO721256 BTK721256 CDG721256 CNC721256 CWY721256 DGU721256 DQQ721256 EAM721256 EKI721256 EUE721256 FEA721256 FNW721256 FXS721256 GHO721256 GRK721256 HBG721256 HLC721256 HUY721256 IEU721256 IOQ721256 IYM721256 JII721256 JSE721256 KCA721256 KLW721256 KVS721256 LFO721256 LPK721256 LZG721256 MJC721256 MSY721256 NCU721256 NMQ721256 NWM721256 OGI721256 OQE721256 PAA721256 PJW721256 PTS721256 QDO721256 QNK721256 QXG721256 RHC721256 RQY721256 SAU721256 SKQ721256 SUM721256 TEI721256 TOE721256 TYA721256 UHW721256 URS721256 VBO721256 VLK721256 VVG721256 WFC721256 WOY721256 WYU721256 CM786792 MI786792 WE786792 AGA786792 APW786792 AZS786792 BJO786792 BTK786792 CDG786792 CNC786792 CWY786792 DGU786792 DQQ786792 EAM786792 EKI786792 EUE786792 FEA786792 FNW786792 FXS786792 GHO786792 GRK786792 HBG786792 HLC786792 HUY786792 IEU786792 IOQ786792 IYM786792 JII786792 JSE786792 KCA786792 KLW786792 KVS786792 LFO786792 LPK786792 LZG786792 MJC786792 MSY786792 NCU786792 NMQ786792 NWM786792 OGI786792 OQE786792 PAA786792 PJW786792 PTS786792 QDO786792 QNK786792 QXG786792 RHC786792 RQY786792 SAU786792 SKQ786792 SUM786792 TEI786792 TOE786792 TYA786792 UHW786792 URS786792 VBO786792 VLK786792 VVG786792 WFC786792 WOY786792 WYU786792 CM852328 MI852328 WE852328 AGA852328 APW852328 AZS852328 BJO852328 BTK852328 CDG852328 CNC852328 CWY852328 DGU852328 DQQ852328 EAM852328 EKI852328 EUE852328 FEA852328 FNW852328 FXS852328 GHO852328 GRK852328 HBG852328 HLC852328 HUY852328 IEU852328 IOQ852328 IYM852328 JII852328 JSE852328 KCA852328 KLW852328 KVS852328 LFO852328 LPK852328 LZG852328 MJC852328 MSY852328 NCU852328 NMQ852328 NWM852328 OGI852328 OQE852328 PAA852328 PJW852328 PTS852328 QDO852328 QNK852328 QXG852328 RHC852328 RQY852328 SAU852328 SKQ852328 SUM852328 TEI852328 TOE852328 TYA852328 UHW852328 URS852328 VBO852328 VLK852328 VVG852328 WFC852328 WOY852328 WYU852328 CM917864 MI917864 WE917864 AGA917864 APW917864 AZS917864 BJO917864 BTK917864 CDG917864 CNC917864 CWY917864 DGU917864 DQQ917864 EAM917864 EKI917864 EUE917864 FEA917864 FNW917864 FXS917864 GHO917864 GRK917864 HBG917864 HLC917864 HUY917864 IEU917864 IOQ917864 IYM917864 JII917864 JSE917864 KCA917864 KLW917864 KVS917864 LFO917864 LPK917864 LZG917864 MJC917864 MSY917864 NCU917864 NMQ917864 NWM917864 OGI917864 OQE917864 PAA917864 PJW917864 PTS917864 QDO917864 QNK917864 QXG917864 RHC917864 RQY917864 SAU917864 SKQ917864 SUM917864 TEI917864 TOE917864 TYA917864 UHW917864 URS917864 VBO917864 VLK917864 VVG917864 WFC917864 WOY917864 WYU917864 CM983400 MI983400 WE983400 AGA983400 APW983400 AZS983400 BJO983400 BTK983400 CDG983400 CNC983400 CWY983400 DGU983400 DQQ983400 EAM983400 EKI983400 EUE983400 FEA983400 FNW983400 FXS983400 GHO983400 GRK983400 HBG983400 HLC983400 HUY983400 IEU983400 IOQ983400 IYM983400 JII983400 JSE983400 KCA983400 KLW983400 KVS983400 LFO983400 LPK983400 LZG983400 MJC983400 MSY983400 NCU983400 NMQ983400 NWM983400 OGI983400 OQE983400 PAA983400 PJW983400 PTS983400 QDO983400 QNK983400 QXG983400 RHC983400 RQY983400 SAU983400 SKQ983400 SUM983400 TEI983400 TOE983400 TYA983400 UHW983400 URS983400 VBO983400 VLK983400 VVG983400 WFC983400 WOY983400 WYU983400 CU360 MQ360 WM360 AGI360 AQE360 BAA360 BJW360 BTS360 CDO360 CNK360 CXG360 DHC360 DQY360 EAU360 EKQ360 EUM360 FEI360 FOE360 FYA360 GHW360 GRS360 HBO360 HLK360 HVG360 IFC360 IOY360 IYU360 JIQ360 JSM360 KCI360 KME360 KWA360 LFW360 LPS360 LZO360 MJK360 MTG360 NDC360 NMY360 NWU360 OGQ360 OQM360 PAI360 PKE360 PUA360 QDW360 QNS360 QXO360 RHK360 RRG360 SBC360 SKY360 SUU360 TEQ360 TOM360 TYI360 UIE360 USA360 VBW360 VLS360 VVO360 WFK360 WPG360 WZC360 CU65896 MQ65896 WM65896 AGI65896 AQE65896 BAA65896 BJW65896 BTS65896 CDO65896 CNK65896 CXG65896 DHC65896 DQY65896 EAU65896 EKQ65896 EUM65896 FEI65896 FOE65896 FYA65896 GHW65896 GRS65896 HBO65896 HLK65896 HVG65896 IFC65896 IOY65896 IYU65896 JIQ65896 JSM65896 KCI65896 KME65896 KWA65896 LFW65896 LPS65896 LZO65896 MJK65896 MTG65896 NDC65896 NMY65896 NWU65896 OGQ65896 OQM65896 PAI65896 PKE65896 PUA65896 QDW65896 QNS65896 QXO65896 RHK65896 RRG65896 SBC65896 SKY65896 SUU65896 TEQ65896 TOM65896 TYI65896 UIE65896 USA65896 VBW65896 VLS65896 VVO65896 WFK65896 WPG65896 WZC65896 CU131432 MQ131432 WM131432 AGI131432 AQE131432 BAA131432 BJW131432 BTS131432 CDO131432 CNK131432 CXG131432 DHC131432 DQY131432 EAU131432 EKQ131432 EUM131432 FEI131432 FOE131432 FYA131432 GHW131432 GRS131432 HBO131432 HLK131432 HVG131432 IFC131432 IOY131432 IYU131432 JIQ131432 JSM131432 KCI131432 KME131432 KWA131432 LFW131432 LPS131432 LZO131432 MJK131432 MTG131432 NDC131432 NMY131432 NWU131432 OGQ131432 OQM131432 PAI131432 PKE131432 PUA131432 QDW131432 QNS131432 QXO131432 RHK131432 RRG131432 SBC131432 SKY131432 SUU131432 TEQ131432 TOM131432 TYI131432 UIE131432 USA131432 VBW131432 VLS131432 VVO131432 WFK131432 WPG131432 WZC131432 CU196968 MQ196968 WM196968 AGI196968 AQE196968 BAA196968 BJW196968 BTS196968 CDO196968 CNK196968 CXG196968 DHC196968 DQY196968 EAU196968 EKQ196968 EUM196968 FEI196968 FOE196968 FYA196968 GHW196968 GRS196968 HBO196968 HLK196968 HVG196968 IFC196968 IOY196968 IYU196968 JIQ196968 JSM196968 KCI196968 KME196968 KWA196968 LFW196968 LPS196968 LZO196968 MJK196968 MTG196968 NDC196968 NMY196968 NWU196968 OGQ196968 OQM196968 PAI196968 PKE196968 PUA196968 QDW196968 QNS196968 QXO196968 RHK196968 RRG196968 SBC196968 SKY196968 SUU196968 TEQ196968 TOM196968 TYI196968 UIE196968 USA196968 VBW196968 VLS196968 VVO196968 WFK196968 WPG196968 WZC196968 CU262504 MQ262504 WM262504 AGI262504 AQE262504 BAA262504 BJW262504 BTS262504 CDO262504 CNK262504 CXG262504 DHC262504 DQY262504 EAU262504 EKQ262504 EUM262504 FEI262504 FOE262504 FYA262504 GHW262504 GRS262504 HBO262504 HLK262504 HVG262504 IFC262504 IOY262504 IYU262504 JIQ262504 JSM262504 KCI262504 KME262504 KWA262504 LFW262504 LPS262504 LZO262504 MJK262504 MTG262504 NDC262504 NMY262504 NWU262504 OGQ262504 OQM262504 PAI262504 PKE262504 PUA262504 QDW262504 QNS262504 QXO262504 RHK262504 RRG262504 SBC262504 SKY262504 SUU262504 TEQ262504 TOM262504 TYI262504 UIE262504 USA262504 VBW262504 VLS262504 VVO262504 WFK262504 WPG262504 WZC262504 CU328040 MQ328040 WM328040 AGI328040 AQE328040 BAA328040 BJW328040 BTS328040 CDO328040 CNK328040 CXG328040 DHC328040 DQY328040 EAU328040 EKQ328040 EUM328040 FEI328040 FOE328040 FYA328040 GHW328040 GRS328040 HBO328040 HLK328040 HVG328040 IFC328040 IOY328040 IYU328040 JIQ328040 JSM328040 KCI328040 KME328040 KWA328040 LFW328040 LPS328040 LZO328040 MJK328040 MTG328040 NDC328040 NMY328040 NWU328040 OGQ328040 OQM328040 PAI328040 PKE328040 PUA328040 QDW328040 QNS328040 QXO328040 RHK328040 RRG328040 SBC328040 SKY328040 SUU328040 TEQ328040 TOM328040 TYI328040 UIE328040 USA328040 VBW328040 VLS328040 VVO328040 WFK328040 WPG328040 WZC328040 CU393576 MQ393576 WM393576 AGI393576 AQE393576 BAA393576 BJW393576 BTS393576 CDO393576 CNK393576 CXG393576 DHC393576 DQY393576 EAU393576 EKQ393576 EUM393576 FEI393576 FOE393576 FYA393576 GHW393576 GRS393576 HBO393576 HLK393576 HVG393576 IFC393576 IOY393576 IYU393576 JIQ393576 JSM393576 KCI393576 KME393576 KWA393576 LFW393576 LPS393576 LZO393576 MJK393576 MTG393576 NDC393576 NMY393576 NWU393576 OGQ393576 OQM393576 PAI393576 PKE393576 PUA393576 QDW393576 QNS393576 QXO393576 RHK393576 RRG393576 SBC393576 SKY393576 SUU393576 TEQ393576 TOM393576 TYI393576 UIE393576 USA393576 VBW393576 VLS393576 VVO393576 WFK393576 WPG393576 WZC393576 CU459112 MQ459112 WM459112 AGI459112 AQE459112 BAA459112 BJW459112 BTS459112 CDO459112 CNK459112 CXG459112 DHC459112 DQY459112 EAU459112 EKQ459112 EUM459112 FEI459112 FOE459112 FYA459112 GHW459112 GRS459112 HBO459112 HLK459112 HVG459112 IFC459112 IOY459112 IYU459112 JIQ459112 JSM459112 KCI459112 KME459112 KWA459112 LFW459112 LPS459112 LZO459112 MJK459112 MTG459112 NDC459112 NMY459112 NWU459112 OGQ459112 OQM459112 PAI459112 PKE459112 PUA459112 QDW459112 QNS459112 QXO459112 RHK459112 RRG459112 SBC459112 SKY459112 SUU459112 TEQ459112 TOM459112 TYI459112 UIE459112 USA459112 VBW459112 VLS459112 VVO459112 WFK459112 WPG459112 WZC459112 CU524648 MQ524648 WM524648 AGI524648 AQE524648 BAA524648 BJW524648 BTS524648 CDO524648 CNK524648 CXG524648 DHC524648 DQY524648 EAU524648 EKQ524648 EUM524648 FEI524648 FOE524648 FYA524648 GHW524648 GRS524648 HBO524648 HLK524648 HVG524648 IFC524648 IOY524648 IYU524648 JIQ524648 JSM524648 KCI524648 KME524648 KWA524648 LFW524648 LPS524648 LZO524648 MJK524648 MTG524648 NDC524648 NMY524648 NWU524648 OGQ524648 OQM524648 PAI524648 PKE524648 PUA524648 QDW524648 QNS524648 QXO524648 RHK524648 RRG524648 SBC524648 SKY524648 SUU524648 TEQ524648 TOM524648 TYI524648 UIE524648 USA524648 VBW524648 VLS524648 VVO524648 WFK524648 WPG524648 WZC524648 CU590184 MQ590184 WM590184 AGI590184 AQE590184 BAA590184 BJW590184 BTS590184 CDO590184 CNK590184 CXG590184 DHC590184 DQY590184 EAU590184 EKQ590184 EUM590184 FEI590184 FOE590184 FYA590184 GHW590184 GRS590184 HBO590184 HLK590184 HVG590184 IFC590184 IOY590184 IYU590184 JIQ590184 JSM590184 KCI590184 KME590184 KWA590184 LFW590184 LPS590184 LZO590184 MJK590184 MTG590184 NDC590184 NMY590184 NWU590184 OGQ590184 OQM590184 PAI590184 PKE590184 PUA590184 QDW590184 QNS590184 QXO590184 RHK590184 RRG590184 SBC590184 SKY590184 SUU590184 TEQ590184 TOM590184 TYI590184 UIE590184 USA590184 VBW590184 VLS590184 VVO590184 WFK590184 WPG590184 WZC590184 CU655720 MQ655720 WM655720 AGI655720 AQE655720 BAA655720 BJW655720 BTS655720 CDO655720 CNK655720 CXG655720 DHC655720 DQY655720 EAU655720 EKQ655720 EUM655720 FEI655720 FOE655720 FYA655720 GHW655720 GRS655720 HBO655720 HLK655720 HVG655720 IFC655720 IOY655720 IYU655720 JIQ655720 JSM655720 KCI655720 KME655720 KWA655720 LFW655720 LPS655720 LZO655720 MJK655720 MTG655720 NDC655720 NMY655720 NWU655720 OGQ655720 OQM655720 PAI655720 PKE655720 PUA655720 QDW655720 QNS655720 QXO655720 RHK655720 RRG655720 SBC655720 SKY655720 SUU655720 TEQ655720 TOM655720 TYI655720 UIE655720 USA655720 VBW655720 VLS655720 VVO655720 WFK655720 WPG655720 WZC655720 CU721256 MQ721256 WM721256 AGI721256 AQE721256 BAA721256 BJW721256 BTS721256 CDO721256 CNK721256 CXG721256 DHC721256 DQY721256 EAU721256 EKQ721256 EUM721256 FEI721256 FOE721256 FYA721256 GHW721256 GRS721256 HBO721256 HLK721256 HVG721256 IFC721256 IOY721256 IYU721256 JIQ721256 JSM721256 KCI721256 KME721256 KWA721256 LFW721256 LPS721256 LZO721256 MJK721256 MTG721256 NDC721256 NMY721256 NWU721256 OGQ721256 OQM721256 PAI721256 PKE721256 PUA721256 QDW721256 QNS721256 QXO721256 RHK721256 RRG721256 SBC721256 SKY721256 SUU721256 TEQ721256 TOM721256 TYI721256 UIE721256 USA721256 VBW721256 VLS721256 VVO721256 WFK721256 WPG721256 WZC721256 CU786792 MQ786792 WM786792 AGI786792 AQE786792 BAA786792 BJW786792 BTS786792 CDO786792 CNK786792 CXG786792 DHC786792 DQY786792 EAU786792 EKQ786792 EUM786792 FEI786792 FOE786792 FYA786792 GHW786792 GRS786792 HBO786792 HLK786792 HVG786792 IFC786792 IOY786792 IYU786792 JIQ786792 JSM786792 KCI786792 KME786792 KWA786792 LFW786792 LPS786792 LZO786792 MJK786792 MTG786792 NDC786792 NMY786792 NWU786792 OGQ786792 OQM786792 PAI786792 PKE786792 PUA786792 QDW786792 QNS786792 QXO786792 RHK786792 RRG786792 SBC786792 SKY786792 SUU786792 TEQ786792 TOM786792 TYI786792 UIE786792 USA786792 VBW786792 VLS786792 VVO786792 WFK786792 WPG786792 WZC786792 CU852328 MQ852328 WM852328 AGI852328 AQE852328 BAA852328 BJW852328 BTS852328 CDO852328 CNK852328 CXG852328 DHC852328 DQY852328 EAU852328 EKQ852328 EUM852328 FEI852328 FOE852328 FYA852328 GHW852328 GRS852328 HBO852328 HLK852328 HVG852328 IFC852328 IOY852328 IYU852328 JIQ852328 JSM852328 KCI852328 KME852328 KWA852328 LFW852328 LPS852328 LZO852328 MJK852328 MTG852328 NDC852328 NMY852328 NWU852328 OGQ852328 OQM852328 PAI852328 PKE852328 PUA852328 QDW852328 QNS852328 QXO852328 RHK852328 RRG852328 SBC852328 SKY852328 SUU852328 TEQ852328 TOM852328 TYI852328 UIE852328 USA852328 VBW852328 VLS852328 VVO852328 WFK852328 WPG852328 WZC852328 CU917864 MQ917864 WM917864 AGI917864 AQE917864 BAA917864 BJW917864 BTS917864 CDO917864 CNK917864 CXG917864 DHC917864 DQY917864 EAU917864 EKQ917864 EUM917864 FEI917864 FOE917864 FYA917864 GHW917864 GRS917864 HBO917864 HLK917864 HVG917864 IFC917864 IOY917864 IYU917864 JIQ917864 JSM917864 KCI917864 KME917864 KWA917864 LFW917864 LPS917864 LZO917864 MJK917864 MTG917864 NDC917864 NMY917864 NWU917864 OGQ917864 OQM917864 PAI917864 PKE917864 PUA917864 QDW917864 QNS917864 QXO917864 RHK917864 RRG917864 SBC917864 SKY917864 SUU917864 TEQ917864 TOM917864 TYI917864 UIE917864 USA917864 VBW917864 VLS917864 VVO917864 WFK917864 WPG917864 WZC917864 CU983400 MQ983400 WM983400 AGI983400 AQE983400 BAA983400 BJW983400 BTS983400 CDO983400 CNK983400 CXG983400 DHC983400 DQY983400 EAU983400 EKQ983400 EUM983400 FEI983400 FOE983400 FYA983400 GHW983400 GRS983400 HBO983400 HLK983400 HVG983400 IFC983400 IOY983400 IYU983400 JIQ983400 JSM983400 KCI983400 KME983400 KWA983400 LFW983400 LPS983400 LZO983400 MJK983400 MTG983400 NDC983400 NMY983400 NWU983400 OGQ983400 OQM983400 PAI983400 PKE983400 PUA983400 QDW983400 QNS983400 QXO983400 RHK983400 RRG983400 SBC983400 SKY983400 SUU983400 TEQ983400 TOM983400 TYI983400 UIE983400 USA983400 VBW983400 VLS983400 VVO983400 WFK983400 WPG983400 WZC983400 DC360 MY360 WU360 AGQ360 AQM360 BAI360 BKE360 BUA360 CDW360 CNS360 CXO360 DHK360 DRG360 EBC360 EKY360 EUU360 FEQ360 FOM360 FYI360 GIE360 GSA360 HBW360 HLS360 HVO360 IFK360 IPG360 IZC360 JIY360 JSU360 KCQ360 KMM360 KWI360 LGE360 LQA360 LZW360 MJS360 MTO360 NDK360 NNG360 NXC360 OGY360 OQU360 PAQ360 PKM360 PUI360 QEE360 QOA360 QXW360 RHS360 RRO360 SBK360 SLG360 SVC360 TEY360 TOU360 TYQ360 UIM360 USI360 VCE360 VMA360 VVW360 WFS360 WPO360 WZK360 DC65896 MY65896 WU65896 AGQ65896 AQM65896 BAI65896 BKE65896 BUA65896 CDW65896 CNS65896 CXO65896 DHK65896 DRG65896 EBC65896 EKY65896 EUU65896 FEQ65896 FOM65896 FYI65896 GIE65896 GSA65896 HBW65896 HLS65896 HVO65896 IFK65896 IPG65896 IZC65896 JIY65896 JSU65896 KCQ65896 KMM65896 KWI65896 LGE65896 LQA65896 LZW65896 MJS65896 MTO65896 NDK65896 NNG65896 NXC65896 OGY65896 OQU65896 PAQ65896 PKM65896 PUI65896 QEE65896 QOA65896 QXW65896 RHS65896 RRO65896 SBK65896 SLG65896 SVC65896 TEY65896 TOU65896 TYQ65896 UIM65896 USI65896 VCE65896 VMA65896 VVW65896 WFS65896 WPO65896 WZK65896 DC131432 MY131432 WU131432 AGQ131432 AQM131432 BAI131432 BKE131432 BUA131432 CDW131432 CNS131432 CXO131432 DHK131432 DRG131432 EBC131432 EKY131432 EUU131432 FEQ131432 FOM131432 FYI131432 GIE131432 GSA131432 HBW131432 HLS131432 HVO131432 IFK131432 IPG131432 IZC131432 JIY131432 JSU131432 KCQ131432 KMM131432 KWI131432 LGE131432 LQA131432 LZW131432 MJS131432 MTO131432 NDK131432 NNG131432 NXC131432 OGY131432 OQU131432 PAQ131432 PKM131432 PUI131432 QEE131432 QOA131432 QXW131432 RHS131432 RRO131432 SBK131432 SLG131432 SVC131432 TEY131432 TOU131432 TYQ131432 UIM131432 USI131432 VCE131432 VMA131432 VVW131432 WFS131432 WPO131432 WZK131432 DC196968 MY196968 WU196968 AGQ196968 AQM196968 BAI196968 BKE196968 BUA196968 CDW196968 CNS196968 CXO196968 DHK196968 DRG196968 EBC196968 EKY196968 EUU196968 FEQ196968 FOM196968 FYI196968 GIE196968 GSA196968 HBW196968 HLS196968 HVO196968 IFK196968 IPG196968 IZC196968 JIY196968 JSU196968 KCQ196968 KMM196968 KWI196968 LGE196968 LQA196968 LZW196968 MJS196968 MTO196968 NDK196968 NNG196968 NXC196968 OGY196968 OQU196968 PAQ196968 PKM196968 PUI196968 QEE196968 QOA196968 QXW196968 RHS196968 RRO196968 SBK196968 SLG196968 SVC196968 TEY196968 TOU196968 TYQ196968 UIM196968 USI196968 VCE196968 VMA196968 VVW196968 WFS196968 WPO196968 WZK196968 DC262504 MY262504 WU262504 AGQ262504 AQM262504 BAI262504 BKE262504 BUA262504 CDW262504 CNS262504 CXO262504 DHK262504 DRG262504 EBC262504 EKY262504 EUU262504 FEQ262504 FOM262504 FYI262504 GIE262504 GSA262504 HBW262504 HLS262504 HVO262504 IFK262504 IPG262504 IZC262504 JIY262504 JSU262504 KCQ262504 KMM262504 KWI262504 LGE262504 LQA262504 LZW262504 MJS262504 MTO262504 NDK262504 NNG262504 NXC262504 OGY262504 OQU262504 PAQ262504 PKM262504 PUI262504 QEE262504 QOA262504 QXW262504 RHS262504 RRO262504 SBK262504 SLG262504 SVC262504 TEY262504 TOU262504 TYQ262504 UIM262504 USI262504 VCE262504 VMA262504 VVW262504 WFS262504 WPO262504 WZK262504 DC328040 MY328040 WU328040 AGQ328040 AQM328040 BAI328040 BKE328040 BUA328040 CDW328040 CNS328040 CXO328040 DHK328040 DRG328040 EBC328040 EKY328040 EUU328040 FEQ328040 FOM328040 FYI328040 GIE328040 GSA328040 HBW328040 HLS328040 HVO328040 IFK328040 IPG328040 IZC328040 JIY328040 JSU328040 KCQ328040 KMM328040 KWI328040 LGE328040 LQA328040 LZW328040 MJS328040 MTO328040 NDK328040 NNG328040 NXC328040 OGY328040 OQU328040 PAQ328040 PKM328040 PUI328040 QEE328040 QOA328040 QXW328040 RHS328040 RRO328040 SBK328040 SLG328040 SVC328040 TEY328040 TOU328040 TYQ328040 UIM328040 USI328040 VCE328040 VMA328040 VVW328040 WFS328040 WPO328040 WZK328040 DC393576 MY393576 WU393576 AGQ393576 AQM393576 BAI393576 BKE393576 BUA393576 CDW393576 CNS393576 CXO393576 DHK393576 DRG393576 EBC393576 EKY393576 EUU393576 FEQ393576 FOM393576 FYI393576 GIE393576 GSA393576 HBW393576 HLS393576 HVO393576 IFK393576 IPG393576 IZC393576 JIY393576 JSU393576 KCQ393576 KMM393576 KWI393576 LGE393576 LQA393576 LZW393576 MJS393576 MTO393576 NDK393576 NNG393576 NXC393576 OGY393576 OQU393576 PAQ393576 PKM393576 PUI393576 QEE393576 QOA393576 QXW393576 RHS393576 RRO393576 SBK393576 SLG393576 SVC393576 TEY393576 TOU393576 TYQ393576 UIM393576 USI393576 VCE393576 VMA393576 VVW393576 WFS393576 WPO393576 WZK393576 DC459112 MY459112 WU459112 AGQ459112 AQM459112 BAI459112 BKE459112 BUA459112 CDW459112 CNS459112 CXO459112 DHK459112 DRG459112 EBC459112 EKY459112 EUU459112 FEQ459112 FOM459112 FYI459112 GIE459112 GSA459112 HBW459112 HLS459112 HVO459112 IFK459112 IPG459112 IZC459112 JIY459112 JSU459112 KCQ459112 KMM459112 KWI459112 LGE459112 LQA459112 LZW459112 MJS459112 MTO459112 NDK459112 NNG459112 NXC459112 OGY459112 OQU459112 PAQ459112 PKM459112 PUI459112 QEE459112 QOA459112 QXW459112 RHS459112 RRO459112 SBK459112 SLG459112 SVC459112 TEY459112 TOU459112 TYQ459112 UIM459112 USI459112 VCE459112 VMA459112 VVW459112 WFS459112 WPO459112 WZK459112 DC524648 MY524648 WU524648 AGQ524648 AQM524648 BAI524648 BKE524648 BUA524648 CDW524648 CNS524648 CXO524648 DHK524648 DRG524648 EBC524648 EKY524648 EUU524648 FEQ524648 FOM524648 FYI524648 GIE524648 GSA524648 HBW524648 HLS524648 HVO524648 IFK524648 IPG524648 IZC524648 JIY524648 JSU524648 KCQ524648 KMM524648 KWI524648 LGE524648 LQA524648 LZW524648 MJS524648 MTO524648 NDK524648 NNG524648 NXC524648 OGY524648 OQU524648 PAQ524648 PKM524648 PUI524648 QEE524648 QOA524648 QXW524648 RHS524648 RRO524648 SBK524648 SLG524648 SVC524648 TEY524648 TOU524648 TYQ524648 UIM524648 USI524648 VCE524648 VMA524648 VVW524648 WFS524648 WPO524648 WZK524648 DC590184 MY590184 WU590184 AGQ590184 AQM590184 BAI590184 BKE590184 BUA590184 CDW590184 CNS590184 CXO590184 DHK590184 DRG590184 EBC590184 EKY590184 EUU590184 FEQ590184 FOM590184 FYI590184 GIE590184 GSA590184 HBW590184 HLS590184 HVO590184 IFK590184 IPG590184 IZC590184 JIY590184 JSU590184 KCQ590184 KMM590184 KWI590184 LGE590184 LQA590184 LZW590184 MJS590184 MTO590184 NDK590184 NNG590184 NXC590184 OGY590184 OQU590184 PAQ590184 PKM590184 PUI590184 QEE590184 QOA590184 QXW590184 RHS590184 RRO590184 SBK590184 SLG590184 SVC590184 TEY590184 TOU590184 TYQ590184 UIM590184 USI590184 VCE590184 VMA590184 VVW590184 WFS590184 WPO590184 WZK590184 DC655720 MY655720 WU655720 AGQ655720 AQM655720 BAI655720 BKE655720 BUA655720 CDW655720 CNS655720 CXO655720 DHK655720 DRG655720 EBC655720 EKY655720 EUU655720 FEQ655720 FOM655720 FYI655720 GIE655720 GSA655720 HBW655720 HLS655720 HVO655720 IFK655720 IPG655720 IZC655720 JIY655720 JSU655720 KCQ655720 KMM655720 KWI655720 LGE655720 LQA655720 LZW655720 MJS655720 MTO655720 NDK655720 NNG655720 NXC655720 OGY655720 OQU655720 PAQ655720 PKM655720 PUI655720 QEE655720 QOA655720 QXW655720 RHS655720 RRO655720 SBK655720 SLG655720 SVC655720 TEY655720 TOU655720 TYQ655720 UIM655720 USI655720 VCE655720 VMA655720 VVW655720 WFS655720 WPO655720 WZK655720 DC721256 MY721256 WU721256 AGQ721256 AQM721256 BAI721256 BKE721256 BUA721256 CDW721256 CNS721256 CXO721256 DHK721256 DRG721256 EBC721256 EKY721256 EUU721256 FEQ721256 FOM721256 FYI721256 GIE721256 GSA721256 HBW721256 HLS721256 HVO721256 IFK721256 IPG721256 IZC721256 JIY721256 JSU721256 KCQ721256 KMM721256 KWI721256 LGE721256 LQA721256 LZW721256 MJS721256 MTO721256 NDK721256 NNG721256 NXC721256 OGY721256 OQU721256 PAQ721256 PKM721256 PUI721256 QEE721256 QOA721256 QXW721256 RHS721256 RRO721256 SBK721256 SLG721256 SVC721256 TEY721256 TOU721256 TYQ721256 UIM721256 USI721256 VCE721256 VMA721256 VVW721256 WFS721256 WPO721256 WZK721256 DC786792 MY786792 WU786792 AGQ786792 AQM786792 BAI786792 BKE786792 BUA786792 CDW786792 CNS786792 CXO786792 DHK786792 DRG786792 EBC786792 EKY786792 EUU786792 FEQ786792 FOM786792 FYI786792 GIE786792 GSA786792 HBW786792 HLS786792 HVO786792 IFK786792 IPG786792 IZC786792 JIY786792 JSU786792 KCQ786792 KMM786792 KWI786792 LGE786792 LQA786792 LZW786792 MJS786792 MTO786792 NDK786792 NNG786792 NXC786792 OGY786792 OQU786792 PAQ786792 PKM786792 PUI786792 QEE786792 QOA786792 QXW786792 RHS786792 RRO786792 SBK786792 SLG786792 SVC786792 TEY786792 TOU786792 TYQ786792 UIM786792 USI786792 VCE786792 VMA786792 VVW786792 WFS786792 WPO786792 WZK786792 DC852328 MY852328 WU852328 AGQ852328 AQM852328 BAI852328 BKE852328 BUA852328 CDW852328 CNS852328 CXO852328 DHK852328 DRG852328 EBC852328 EKY852328 EUU852328 FEQ852328 FOM852328 FYI852328 GIE852328 GSA852328 HBW852328 HLS852328 HVO852328 IFK852328 IPG852328 IZC852328 JIY852328 JSU852328 KCQ852328 KMM852328 KWI852328 LGE852328 LQA852328 LZW852328 MJS852328 MTO852328 NDK852328 NNG852328 NXC852328 OGY852328 OQU852328 PAQ852328 PKM852328 PUI852328 QEE852328 QOA852328 QXW852328 RHS852328 RRO852328 SBK852328 SLG852328 SVC852328 TEY852328 TOU852328 TYQ852328 UIM852328 USI852328 VCE852328 VMA852328 VVW852328 WFS852328 WPO852328 WZK852328 DC917864 MY917864 WU917864 AGQ917864 AQM917864 BAI917864 BKE917864 BUA917864 CDW917864 CNS917864 CXO917864 DHK917864 DRG917864 EBC917864 EKY917864 EUU917864 FEQ917864 FOM917864 FYI917864 GIE917864 GSA917864 HBW917864 HLS917864 HVO917864 IFK917864 IPG917864 IZC917864 JIY917864 JSU917864 KCQ917864 KMM917864 KWI917864 LGE917864 LQA917864 LZW917864 MJS917864 MTO917864 NDK917864 NNG917864 NXC917864 OGY917864 OQU917864 PAQ917864 PKM917864 PUI917864 QEE917864 QOA917864 QXW917864 RHS917864 RRO917864 SBK917864 SLG917864 SVC917864 TEY917864 TOU917864 TYQ917864 UIM917864 USI917864 VCE917864 VMA917864 VVW917864 WFS917864 WPO917864 WZK917864 DC983400 MY983400 WU983400 AGQ983400 AQM983400 BAI983400 BKE983400 BUA983400 CDW983400 CNS983400 CXO983400 DHK983400 DRG983400 EBC983400 EKY983400 EUU983400 FEQ983400 FOM983400 FYI983400 GIE983400 GSA983400 HBW983400 HLS983400 HVO983400 IFK983400 IPG983400 IZC983400 JIY983400 JSU983400 KCQ983400 KMM983400 KWI983400 LGE983400 LQA983400 LZW983400 MJS983400 MTO983400 NDK983400 NNG983400 NXC983400 OGY983400 OQU983400 PAQ983400 PKM983400 PUI983400 QEE983400 QOA983400 QXW983400 RHS983400 RRO983400 SBK983400 SLG983400 SVC983400 TEY983400 TOU983400 TYQ983400 UIM983400 USI983400 VCE983400 VMA983400 VVW983400 WFS983400 WPO983400 WZK983400 DK360 NG360 XC360 AGY360 AQU360 BAQ360 BKM360 BUI360 CEE360 COA360 CXW360 DHS360 DRO360 EBK360 ELG360 EVC360 FEY360 FOU360 FYQ360 GIM360 GSI360 HCE360 HMA360 HVW360 IFS360 IPO360 IZK360 JJG360 JTC360 KCY360 KMU360 KWQ360 LGM360 LQI360 MAE360 MKA360 MTW360 NDS360 NNO360 NXK360 OHG360 ORC360 PAY360 PKU360 PUQ360 QEM360 QOI360 QYE360 RIA360 RRW360 SBS360 SLO360 SVK360 TFG360 TPC360 TYY360 UIU360 USQ360 VCM360 VMI360 VWE360 WGA360 WPW360 WZS360 DK65896 NG65896 XC65896 AGY65896 AQU65896 BAQ65896 BKM65896 BUI65896 CEE65896 COA65896 CXW65896 DHS65896 DRO65896 EBK65896 ELG65896 EVC65896 FEY65896 FOU65896 FYQ65896 GIM65896 GSI65896 HCE65896 HMA65896 HVW65896 IFS65896 IPO65896 IZK65896 JJG65896 JTC65896 KCY65896 KMU65896 KWQ65896 LGM65896 LQI65896 MAE65896 MKA65896 MTW65896 NDS65896 NNO65896 NXK65896 OHG65896 ORC65896 PAY65896 PKU65896 PUQ65896 QEM65896 QOI65896 QYE65896 RIA65896 RRW65896 SBS65896 SLO65896 SVK65896 TFG65896 TPC65896 TYY65896 UIU65896 USQ65896 VCM65896 VMI65896 VWE65896 WGA65896 WPW65896 WZS65896 DK131432 NG131432 XC131432 AGY131432 AQU131432 BAQ131432 BKM131432 BUI131432 CEE131432 COA131432 CXW131432 DHS131432 DRO131432 EBK131432 ELG131432 EVC131432 FEY131432 FOU131432 FYQ131432 GIM131432 GSI131432 HCE131432 HMA131432 HVW131432 IFS131432 IPO131432 IZK131432 JJG131432 JTC131432 KCY131432 KMU131432 KWQ131432 LGM131432 LQI131432 MAE131432 MKA131432 MTW131432 NDS131432 NNO131432 NXK131432 OHG131432 ORC131432 PAY131432 PKU131432 PUQ131432 QEM131432 QOI131432 QYE131432 RIA131432 RRW131432 SBS131432 SLO131432 SVK131432 TFG131432 TPC131432 TYY131432 UIU131432 USQ131432 VCM131432 VMI131432 VWE131432 WGA131432 WPW131432 WZS131432 DK196968 NG196968 XC196968 AGY196968 AQU196968 BAQ196968 BKM196968 BUI196968 CEE196968 COA196968 CXW196968 DHS196968 DRO196968 EBK196968 ELG196968 EVC196968 FEY196968 FOU196968 FYQ196968 GIM196968 GSI196968 HCE196968 HMA196968 HVW196968 IFS196968 IPO196968 IZK196968 JJG196968 JTC196968 KCY196968 KMU196968 KWQ196968 LGM196968 LQI196968 MAE196968 MKA196968 MTW196968 NDS196968 NNO196968 NXK196968 OHG196968 ORC196968 PAY196968 PKU196968 PUQ196968 QEM196968 QOI196968 QYE196968 RIA196968 RRW196968 SBS196968 SLO196968 SVK196968 TFG196968 TPC196968 TYY196968 UIU196968 USQ196968 VCM196968 VMI196968 VWE196968 WGA196968 WPW196968 WZS196968 DK262504 NG262504 XC262504 AGY262504 AQU262504 BAQ262504 BKM262504 BUI262504 CEE262504 COA262504 CXW262504 DHS262504 DRO262504 EBK262504 ELG262504 EVC262504 FEY262504 FOU262504 FYQ262504 GIM262504 GSI262504 HCE262504 HMA262504 HVW262504 IFS262504 IPO262504 IZK262504 JJG262504 JTC262504 KCY262504 KMU262504 KWQ262504 LGM262504 LQI262504 MAE262504 MKA262504 MTW262504 NDS262504 NNO262504 NXK262504 OHG262504 ORC262504 PAY262504 PKU262504 PUQ262504 QEM262504 QOI262504 QYE262504 RIA262504 RRW262504 SBS262504 SLO262504 SVK262504 TFG262504 TPC262504 TYY262504 UIU262504 USQ262504 VCM262504 VMI262504 VWE262504 WGA262504 WPW262504 WZS262504 DK328040 NG328040 XC328040 AGY328040 AQU328040 BAQ328040 BKM328040 BUI328040 CEE328040 COA328040 CXW328040 DHS328040 DRO328040 EBK328040 ELG328040 EVC328040 FEY328040 FOU328040 FYQ328040 GIM328040 GSI328040 HCE328040 HMA328040 HVW328040 IFS328040 IPO328040 IZK328040 JJG328040 JTC328040 KCY328040 KMU328040 KWQ328040 LGM328040 LQI328040 MAE328040 MKA328040 MTW328040 NDS328040 NNO328040 NXK328040 OHG328040 ORC328040 PAY328040 PKU328040 PUQ328040 QEM328040 QOI328040 QYE328040 RIA328040 RRW328040 SBS328040 SLO328040 SVK328040 TFG328040 TPC328040 TYY328040 UIU328040 USQ328040 VCM328040 VMI328040 VWE328040 WGA328040 WPW328040 WZS328040 DK393576 NG393576 XC393576 AGY393576 AQU393576 BAQ393576 BKM393576 BUI393576 CEE393576 COA393576 CXW393576 DHS393576 DRO393576 EBK393576 ELG393576 EVC393576 FEY393576 FOU393576 FYQ393576 GIM393576 GSI393576 HCE393576 HMA393576 HVW393576 IFS393576 IPO393576 IZK393576 JJG393576 JTC393576 KCY393576 KMU393576 KWQ393576 LGM393576 LQI393576 MAE393576 MKA393576 MTW393576 NDS393576 NNO393576 NXK393576 OHG393576 ORC393576 PAY393576 PKU393576 PUQ393576 QEM393576 QOI393576 QYE393576 RIA393576 RRW393576 SBS393576 SLO393576 SVK393576 TFG393576 TPC393576 TYY393576 UIU393576 USQ393576 VCM393576 VMI393576 VWE393576 WGA393576 WPW393576 WZS393576 DK459112 NG459112 XC459112 AGY459112 AQU459112 BAQ459112 BKM459112 BUI459112 CEE459112 COA459112 CXW459112 DHS459112 DRO459112 EBK459112 ELG459112 EVC459112 FEY459112 FOU459112 FYQ459112 GIM459112 GSI459112 HCE459112 HMA459112 HVW459112 IFS459112 IPO459112 IZK459112 JJG459112 JTC459112 KCY459112 KMU459112 KWQ459112 LGM459112 LQI459112 MAE459112 MKA459112 MTW459112 NDS459112 NNO459112 NXK459112 OHG459112 ORC459112 PAY459112 PKU459112 PUQ459112 QEM459112 QOI459112 QYE459112 RIA459112 RRW459112 SBS459112 SLO459112 SVK459112 TFG459112 TPC459112 TYY459112 UIU459112 USQ459112 VCM459112 VMI459112 VWE459112 WGA459112 WPW459112 WZS459112 DK524648 NG524648 XC524648 AGY524648 AQU524648 BAQ524648 BKM524648 BUI524648 CEE524648 COA524648 CXW524648 DHS524648 DRO524648 EBK524648 ELG524648 EVC524648 FEY524648 FOU524648 FYQ524648 GIM524648 GSI524648 HCE524648 HMA524648 HVW524648 IFS524648 IPO524648 IZK524648 JJG524648 JTC524648 KCY524648 KMU524648 KWQ524648 LGM524648 LQI524648 MAE524648 MKA524648 MTW524648 NDS524648 NNO524648 NXK524648 OHG524648 ORC524648 PAY524648 PKU524648 PUQ524648 QEM524648 QOI524648 QYE524648 RIA524648 RRW524648 SBS524648 SLO524648 SVK524648 TFG524648 TPC524648 TYY524648 UIU524648 USQ524648 VCM524648 VMI524648 VWE524648 WGA524648 WPW524648 WZS524648 DK590184 NG590184 XC590184 AGY590184 AQU590184 BAQ590184 BKM590184 BUI590184 CEE590184 COA590184 CXW590184 DHS590184 DRO590184 EBK590184 ELG590184 EVC590184 FEY590184 FOU590184 FYQ590184 GIM590184 GSI590184 HCE590184 HMA590184 HVW590184 IFS590184 IPO590184 IZK590184 JJG590184 JTC590184 KCY590184 KMU590184 KWQ590184 LGM590184 LQI590184 MAE590184 MKA590184 MTW590184 NDS590184 NNO590184 NXK590184 OHG590184 ORC590184 PAY590184 PKU590184 PUQ590184 QEM590184 QOI590184 QYE590184 RIA590184 RRW590184 SBS590184 SLO590184 SVK590184 TFG590184 TPC590184 TYY590184 UIU590184 USQ590184 VCM590184 VMI590184 VWE590184 WGA590184 WPW590184 WZS590184 DK655720 NG655720 XC655720 AGY655720 AQU655720 BAQ655720 BKM655720 BUI655720 CEE655720 COA655720 CXW655720 DHS655720 DRO655720 EBK655720 ELG655720 EVC655720 FEY655720 FOU655720 FYQ655720 GIM655720 GSI655720 HCE655720 HMA655720 HVW655720 IFS655720 IPO655720 IZK655720 JJG655720 JTC655720 KCY655720 KMU655720 KWQ655720 LGM655720 LQI655720 MAE655720 MKA655720 MTW655720 NDS655720 NNO655720 NXK655720 OHG655720 ORC655720 PAY655720 PKU655720 PUQ655720 QEM655720 QOI655720 QYE655720 RIA655720 RRW655720 SBS655720 SLO655720 SVK655720 TFG655720 TPC655720 TYY655720 UIU655720 USQ655720 VCM655720 VMI655720 VWE655720 WGA655720 WPW655720 WZS655720 DK721256 NG721256 XC721256 AGY721256 AQU721256 BAQ721256 BKM721256 BUI721256 CEE721256 COA721256 CXW721256 DHS721256 DRO721256 EBK721256 ELG721256 EVC721256 FEY721256 FOU721256 FYQ721256 GIM721256 GSI721256 HCE721256 HMA721256 HVW721256 IFS721256 IPO721256 IZK721256 JJG721256 JTC721256 KCY721256 KMU721256 KWQ721256 LGM721256 LQI721256 MAE721256 MKA721256 MTW721256 NDS721256 NNO721256 NXK721256 OHG721256 ORC721256 PAY721256 PKU721256 PUQ721256 QEM721256 QOI721256 QYE721256 RIA721256 RRW721256 SBS721256 SLO721256 SVK721256 TFG721256 TPC721256 TYY721256 UIU721256 USQ721256 VCM721256 VMI721256 VWE721256 WGA721256 WPW721256 WZS721256 DK786792 NG786792 XC786792 AGY786792 AQU786792 BAQ786792 BKM786792 BUI786792 CEE786792 COA786792 CXW786792 DHS786792 DRO786792 EBK786792 ELG786792 EVC786792 FEY786792 FOU786792 FYQ786792 GIM786792 GSI786792 HCE786792 HMA786792 HVW786792 IFS786792 IPO786792 IZK786792 JJG786792 JTC786792 KCY786792 KMU786792 KWQ786792 LGM786792 LQI786792 MAE786792 MKA786792 MTW786792 NDS786792 NNO786792 NXK786792 OHG786792 ORC786792 PAY786792 PKU786792 PUQ786792 QEM786792 QOI786792 QYE786792 RIA786792 RRW786792 SBS786792 SLO786792 SVK786792 TFG786792 TPC786792 TYY786792 UIU786792 USQ786792 VCM786792 VMI786792 VWE786792 WGA786792 WPW786792 WZS786792 DK852328 NG852328 XC852328 AGY852328 AQU852328 BAQ852328 BKM852328 BUI852328 CEE852328 COA852328 CXW852328 DHS852328 DRO852328 EBK852328 ELG852328 EVC852328 FEY852328 FOU852328 FYQ852328 GIM852328 GSI852328 HCE852328 HMA852328 HVW852328 IFS852328 IPO852328 IZK852328 JJG852328 JTC852328 KCY852328 KMU852328 KWQ852328 LGM852328 LQI852328 MAE852328 MKA852328 MTW852328 NDS852328 NNO852328 NXK852328 OHG852328 ORC852328 PAY852328 PKU852328 PUQ852328 QEM852328 QOI852328 QYE852328 RIA852328 RRW852328 SBS852328 SLO852328 SVK852328 TFG852328 TPC852328 TYY852328 UIU852328 USQ852328 VCM852328 VMI852328 VWE852328 WGA852328 WPW852328 WZS852328 DK917864 NG917864 XC917864 AGY917864 AQU917864 BAQ917864 BKM917864 BUI917864 CEE917864 COA917864 CXW917864 DHS917864 DRO917864 EBK917864 ELG917864 EVC917864 FEY917864 FOU917864 FYQ917864 GIM917864 GSI917864 HCE917864 HMA917864 HVW917864 IFS917864 IPO917864 IZK917864 JJG917864 JTC917864 KCY917864 KMU917864 KWQ917864 LGM917864 LQI917864 MAE917864 MKA917864 MTW917864 NDS917864 NNO917864 NXK917864 OHG917864 ORC917864 PAY917864 PKU917864 PUQ917864 QEM917864 QOI917864 QYE917864 RIA917864 RRW917864 SBS917864 SLO917864 SVK917864 TFG917864 TPC917864 TYY917864 UIU917864 USQ917864 VCM917864 VMI917864 VWE917864 WGA917864 WPW917864 WZS917864 DK983400 NG983400 XC983400 AGY983400 AQU983400 BAQ983400 BKM983400 BUI983400 CEE983400 COA983400 CXW983400 DHS983400 DRO983400 EBK983400 ELG983400 EVC983400 FEY983400 FOU983400 FYQ983400 GIM983400 GSI983400 HCE983400 HMA983400 HVW983400 IFS983400 IPO983400 IZK983400 JJG983400 JTC983400 KCY983400 KMU983400 KWQ983400 LGM983400 LQI983400 MAE983400 MKA983400 MTW983400 NDS983400 NNO983400 NXK983400 OHG983400 ORC983400 PAY983400 PKU983400 PUQ983400 QEM983400 QOI983400 QYE983400 RIA983400 RRW983400 SBS983400 SLO983400 SVK983400 TFG983400 TPC983400 TYY983400 UIU983400 USQ983400 VCM983400 VMI983400 VWE983400 WGA983400 WPW983400 WZS983400 DS360 NO360 XK360 AHG360 ARC360 BAY360 BKU360 BUQ360 CEM360 COI360 CYE360 DIA360 DRW360 EBS360 ELO360 EVK360 FFG360 FPC360 FYY360 GIU360 GSQ360 HCM360 HMI360 HWE360 IGA360 IPW360 IZS360 JJO360 JTK360 KDG360 KNC360 KWY360 LGU360 LQQ360 MAM360 MKI360 MUE360 NEA360 NNW360 NXS360 OHO360 ORK360 PBG360 PLC360 PUY360 QEU360 QOQ360 QYM360 RII360 RSE360 SCA360 SLW360 SVS360 TFO360 TPK360 TZG360 UJC360 USY360 VCU360 VMQ360 VWM360 WGI360 WQE360 XAA360 DS65896 NO65896 XK65896 AHG65896 ARC65896 BAY65896 BKU65896 BUQ65896 CEM65896 COI65896 CYE65896 DIA65896 DRW65896 EBS65896 ELO65896 EVK65896 FFG65896 FPC65896 FYY65896 GIU65896 GSQ65896 HCM65896 HMI65896 HWE65896 IGA65896 IPW65896 IZS65896 JJO65896 JTK65896 KDG65896 KNC65896 KWY65896 LGU65896 LQQ65896 MAM65896 MKI65896 MUE65896 NEA65896 NNW65896 NXS65896 OHO65896 ORK65896 PBG65896 PLC65896 PUY65896 QEU65896 QOQ65896 QYM65896 RII65896 RSE65896 SCA65896 SLW65896 SVS65896 TFO65896 TPK65896 TZG65896 UJC65896 USY65896 VCU65896 VMQ65896 VWM65896 WGI65896 WQE65896 XAA65896 DS131432 NO131432 XK131432 AHG131432 ARC131432 BAY131432 BKU131432 BUQ131432 CEM131432 COI131432 CYE131432 DIA131432 DRW131432 EBS131432 ELO131432 EVK131432 FFG131432 FPC131432 FYY131432 GIU131432 GSQ131432 HCM131432 HMI131432 HWE131432 IGA131432 IPW131432 IZS131432 JJO131432 JTK131432 KDG131432 KNC131432 KWY131432 LGU131432 LQQ131432 MAM131432 MKI131432 MUE131432 NEA131432 NNW131432 NXS131432 OHO131432 ORK131432 PBG131432 PLC131432 PUY131432 QEU131432 QOQ131432 QYM131432 RII131432 RSE131432 SCA131432 SLW131432 SVS131432 TFO131432 TPK131432 TZG131432 UJC131432 USY131432 VCU131432 VMQ131432 VWM131432 WGI131432 WQE131432 XAA131432 DS196968 NO196968 XK196968 AHG196968 ARC196968 BAY196968 BKU196968 BUQ196968 CEM196968 COI196968 CYE196968 DIA196968 DRW196968 EBS196968 ELO196968 EVK196968 FFG196968 FPC196968 FYY196968 GIU196968 GSQ196968 HCM196968 HMI196968 HWE196968 IGA196968 IPW196968 IZS196968 JJO196968 JTK196968 KDG196968 KNC196968 KWY196968 LGU196968 LQQ196968 MAM196968 MKI196968 MUE196968 NEA196968 NNW196968 NXS196968 OHO196968 ORK196968 PBG196968 PLC196968 PUY196968 QEU196968 QOQ196968 QYM196968 RII196968 RSE196968 SCA196968 SLW196968 SVS196968 TFO196968 TPK196968 TZG196968 UJC196968 USY196968 VCU196968 VMQ196968 VWM196968 WGI196968 WQE196968 XAA196968 DS262504 NO262504 XK262504 AHG262504 ARC262504 BAY262504 BKU262504 BUQ262504 CEM262504 COI262504 CYE262504 DIA262504 DRW262504 EBS262504 ELO262504 EVK262504 FFG262504 FPC262504 FYY262504 GIU262504 GSQ262504 HCM262504 HMI262504 HWE262504 IGA262504 IPW262504 IZS262504 JJO262504 JTK262504 KDG262504 KNC262504 KWY262504 LGU262504 LQQ262504 MAM262504 MKI262504 MUE262504 NEA262504 NNW262504 NXS262504 OHO262504 ORK262504 PBG262504 PLC262504 PUY262504 QEU262504 QOQ262504 QYM262504 RII262504 RSE262504 SCA262504 SLW262504 SVS262504 TFO262504 TPK262504 TZG262504 UJC262504 USY262504 VCU262504 VMQ262504 VWM262504 WGI262504 WQE262504 XAA262504 DS328040 NO328040 XK328040 AHG328040 ARC328040 BAY328040 BKU328040 BUQ328040 CEM328040 COI328040 CYE328040 DIA328040 DRW328040 EBS328040 ELO328040 EVK328040 FFG328040 FPC328040 FYY328040 GIU328040 GSQ328040 HCM328040 HMI328040 HWE328040 IGA328040 IPW328040 IZS328040 JJO328040 JTK328040 KDG328040 KNC328040 KWY328040 LGU328040 LQQ328040 MAM328040 MKI328040 MUE328040 NEA328040 NNW328040 NXS328040 OHO328040 ORK328040 PBG328040 PLC328040 PUY328040 QEU328040 QOQ328040 QYM328040 RII328040 RSE328040 SCA328040 SLW328040 SVS328040 TFO328040 TPK328040 TZG328040 UJC328040 USY328040 VCU328040 VMQ328040 VWM328040 WGI328040 WQE328040 XAA328040 DS393576 NO393576 XK393576 AHG393576 ARC393576 BAY393576 BKU393576 BUQ393576 CEM393576 COI393576 CYE393576 DIA393576 DRW393576 EBS393576 ELO393576 EVK393576 FFG393576 FPC393576 FYY393576 GIU393576 GSQ393576 HCM393576 HMI393576 HWE393576 IGA393576 IPW393576 IZS393576 JJO393576 JTK393576 KDG393576 KNC393576 KWY393576 LGU393576 LQQ393576 MAM393576 MKI393576 MUE393576 NEA393576 NNW393576 NXS393576 OHO393576 ORK393576 PBG393576 PLC393576 PUY393576 QEU393576 QOQ393576 QYM393576 RII393576 RSE393576 SCA393576 SLW393576 SVS393576 TFO393576 TPK393576 TZG393576 UJC393576 USY393576 VCU393576 VMQ393576 VWM393576 WGI393576 WQE393576 XAA393576 DS459112 NO459112 XK459112 AHG459112 ARC459112 BAY459112 BKU459112 BUQ459112 CEM459112 COI459112 CYE459112 DIA459112 DRW459112 EBS459112 ELO459112 EVK459112 FFG459112 FPC459112 FYY459112 GIU459112 GSQ459112 HCM459112 HMI459112 HWE459112 IGA459112 IPW459112 IZS459112 JJO459112 JTK459112 KDG459112 KNC459112 KWY459112 LGU459112 LQQ459112 MAM459112 MKI459112 MUE459112 NEA459112 NNW459112 NXS459112 OHO459112 ORK459112 PBG459112 PLC459112 PUY459112 QEU459112 QOQ459112 QYM459112 RII459112 RSE459112 SCA459112 SLW459112 SVS459112 TFO459112 TPK459112 TZG459112 UJC459112 USY459112 VCU459112 VMQ459112 VWM459112 WGI459112 WQE459112 XAA459112 DS524648 NO524648 XK524648 AHG524648 ARC524648 BAY524648 BKU524648 BUQ524648 CEM524648 COI524648 CYE524648 DIA524648 DRW524648 EBS524648 ELO524648 EVK524648 FFG524648 FPC524648 FYY524648 GIU524648 GSQ524648 HCM524648 HMI524648 HWE524648 IGA524648 IPW524648 IZS524648 JJO524648 JTK524648 KDG524648 KNC524648 KWY524648 LGU524648 LQQ524648 MAM524648 MKI524648 MUE524648 NEA524648 NNW524648 NXS524648 OHO524648 ORK524648 PBG524648 PLC524648 PUY524648 QEU524648 QOQ524648 QYM524648 RII524648 RSE524648 SCA524648 SLW524648 SVS524648 TFO524648 TPK524648 TZG524648 UJC524648 USY524648 VCU524648 VMQ524648 VWM524648 WGI524648 WQE524648 XAA524648 DS590184 NO590184 XK590184 AHG590184 ARC590184 BAY590184 BKU590184 BUQ590184 CEM590184 COI590184 CYE590184 DIA590184 DRW590184 EBS590184 ELO590184 EVK590184 FFG590184 FPC590184 FYY590184 GIU590184 GSQ590184 HCM590184 HMI590184 HWE590184 IGA590184 IPW590184 IZS590184 JJO590184 JTK590184 KDG590184 KNC590184 KWY590184 LGU590184 LQQ590184 MAM590184 MKI590184 MUE590184 NEA590184 NNW590184 NXS590184 OHO590184 ORK590184 PBG590184 PLC590184 PUY590184 QEU590184 QOQ590184 QYM590184 RII590184 RSE590184 SCA590184 SLW590184 SVS590184 TFO590184 TPK590184 TZG590184 UJC590184 USY590184 VCU590184 VMQ590184 VWM590184 WGI590184 WQE590184 XAA590184 DS655720 NO655720 XK655720 AHG655720 ARC655720 BAY655720 BKU655720 BUQ655720 CEM655720 COI655720 CYE655720 DIA655720 DRW655720 EBS655720 ELO655720 EVK655720 FFG655720 FPC655720 FYY655720 GIU655720 GSQ655720 HCM655720 HMI655720 HWE655720 IGA655720 IPW655720 IZS655720 JJO655720 JTK655720 KDG655720 KNC655720 KWY655720 LGU655720 LQQ655720 MAM655720 MKI655720 MUE655720 NEA655720 NNW655720 NXS655720 OHO655720 ORK655720 PBG655720 PLC655720 PUY655720 QEU655720 QOQ655720 QYM655720 RII655720 RSE655720 SCA655720 SLW655720 SVS655720 TFO655720 TPK655720 TZG655720 UJC655720 USY655720 VCU655720 VMQ655720 VWM655720 WGI655720 WQE655720 XAA655720 DS721256 NO721256 XK721256 AHG721256 ARC721256 BAY721256 BKU721256 BUQ721256 CEM721256 COI721256 CYE721256 DIA721256 DRW721256 EBS721256 ELO721256 EVK721256 FFG721256 FPC721256 FYY721256 GIU721256 GSQ721256 HCM721256 HMI721256 HWE721256 IGA721256 IPW721256 IZS721256 JJO721256 JTK721256 KDG721256 KNC721256 KWY721256 LGU721256 LQQ721256 MAM721256 MKI721256 MUE721256 NEA721256 NNW721256 NXS721256 OHO721256 ORK721256 PBG721256 PLC721256 PUY721256 QEU721256 QOQ721256 QYM721256 RII721256 RSE721256 SCA721256 SLW721256 SVS721256 TFO721256 TPK721256 TZG721256 UJC721256 USY721256 VCU721256 VMQ721256 VWM721256 WGI721256 WQE721256 XAA721256 DS786792 NO786792 XK786792 AHG786792 ARC786792 BAY786792 BKU786792 BUQ786792 CEM786792 COI786792 CYE786792 DIA786792 DRW786792 EBS786792 ELO786792 EVK786792 FFG786792 FPC786792 FYY786792 GIU786792 GSQ786792 HCM786792 HMI786792 HWE786792 IGA786792 IPW786792 IZS786792 JJO786792 JTK786792 KDG786792 KNC786792 KWY786792 LGU786792 LQQ786792 MAM786792 MKI786792 MUE786792 NEA786792 NNW786792 NXS786792 OHO786792 ORK786792 PBG786792 PLC786792 PUY786792 QEU786792 QOQ786792 QYM786792 RII786792 RSE786792 SCA786792 SLW786792 SVS786792 TFO786792 TPK786792 TZG786792 UJC786792 USY786792 VCU786792 VMQ786792 VWM786792 WGI786792 WQE786792 XAA786792 DS852328 NO852328 XK852328 AHG852328 ARC852328 BAY852328 BKU852328 BUQ852328 CEM852328 COI852328 CYE852328 DIA852328 DRW852328 EBS852328 ELO852328 EVK852328 FFG852328 FPC852328 FYY852328 GIU852328 GSQ852328 HCM852328 HMI852328 HWE852328 IGA852328 IPW852328 IZS852328 JJO852328 JTK852328 KDG852328 KNC852328 KWY852328 LGU852328 LQQ852328 MAM852328 MKI852328 MUE852328 NEA852328 NNW852328 NXS852328 OHO852328 ORK852328 PBG852328 PLC852328 PUY852328 QEU852328 QOQ852328 QYM852328 RII852328 RSE852328 SCA852328 SLW852328 SVS852328 TFO852328 TPK852328 TZG852328 UJC852328 USY852328 VCU852328 VMQ852328 VWM852328 WGI852328 WQE852328 XAA852328 DS917864 NO917864 XK917864 AHG917864 ARC917864 BAY917864 BKU917864 BUQ917864 CEM917864 COI917864 CYE917864 DIA917864 DRW917864 EBS917864 ELO917864 EVK917864 FFG917864 FPC917864 FYY917864 GIU917864 GSQ917864 HCM917864 HMI917864 HWE917864 IGA917864 IPW917864 IZS917864 JJO917864 JTK917864 KDG917864 KNC917864 KWY917864 LGU917864 LQQ917864 MAM917864 MKI917864 MUE917864 NEA917864 NNW917864 NXS917864 OHO917864 ORK917864 PBG917864 PLC917864 PUY917864 QEU917864 QOQ917864 QYM917864 RII917864 RSE917864 SCA917864 SLW917864 SVS917864 TFO917864 TPK917864 TZG917864 UJC917864 USY917864 VCU917864 VMQ917864 VWM917864 WGI917864 WQE917864 XAA917864 DS983400 NO983400 XK983400 AHG983400 ARC983400 BAY983400 BKU983400 BUQ983400 CEM983400 COI983400 CYE983400 DIA983400 DRW983400 EBS983400 ELO983400 EVK983400 FFG983400 FPC983400 FYY983400 GIU983400 GSQ983400 HCM983400 HMI983400 HWE983400 IGA983400 IPW983400 IZS983400 JJO983400 JTK983400 KDG983400 KNC983400 KWY983400 LGU983400 LQQ983400 MAM983400 MKI983400 MUE983400 NEA983400 NNW983400 NXS983400 OHO983400 ORK983400 PBG983400 PLC983400 PUY983400 QEU983400 QOQ983400 QYM983400 RII983400 RSE983400 SCA983400 SLW983400 SVS983400 TFO983400 TPK983400 TZG983400 UJC983400 USY983400 VCU983400 VMQ983400 VWM983400 WGI983400 WQE983400 XAA983400 EA360 NW360 XS360 AHO360 ARK360 BBG360 BLC360 BUY360 CEU360 COQ360 CYM360 DII360 DSE360 ECA360 ELW360 EVS360 FFO360 FPK360 FZG360 GJC360 GSY360 HCU360 HMQ360 HWM360 IGI360 IQE360 JAA360 JJW360 JTS360 KDO360 KNK360 KXG360 LHC360 LQY360 MAU360 MKQ360 MUM360 NEI360 NOE360 NYA360 OHW360 ORS360 PBO360 PLK360 PVG360 QFC360 QOY360 QYU360 RIQ360 RSM360 SCI360 SME360 SWA360 TFW360 TPS360 TZO360 UJK360 UTG360 VDC360 VMY360 VWU360 WGQ360 WQM360 XAI360 EA65896 NW65896 XS65896 AHO65896 ARK65896 BBG65896 BLC65896 BUY65896 CEU65896 COQ65896 CYM65896 DII65896 DSE65896 ECA65896 ELW65896 EVS65896 FFO65896 FPK65896 FZG65896 GJC65896 GSY65896 HCU65896 HMQ65896 HWM65896 IGI65896 IQE65896 JAA65896 JJW65896 JTS65896 KDO65896 KNK65896 KXG65896 LHC65896 LQY65896 MAU65896 MKQ65896 MUM65896 NEI65896 NOE65896 NYA65896 OHW65896 ORS65896 PBO65896 PLK65896 PVG65896 QFC65896 QOY65896 QYU65896 RIQ65896 RSM65896 SCI65896 SME65896 SWA65896 TFW65896 TPS65896 TZO65896 UJK65896 UTG65896 VDC65896 VMY65896 VWU65896 WGQ65896 WQM65896 XAI65896 EA131432 NW131432 XS131432 AHO131432 ARK131432 BBG131432 BLC131432 BUY131432 CEU131432 COQ131432 CYM131432 DII131432 DSE131432 ECA131432 ELW131432 EVS131432 FFO131432 FPK131432 FZG131432 GJC131432 GSY131432 HCU131432 HMQ131432 HWM131432 IGI131432 IQE131432 JAA131432 JJW131432 JTS131432 KDO131432 KNK131432 KXG131432 LHC131432 LQY131432 MAU131432 MKQ131432 MUM131432 NEI131432 NOE131432 NYA131432 OHW131432 ORS131432 PBO131432 PLK131432 PVG131432 QFC131432 QOY131432 QYU131432 RIQ131432 RSM131432 SCI131432 SME131432 SWA131432 TFW131432 TPS131432 TZO131432 UJK131432 UTG131432 VDC131432 VMY131432 VWU131432 WGQ131432 WQM131432 XAI131432 EA196968 NW196968 XS196968 AHO196968 ARK196968 BBG196968 BLC196968 BUY196968 CEU196968 COQ196968 CYM196968 DII196968 DSE196968 ECA196968 ELW196968 EVS196968 FFO196968 FPK196968 FZG196968 GJC196968 GSY196968 HCU196968 HMQ196968 HWM196968 IGI196968 IQE196968 JAA196968 JJW196968 JTS196968 KDO196968 KNK196968 KXG196968 LHC196968 LQY196968 MAU196968 MKQ196968 MUM196968 NEI196968 NOE196968 NYA196968 OHW196968 ORS196968 PBO196968 PLK196968 PVG196968 QFC196968 QOY196968 QYU196968 RIQ196968 RSM196968 SCI196968 SME196968 SWA196968 TFW196968 TPS196968 TZO196968 UJK196968 UTG196968 VDC196968 VMY196968 VWU196968 WGQ196968 WQM196968 XAI196968 EA262504 NW262504 XS262504 AHO262504 ARK262504 BBG262504 BLC262504 BUY262504 CEU262504 COQ262504 CYM262504 DII262504 DSE262504 ECA262504 ELW262504 EVS262504 FFO262504 FPK262504 FZG262504 GJC262504 GSY262504 HCU262504 HMQ262504 HWM262504 IGI262504 IQE262504 JAA262504 JJW262504 JTS262504 KDO262504 KNK262504 KXG262504 LHC262504 LQY262504 MAU262504 MKQ262504 MUM262504 NEI262504 NOE262504 NYA262504 OHW262504 ORS262504 PBO262504 PLK262504 PVG262504 QFC262504 QOY262504 QYU262504 RIQ262504 RSM262504 SCI262504 SME262504 SWA262504 TFW262504 TPS262504 TZO262504 UJK262504 UTG262504 VDC262504 VMY262504 VWU262504 WGQ262504 WQM262504 XAI262504 EA328040 NW328040 XS328040 AHO328040 ARK328040 BBG328040 BLC328040 BUY328040 CEU328040 COQ328040 CYM328040 DII328040 DSE328040 ECA328040 ELW328040 EVS328040 FFO328040 FPK328040 FZG328040 GJC328040 GSY328040 HCU328040 HMQ328040 HWM328040 IGI328040 IQE328040 JAA328040 JJW328040 JTS328040 KDO328040 KNK328040 KXG328040 LHC328040 LQY328040 MAU328040 MKQ328040 MUM328040 NEI328040 NOE328040 NYA328040 OHW328040 ORS328040 PBO328040 PLK328040 PVG328040 QFC328040 QOY328040 QYU328040 RIQ328040 RSM328040 SCI328040 SME328040 SWA328040 TFW328040 TPS328040 TZO328040 UJK328040 UTG328040 VDC328040 VMY328040 VWU328040 WGQ328040 WQM328040 XAI328040 EA393576 NW393576 XS393576 AHO393576 ARK393576 BBG393576 BLC393576 BUY393576 CEU393576 COQ393576 CYM393576 DII393576 DSE393576 ECA393576 ELW393576 EVS393576 FFO393576 FPK393576 FZG393576 GJC393576 GSY393576 HCU393576 HMQ393576 HWM393576 IGI393576 IQE393576 JAA393576 JJW393576 JTS393576 KDO393576 KNK393576 KXG393576 LHC393576 LQY393576 MAU393576 MKQ393576 MUM393576 NEI393576 NOE393576 NYA393576 OHW393576 ORS393576 PBO393576 PLK393576 PVG393576 QFC393576 QOY393576 QYU393576 RIQ393576 RSM393576 SCI393576 SME393576 SWA393576 TFW393576 TPS393576 TZO393576 UJK393576 UTG393576 VDC393576 VMY393576 VWU393576 WGQ393576 WQM393576 XAI393576 EA459112 NW459112 XS459112 AHO459112 ARK459112 BBG459112 BLC459112 BUY459112 CEU459112 COQ459112 CYM459112 DII459112 DSE459112 ECA459112 ELW459112 EVS459112 FFO459112 FPK459112 FZG459112 GJC459112 GSY459112 HCU459112 HMQ459112 HWM459112 IGI459112 IQE459112 JAA459112 JJW459112 JTS459112 KDO459112 KNK459112 KXG459112 LHC459112 LQY459112 MAU459112 MKQ459112 MUM459112 NEI459112 NOE459112 NYA459112 OHW459112 ORS459112 PBO459112 PLK459112 PVG459112 QFC459112 QOY459112 QYU459112 RIQ459112 RSM459112 SCI459112 SME459112 SWA459112 TFW459112 TPS459112 TZO459112 UJK459112 UTG459112 VDC459112 VMY459112 VWU459112 WGQ459112 WQM459112 XAI459112 EA524648 NW524648 XS524648 AHO524648 ARK524648 BBG524648 BLC524648 BUY524648 CEU524648 COQ524648 CYM524648 DII524648 DSE524648 ECA524648 ELW524648 EVS524648 FFO524648 FPK524648 FZG524648 GJC524648 GSY524648 HCU524648 HMQ524648 HWM524648 IGI524648 IQE524648 JAA524648 JJW524648 JTS524648 KDO524648 KNK524648 KXG524648 LHC524648 LQY524648 MAU524648 MKQ524648 MUM524648 NEI524648 NOE524648 NYA524648 OHW524648 ORS524648 PBO524648 PLK524648 PVG524648 QFC524648 QOY524648 QYU524648 RIQ524648 RSM524648 SCI524648 SME524648 SWA524648 TFW524648 TPS524648 TZO524648 UJK524648 UTG524648 VDC524648 VMY524648 VWU524648 WGQ524648 WQM524648 XAI524648 EA590184 NW590184 XS590184 AHO590184 ARK590184 BBG590184 BLC590184 BUY590184 CEU590184 COQ590184 CYM590184 DII590184 DSE590184 ECA590184 ELW590184 EVS590184 FFO590184 FPK590184 FZG590184 GJC590184 GSY590184 HCU590184 HMQ590184 HWM590184 IGI590184 IQE590184 JAA590184 JJW590184 JTS590184 KDO590184 KNK590184 KXG590184 LHC590184 LQY590184 MAU590184 MKQ590184 MUM590184 NEI590184 NOE590184 NYA590184 OHW590184 ORS590184 PBO590184 PLK590184 PVG590184 QFC590184 QOY590184 QYU590184 RIQ590184 RSM590184 SCI590184 SME590184 SWA590184 TFW590184 TPS590184 TZO590184 UJK590184 UTG590184 VDC590184 VMY590184 VWU590184 WGQ590184 WQM590184 XAI590184 EA655720 NW655720 XS655720 AHO655720 ARK655720 BBG655720 BLC655720 BUY655720 CEU655720 COQ655720 CYM655720 DII655720 DSE655720 ECA655720 ELW655720 EVS655720 FFO655720 FPK655720 FZG655720 GJC655720 GSY655720 HCU655720 HMQ655720 HWM655720 IGI655720 IQE655720 JAA655720 JJW655720 JTS655720 KDO655720 KNK655720 KXG655720 LHC655720 LQY655720 MAU655720 MKQ655720 MUM655720 NEI655720 NOE655720 NYA655720 OHW655720 ORS655720 PBO655720 PLK655720 PVG655720 QFC655720 QOY655720 QYU655720 RIQ655720 RSM655720 SCI655720 SME655720 SWA655720 TFW655720 TPS655720 TZO655720 UJK655720 UTG655720 VDC655720 VMY655720 VWU655720 WGQ655720 WQM655720 XAI655720 EA721256 NW721256 XS721256 AHO721256 ARK721256 BBG721256 BLC721256 BUY721256 CEU721256 COQ721256 CYM721256 DII721256 DSE721256 ECA721256 ELW721256 EVS721256 FFO721256 FPK721256 FZG721256 GJC721256 GSY721256 HCU721256 HMQ721256 HWM721256 IGI721256 IQE721256 JAA721256 JJW721256 JTS721256 KDO721256 KNK721256 KXG721256 LHC721256 LQY721256 MAU721256 MKQ721256 MUM721256 NEI721256 NOE721256 NYA721256 OHW721256 ORS721256 PBO721256 PLK721256 PVG721256 QFC721256 QOY721256 QYU721256 RIQ721256 RSM721256 SCI721256 SME721256 SWA721256 TFW721256 TPS721256 TZO721256 UJK721256 UTG721256 VDC721256 VMY721256 VWU721256 WGQ721256 WQM721256 XAI721256 EA786792 NW786792 XS786792 AHO786792 ARK786792 BBG786792 BLC786792 BUY786792 CEU786792 COQ786792 CYM786792 DII786792 DSE786792 ECA786792 ELW786792 EVS786792 FFO786792 FPK786792 FZG786792 GJC786792 GSY786792 HCU786792 HMQ786792 HWM786792 IGI786792 IQE786792 JAA786792 JJW786792 JTS786792 KDO786792 KNK786792 KXG786792 LHC786792 LQY786792 MAU786792 MKQ786792 MUM786792 NEI786792 NOE786792 NYA786792 OHW786792 ORS786792 PBO786792 PLK786792 PVG786792 QFC786792 QOY786792 QYU786792 RIQ786792 RSM786792 SCI786792 SME786792 SWA786792 TFW786792 TPS786792 TZO786792 UJK786792 UTG786792 VDC786792 VMY786792 VWU786792 WGQ786792 WQM786792 XAI786792 EA852328 NW852328 XS852328 AHO852328 ARK852328 BBG852328 BLC852328 BUY852328 CEU852328 COQ852328 CYM852328 DII852328 DSE852328 ECA852328 ELW852328 EVS852328 FFO852328 FPK852328 FZG852328 GJC852328 GSY852328 HCU852328 HMQ852328 HWM852328 IGI852328 IQE852328 JAA852328 JJW852328 JTS852328 KDO852328 KNK852328 KXG852328 LHC852328 LQY852328 MAU852328 MKQ852328 MUM852328 NEI852328 NOE852328 NYA852328 OHW852328 ORS852328 PBO852328 PLK852328 PVG852328 QFC852328 QOY852328 QYU852328 RIQ852328 RSM852328 SCI852328 SME852328 SWA852328 TFW852328 TPS852328 TZO852328 UJK852328 UTG852328 VDC852328 VMY852328 VWU852328 WGQ852328 WQM852328 XAI852328 EA917864 NW917864 XS917864 AHO917864 ARK917864 BBG917864 BLC917864 BUY917864 CEU917864 COQ917864 CYM917864 DII917864 DSE917864 ECA917864 ELW917864 EVS917864 FFO917864 FPK917864 FZG917864 GJC917864 GSY917864 HCU917864 HMQ917864 HWM917864 IGI917864 IQE917864 JAA917864 JJW917864 JTS917864 KDO917864 KNK917864 KXG917864 LHC917864 LQY917864 MAU917864 MKQ917864 MUM917864 NEI917864 NOE917864 NYA917864 OHW917864 ORS917864 PBO917864 PLK917864 PVG917864 QFC917864 QOY917864 QYU917864 RIQ917864 RSM917864 SCI917864 SME917864 SWA917864 TFW917864 TPS917864 TZO917864 UJK917864 UTG917864 VDC917864 VMY917864 VWU917864 WGQ917864 WQM917864 XAI917864 EA983400 NW983400 XS983400 AHO983400 ARK983400 BBG983400 BLC983400 BUY983400 CEU983400 COQ983400 CYM983400 DII983400 DSE983400 ECA983400 ELW983400 EVS983400 FFO983400 FPK983400 FZG983400 GJC983400 GSY983400 HCU983400 HMQ983400 HWM983400 IGI983400 IQE983400 JAA983400 JJW983400 JTS983400 KDO983400 KNK983400 KXG983400 LHC983400 LQY983400 MAU983400 MKQ983400 MUM983400 NEI983400 NOE983400 NYA983400 OHW983400 ORS983400 PBO983400 PLK983400 PVG983400 QFC983400 QOY983400 QYU983400 RIQ983400 RSM983400 SCI983400 SME983400 SWA983400 TFW983400 TPS983400 TZO983400 UJK983400 UTG983400 VDC983400 VMY983400 VWU983400 WGQ983400 WQM983400 XAI983400 EI360 OE360 YA360 AHW360 ARS360 BBO360 BLK360 BVG360 CFC360 COY360 CYU360 DIQ360 DSM360 ECI360 EME360 EWA360 FFW360 FPS360 FZO360 GJK360 GTG360 HDC360 HMY360 HWU360 IGQ360 IQM360 JAI360 JKE360 JUA360 KDW360 KNS360 KXO360 LHK360 LRG360 MBC360 MKY360 MUU360 NEQ360 NOM360 NYI360 OIE360 OSA360 PBW360 PLS360 PVO360 QFK360 QPG360 QZC360 RIY360 RSU360 SCQ360 SMM360 SWI360 TGE360 TQA360 TZW360 UJS360 UTO360 VDK360 VNG360 VXC360 WGY360 WQU360 XAQ360 EI65896 OE65896 YA65896 AHW65896 ARS65896 BBO65896 BLK65896 BVG65896 CFC65896 COY65896 CYU65896 DIQ65896 DSM65896 ECI65896 EME65896 EWA65896 FFW65896 FPS65896 FZO65896 GJK65896 GTG65896 HDC65896 HMY65896 HWU65896 IGQ65896 IQM65896 JAI65896 JKE65896 JUA65896 KDW65896 KNS65896 KXO65896 LHK65896 LRG65896 MBC65896 MKY65896 MUU65896 NEQ65896 NOM65896 NYI65896 OIE65896 OSA65896 PBW65896 PLS65896 PVO65896 QFK65896 QPG65896 QZC65896 RIY65896 RSU65896 SCQ65896 SMM65896 SWI65896 TGE65896 TQA65896 TZW65896 UJS65896 UTO65896 VDK65896 VNG65896 VXC65896 WGY65896 WQU65896 XAQ65896 EI131432 OE131432 YA131432 AHW131432 ARS131432 BBO131432 BLK131432 BVG131432 CFC131432 COY131432 CYU131432 DIQ131432 DSM131432 ECI131432 EME131432 EWA131432 FFW131432 FPS131432 FZO131432 GJK131432 GTG131432 HDC131432 HMY131432 HWU131432 IGQ131432 IQM131432 JAI131432 JKE131432 JUA131432 KDW131432 KNS131432 KXO131432 LHK131432 LRG131432 MBC131432 MKY131432 MUU131432 NEQ131432 NOM131432 NYI131432 OIE131432 OSA131432 PBW131432 PLS131432 PVO131432 QFK131432 QPG131432 QZC131432 RIY131432 RSU131432 SCQ131432 SMM131432 SWI131432 TGE131432 TQA131432 TZW131432 UJS131432 UTO131432 VDK131432 VNG131432 VXC131432 WGY131432 WQU131432 XAQ131432 EI196968 OE196968 YA196968 AHW196968 ARS196968 BBO196968 BLK196968 BVG196968 CFC196968 COY196968 CYU196968 DIQ196968 DSM196968 ECI196968 EME196968 EWA196968 FFW196968 FPS196968 FZO196968 GJK196968 GTG196968 HDC196968 HMY196968 HWU196968 IGQ196968 IQM196968 JAI196968 JKE196968 JUA196968 KDW196968 KNS196968 KXO196968 LHK196968 LRG196968 MBC196968 MKY196968 MUU196968 NEQ196968 NOM196968 NYI196968 OIE196968 OSA196968 PBW196968 PLS196968 PVO196968 QFK196968 QPG196968 QZC196968 RIY196968 RSU196968 SCQ196968 SMM196968 SWI196968 TGE196968 TQA196968 TZW196968 UJS196968 UTO196968 VDK196968 VNG196968 VXC196968 WGY196968 WQU196968 XAQ196968 EI262504 OE262504 YA262504 AHW262504 ARS262504 BBO262504 BLK262504 BVG262504 CFC262504 COY262504 CYU262504 DIQ262504 DSM262504 ECI262504 EME262504 EWA262504 FFW262504 FPS262504 FZO262504 GJK262504 GTG262504 HDC262504 HMY262504 HWU262504 IGQ262504 IQM262504 JAI262504 JKE262504 JUA262504 KDW262504 KNS262504 KXO262504 LHK262504 LRG262504 MBC262504 MKY262504 MUU262504 NEQ262504 NOM262504 NYI262504 OIE262504 OSA262504 PBW262504 PLS262504 PVO262504 QFK262504 QPG262504 QZC262504 RIY262504 RSU262504 SCQ262504 SMM262504 SWI262504 TGE262504 TQA262504 TZW262504 UJS262504 UTO262504 VDK262504 VNG262504 VXC262504 WGY262504 WQU262504 XAQ262504 EI328040 OE328040 YA328040 AHW328040 ARS328040 BBO328040 BLK328040 BVG328040 CFC328040 COY328040 CYU328040 DIQ328040 DSM328040 ECI328040 EME328040 EWA328040 FFW328040 FPS328040 FZO328040 GJK328040 GTG328040 HDC328040 HMY328040 HWU328040 IGQ328040 IQM328040 JAI328040 JKE328040 JUA328040 KDW328040 KNS328040 KXO328040 LHK328040 LRG328040 MBC328040 MKY328040 MUU328040 NEQ328040 NOM328040 NYI328040 OIE328040 OSA328040 PBW328040 PLS328040 PVO328040 QFK328040 QPG328040 QZC328040 RIY328040 RSU328040 SCQ328040 SMM328040 SWI328040 TGE328040 TQA328040 TZW328040 UJS328040 UTO328040 VDK328040 VNG328040 VXC328040 WGY328040 WQU328040 XAQ328040 EI393576 OE393576 YA393576 AHW393576 ARS393576 BBO393576 BLK393576 BVG393576 CFC393576 COY393576 CYU393576 DIQ393576 DSM393576 ECI393576 EME393576 EWA393576 FFW393576 FPS393576 FZO393576 GJK393576 GTG393576 HDC393576 HMY393576 HWU393576 IGQ393576 IQM393576 JAI393576 JKE393576 JUA393576 KDW393576 KNS393576 KXO393576 LHK393576 LRG393576 MBC393576 MKY393576 MUU393576 NEQ393576 NOM393576 NYI393576 OIE393576 OSA393576 PBW393576 PLS393576 PVO393576 QFK393576 QPG393576 QZC393576 RIY393576 RSU393576 SCQ393576 SMM393576 SWI393576 TGE393576 TQA393576 TZW393576 UJS393576 UTO393576 VDK393576 VNG393576 VXC393576 WGY393576 WQU393576 XAQ393576 EI459112 OE459112 YA459112 AHW459112 ARS459112 BBO459112 BLK459112 BVG459112 CFC459112 COY459112 CYU459112 DIQ459112 DSM459112 ECI459112 EME459112 EWA459112 FFW459112 FPS459112 FZO459112 GJK459112 GTG459112 HDC459112 HMY459112 HWU459112 IGQ459112 IQM459112 JAI459112 JKE459112 JUA459112 KDW459112 KNS459112 KXO459112 LHK459112 LRG459112 MBC459112 MKY459112 MUU459112 NEQ459112 NOM459112 NYI459112 OIE459112 OSA459112 PBW459112 PLS459112 PVO459112 QFK459112 QPG459112 QZC459112 RIY459112 RSU459112 SCQ459112 SMM459112 SWI459112 TGE459112 TQA459112 TZW459112 UJS459112 UTO459112 VDK459112 VNG459112 VXC459112 WGY459112 WQU459112 XAQ459112 EI524648 OE524648 YA524648 AHW524648 ARS524648 BBO524648 BLK524648 BVG524648 CFC524648 COY524648 CYU524648 DIQ524648 DSM524648 ECI524648 EME524648 EWA524648 FFW524648 FPS524648 FZO524648 GJK524648 GTG524648 HDC524648 HMY524648 HWU524648 IGQ524648 IQM524648 JAI524648 JKE524648 JUA524648 KDW524648 KNS524648 KXO524648 LHK524648 LRG524648 MBC524648 MKY524648 MUU524648 NEQ524648 NOM524648 NYI524648 OIE524648 OSA524648 PBW524648 PLS524648 PVO524648 QFK524648 QPG524648 QZC524648 RIY524648 RSU524648 SCQ524648 SMM524648 SWI524648 TGE524648 TQA524648 TZW524648 UJS524648 UTO524648 VDK524648 VNG524648 VXC524648 WGY524648 WQU524648 XAQ524648 EI590184 OE590184 YA590184 AHW590184 ARS590184 BBO590184 BLK590184 BVG590184 CFC590184 COY590184 CYU590184 DIQ590184 DSM590184 ECI590184 EME590184 EWA590184 FFW590184 FPS590184 FZO590184 GJK590184 GTG590184 HDC590184 HMY590184 HWU590184 IGQ590184 IQM590184 JAI590184 JKE590184 JUA590184 KDW590184 KNS590184 KXO590184 LHK590184 LRG590184 MBC590184 MKY590184 MUU590184 NEQ590184 NOM590184 NYI590184 OIE590184 OSA590184 PBW590184 PLS590184 PVO590184 QFK590184 QPG590184 QZC590184 RIY590184 RSU590184 SCQ590184 SMM590184 SWI590184 TGE590184 TQA590184 TZW590184 UJS590184 UTO590184 VDK590184 VNG590184 VXC590184 WGY590184 WQU590184 XAQ590184 EI655720 OE655720 YA655720 AHW655720 ARS655720 BBO655720 BLK655720 BVG655720 CFC655720 COY655720 CYU655720 DIQ655720 DSM655720 ECI655720 EME655720 EWA655720 FFW655720 FPS655720 FZO655720 GJK655720 GTG655720 HDC655720 HMY655720 HWU655720 IGQ655720 IQM655720 JAI655720 JKE655720 JUA655720 KDW655720 KNS655720 KXO655720 LHK655720 LRG655720 MBC655720 MKY655720 MUU655720 NEQ655720 NOM655720 NYI655720 OIE655720 OSA655720 PBW655720 PLS655720 PVO655720 QFK655720 QPG655720 QZC655720 RIY655720 RSU655720 SCQ655720 SMM655720 SWI655720 TGE655720 TQA655720 TZW655720 UJS655720 UTO655720 VDK655720 VNG655720 VXC655720 WGY655720 WQU655720 XAQ655720 EI721256 OE721256 YA721256 AHW721256 ARS721256 BBO721256 BLK721256 BVG721256 CFC721256 COY721256 CYU721256 DIQ721256 DSM721256 ECI721256 EME721256 EWA721256 FFW721256 FPS721256 FZO721256 GJK721256 GTG721256 HDC721256 HMY721256 HWU721256 IGQ721256 IQM721256 JAI721256 JKE721256 JUA721256 KDW721256 KNS721256 KXO721256 LHK721256 LRG721256 MBC721256 MKY721256 MUU721256 NEQ721256 NOM721256 NYI721256 OIE721256 OSA721256 PBW721256 PLS721256 PVO721256 QFK721256 QPG721256 QZC721256 RIY721256 RSU721256 SCQ721256 SMM721256 SWI721256 TGE721256 TQA721256 TZW721256 UJS721256 UTO721256 VDK721256 VNG721256 VXC721256 WGY721256 WQU721256 XAQ721256 EI786792 OE786792 YA786792 AHW786792 ARS786792 BBO786792 BLK786792 BVG786792 CFC786792 COY786792 CYU786792 DIQ786792 DSM786792 ECI786792 EME786792 EWA786792 FFW786792 FPS786792 FZO786792 GJK786792 GTG786792 HDC786792 HMY786792 HWU786792 IGQ786792 IQM786792 JAI786792 JKE786792 JUA786792 KDW786792 KNS786792 KXO786792 LHK786792 LRG786792 MBC786792 MKY786792 MUU786792 NEQ786792 NOM786792 NYI786792 OIE786792 OSA786792 PBW786792 PLS786792 PVO786792 QFK786792 QPG786792 QZC786792 RIY786792 RSU786792 SCQ786792 SMM786792 SWI786792 TGE786792 TQA786792 TZW786792 UJS786792 UTO786792 VDK786792 VNG786792 VXC786792 WGY786792 WQU786792 XAQ786792 EI852328 OE852328 YA852328 AHW852328 ARS852328 BBO852328 BLK852328 BVG852328 CFC852328 COY852328 CYU852328 DIQ852328 DSM852328 ECI852328 EME852328 EWA852328 FFW852328 FPS852328 FZO852328 GJK852328 GTG852328 HDC852328 HMY852328 HWU852328 IGQ852328 IQM852328 JAI852328 JKE852328 JUA852328 KDW852328 KNS852328 KXO852328 LHK852328 LRG852328 MBC852328 MKY852328 MUU852328 NEQ852328 NOM852328 NYI852328 OIE852328 OSA852328 PBW852328 PLS852328 PVO852328 QFK852328 QPG852328 QZC852328 RIY852328 RSU852328 SCQ852328 SMM852328 SWI852328 TGE852328 TQA852328 TZW852328 UJS852328 UTO852328 VDK852328 VNG852328 VXC852328 WGY852328 WQU852328 XAQ852328 EI917864 OE917864 YA917864 AHW917864 ARS917864 BBO917864 BLK917864 BVG917864 CFC917864 COY917864 CYU917864 DIQ917864 DSM917864 ECI917864 EME917864 EWA917864 FFW917864 FPS917864 FZO917864 GJK917864 GTG917864 HDC917864 HMY917864 HWU917864 IGQ917864 IQM917864 JAI917864 JKE917864 JUA917864 KDW917864 KNS917864 KXO917864 LHK917864 LRG917864 MBC917864 MKY917864 MUU917864 NEQ917864 NOM917864 NYI917864 OIE917864 OSA917864 PBW917864 PLS917864 PVO917864 QFK917864 QPG917864 QZC917864 RIY917864 RSU917864 SCQ917864 SMM917864 SWI917864 TGE917864 TQA917864 TZW917864 UJS917864 UTO917864 VDK917864 VNG917864 VXC917864 WGY917864 WQU917864 XAQ917864 EI983400 OE983400 YA983400 AHW983400 ARS983400 BBO983400 BLK983400 BVG983400 CFC983400 COY983400 CYU983400 DIQ983400 DSM983400 ECI983400 EME983400 EWA983400 FFW983400 FPS983400 FZO983400 GJK983400 GTG983400 HDC983400 HMY983400 HWU983400 IGQ983400 IQM983400 JAI983400 JKE983400 JUA983400 KDW983400 KNS983400 KXO983400 LHK983400 LRG983400 MBC983400 MKY983400 MUU983400 NEQ983400 NOM983400 NYI983400 OIE983400 OSA983400 PBW983400 PLS983400 PVO983400 QFK983400 QPG983400 QZC983400 RIY983400 RSU983400 SCQ983400 SMM983400 SWI983400 TGE983400 TQA983400 TZW983400 UJS983400 UTO983400 VDK983400 VNG983400 VXC983400 WGY983400 WQU983400 XAQ983400 EQ360 OM360 YI360 AIE360 ASA360 BBW360 BLS360 BVO360 CFK360 CPG360 CZC360 DIY360 DSU360 ECQ360 EMM360 EWI360 FGE360 FQA360 FZW360 GJS360 GTO360 HDK360 HNG360 HXC360 IGY360 IQU360 JAQ360 JKM360 JUI360 KEE360 KOA360 KXW360 LHS360 LRO360 MBK360 MLG360 MVC360 NEY360 NOU360 NYQ360 OIM360 OSI360 PCE360 PMA360 PVW360 QFS360 QPO360 QZK360 RJG360 RTC360 SCY360 SMU360 SWQ360 TGM360 TQI360 UAE360 UKA360 UTW360 VDS360 VNO360 VXK360 WHG360 WRC360 XAY360 EQ65896 OM65896 YI65896 AIE65896 ASA65896 BBW65896 BLS65896 BVO65896 CFK65896 CPG65896 CZC65896 DIY65896 DSU65896 ECQ65896 EMM65896 EWI65896 FGE65896 FQA65896 FZW65896 GJS65896 GTO65896 HDK65896 HNG65896 HXC65896 IGY65896 IQU65896 JAQ65896 JKM65896 JUI65896 KEE65896 KOA65896 KXW65896 LHS65896 LRO65896 MBK65896 MLG65896 MVC65896 NEY65896 NOU65896 NYQ65896 OIM65896 OSI65896 PCE65896 PMA65896 PVW65896 QFS65896 QPO65896 QZK65896 RJG65896 RTC65896 SCY65896 SMU65896 SWQ65896 TGM65896 TQI65896 UAE65896 UKA65896 UTW65896 VDS65896 VNO65896 VXK65896 WHG65896 WRC65896 XAY65896 EQ131432 OM131432 YI131432 AIE131432 ASA131432 BBW131432 BLS131432 BVO131432 CFK131432 CPG131432 CZC131432 DIY131432 DSU131432 ECQ131432 EMM131432 EWI131432 FGE131432 FQA131432 FZW131432 GJS131432 GTO131432 HDK131432 HNG131432 HXC131432 IGY131432 IQU131432 JAQ131432 JKM131432 JUI131432 KEE131432 KOA131432 KXW131432 LHS131432 LRO131432 MBK131432 MLG131432 MVC131432 NEY131432 NOU131432 NYQ131432 OIM131432 OSI131432 PCE131432 PMA131432 PVW131432 QFS131432 QPO131432 QZK131432 RJG131432 RTC131432 SCY131432 SMU131432 SWQ131432 TGM131432 TQI131432 UAE131432 UKA131432 UTW131432 VDS131432 VNO131432 VXK131432 WHG131432 WRC131432 XAY131432 EQ196968 OM196968 YI196968 AIE196968 ASA196968 BBW196968 BLS196968 BVO196968 CFK196968 CPG196968 CZC196968 DIY196968 DSU196968 ECQ196968 EMM196968 EWI196968 FGE196968 FQA196968 FZW196968 GJS196968 GTO196968 HDK196968 HNG196968 HXC196968 IGY196968 IQU196968 JAQ196968 JKM196968 JUI196968 KEE196968 KOA196968 KXW196968 LHS196968 LRO196968 MBK196968 MLG196968 MVC196968 NEY196968 NOU196968 NYQ196968 OIM196968 OSI196968 PCE196968 PMA196968 PVW196968 QFS196968 QPO196968 QZK196968 RJG196968 RTC196968 SCY196968 SMU196968 SWQ196968 TGM196968 TQI196968 UAE196968 UKA196968 UTW196968 VDS196968 VNO196968 VXK196968 WHG196968 WRC196968 XAY196968 EQ262504 OM262504 YI262504 AIE262504 ASA262504 BBW262504 BLS262504 BVO262504 CFK262504 CPG262504 CZC262504 DIY262504 DSU262504 ECQ262504 EMM262504 EWI262504 FGE262504 FQA262504 FZW262504 GJS262504 GTO262504 HDK262504 HNG262504 HXC262504 IGY262504 IQU262504 JAQ262504 JKM262504 JUI262504 KEE262504 KOA262504 KXW262504 LHS262504 LRO262504 MBK262504 MLG262504 MVC262504 NEY262504 NOU262504 NYQ262504 OIM262504 OSI262504 PCE262504 PMA262504 PVW262504 QFS262504 QPO262504 QZK262504 RJG262504 RTC262504 SCY262504 SMU262504 SWQ262504 TGM262504 TQI262504 UAE262504 UKA262504 UTW262504 VDS262504 VNO262504 VXK262504 WHG262504 WRC262504 XAY262504 EQ328040 OM328040 YI328040 AIE328040 ASA328040 BBW328040 BLS328040 BVO328040 CFK328040 CPG328040 CZC328040 DIY328040 DSU328040 ECQ328040 EMM328040 EWI328040 FGE328040 FQA328040 FZW328040 GJS328040 GTO328040 HDK328040 HNG328040 HXC328040 IGY328040 IQU328040 JAQ328040 JKM328040 JUI328040 KEE328040 KOA328040 KXW328040 LHS328040 LRO328040 MBK328040 MLG328040 MVC328040 NEY328040 NOU328040 NYQ328040 OIM328040 OSI328040 PCE328040 PMA328040 PVW328040 QFS328040 QPO328040 QZK328040 RJG328040 RTC328040 SCY328040 SMU328040 SWQ328040 TGM328040 TQI328040 UAE328040 UKA328040 UTW328040 VDS328040 VNO328040 VXK328040 WHG328040 WRC328040 XAY328040 EQ393576 OM393576 YI393576 AIE393576 ASA393576 BBW393576 BLS393576 BVO393576 CFK393576 CPG393576 CZC393576 DIY393576 DSU393576 ECQ393576 EMM393576 EWI393576 FGE393576 FQA393576 FZW393576 GJS393576 GTO393576 HDK393576 HNG393576 HXC393576 IGY393576 IQU393576 JAQ393576 JKM393576 JUI393576 KEE393576 KOA393576 KXW393576 LHS393576 LRO393576 MBK393576 MLG393576 MVC393576 NEY393576 NOU393576 NYQ393576 OIM393576 OSI393576 PCE393576 PMA393576 PVW393576 QFS393576 QPO393576 QZK393576 RJG393576 RTC393576 SCY393576 SMU393576 SWQ393576 TGM393576 TQI393576 UAE393576 UKA393576 UTW393576 VDS393576 VNO393576 VXK393576 WHG393576 WRC393576 XAY393576 EQ459112 OM459112 YI459112 AIE459112 ASA459112 BBW459112 BLS459112 BVO459112 CFK459112 CPG459112 CZC459112 DIY459112 DSU459112 ECQ459112 EMM459112 EWI459112 FGE459112 FQA459112 FZW459112 GJS459112 GTO459112 HDK459112 HNG459112 HXC459112 IGY459112 IQU459112 JAQ459112 JKM459112 JUI459112 KEE459112 KOA459112 KXW459112 LHS459112 LRO459112 MBK459112 MLG459112 MVC459112 NEY459112 NOU459112 NYQ459112 OIM459112 OSI459112 PCE459112 PMA459112 PVW459112 QFS459112 QPO459112 QZK459112 RJG459112 RTC459112 SCY459112 SMU459112 SWQ459112 TGM459112 TQI459112 UAE459112 UKA459112 UTW459112 VDS459112 VNO459112 VXK459112 WHG459112 WRC459112 XAY459112 EQ524648 OM524648 YI524648 AIE524648 ASA524648 BBW524648 BLS524648 BVO524648 CFK524648 CPG524648 CZC524648 DIY524648 DSU524648 ECQ524648 EMM524648 EWI524648 FGE524648 FQA524648 FZW524648 GJS524648 GTO524648 HDK524648 HNG524648 HXC524648 IGY524648 IQU524648 JAQ524648 JKM524648 JUI524648 KEE524648 KOA524648 KXW524648 LHS524648 LRO524648 MBK524648 MLG524648 MVC524648 NEY524648 NOU524648 NYQ524648 OIM524648 OSI524648 PCE524648 PMA524648 PVW524648 QFS524648 QPO524648 QZK524648 RJG524648 RTC524648 SCY524648 SMU524648 SWQ524648 TGM524648 TQI524648 UAE524648 UKA524648 UTW524648 VDS524648 VNO524648 VXK524648 WHG524648 WRC524648 XAY524648 EQ590184 OM590184 YI590184 AIE590184 ASA590184 BBW590184 BLS590184 BVO590184 CFK590184 CPG590184 CZC590184 DIY590184 DSU590184 ECQ590184 EMM590184 EWI590184 FGE590184 FQA590184 FZW590184 GJS590184 GTO590184 HDK590184 HNG590184 HXC590184 IGY590184 IQU590184 JAQ590184 JKM590184 JUI590184 KEE590184 KOA590184 KXW590184 LHS590184 LRO590184 MBK590184 MLG590184 MVC590184 NEY590184 NOU590184 NYQ590184 OIM590184 OSI590184 PCE590184 PMA590184 PVW590184 QFS590184 QPO590184 QZK590184 RJG590184 RTC590184 SCY590184 SMU590184 SWQ590184 TGM590184 TQI590184 UAE590184 UKA590184 UTW590184 VDS590184 VNO590184 VXK590184 WHG590184 WRC590184 XAY590184 EQ655720 OM655720 YI655720 AIE655720 ASA655720 BBW655720 BLS655720 BVO655720 CFK655720 CPG655720 CZC655720 DIY655720 DSU655720 ECQ655720 EMM655720 EWI655720 FGE655720 FQA655720 FZW655720 GJS655720 GTO655720 HDK655720 HNG655720 HXC655720 IGY655720 IQU655720 JAQ655720 JKM655720 JUI655720 KEE655720 KOA655720 KXW655720 LHS655720 LRO655720 MBK655720 MLG655720 MVC655720 NEY655720 NOU655720 NYQ655720 OIM655720 OSI655720 PCE655720 PMA655720 PVW655720 QFS655720 QPO655720 QZK655720 RJG655720 RTC655720 SCY655720 SMU655720 SWQ655720 TGM655720 TQI655720 UAE655720 UKA655720 UTW655720 VDS655720 VNO655720 VXK655720 WHG655720 WRC655720 XAY655720 EQ721256 OM721256 YI721256 AIE721256 ASA721256 BBW721256 BLS721256 BVO721256 CFK721256 CPG721256 CZC721256 DIY721256 DSU721256 ECQ721256 EMM721256 EWI721256 FGE721256 FQA721256 FZW721256 GJS721256 GTO721256 HDK721256 HNG721256 HXC721256 IGY721256 IQU721256 JAQ721256 JKM721256 JUI721256 KEE721256 KOA721256 KXW721256 LHS721256 LRO721256 MBK721256 MLG721256 MVC721256 NEY721256 NOU721256 NYQ721256 OIM721256 OSI721256 PCE721256 PMA721256 PVW721256 QFS721256 QPO721256 QZK721256 RJG721256 RTC721256 SCY721256 SMU721256 SWQ721256 TGM721256 TQI721256 UAE721256 UKA721256 UTW721256 VDS721256 VNO721256 VXK721256 WHG721256 WRC721256 XAY721256 EQ786792 OM786792 YI786792 AIE786792 ASA786792 BBW786792 BLS786792 BVO786792 CFK786792 CPG786792 CZC786792 DIY786792 DSU786792 ECQ786792 EMM786792 EWI786792 FGE786792 FQA786792 FZW786792 GJS786792 GTO786792 HDK786792 HNG786792 HXC786792 IGY786792 IQU786792 JAQ786792 JKM786792 JUI786792 KEE786792 KOA786792 KXW786792 LHS786792 LRO786792 MBK786792 MLG786792 MVC786792 NEY786792 NOU786792 NYQ786792 OIM786792 OSI786792 PCE786792 PMA786792 PVW786792 QFS786792 QPO786792 QZK786792 RJG786792 RTC786792 SCY786792 SMU786792 SWQ786792 TGM786792 TQI786792 UAE786792 UKA786792 UTW786792 VDS786792 VNO786792 VXK786792 WHG786792 WRC786792 XAY786792 EQ852328 OM852328 YI852328 AIE852328 ASA852328 BBW852328 BLS852328 BVO852328 CFK852328 CPG852328 CZC852328 DIY852328 DSU852328 ECQ852328 EMM852328 EWI852328 FGE852328 FQA852328 FZW852328 GJS852328 GTO852328 HDK852328 HNG852328 HXC852328 IGY852328 IQU852328 JAQ852328 JKM852328 JUI852328 KEE852328 KOA852328 KXW852328 LHS852328 LRO852328 MBK852328 MLG852328 MVC852328 NEY852328 NOU852328 NYQ852328 OIM852328 OSI852328 PCE852328 PMA852328 PVW852328 QFS852328 QPO852328 QZK852328 RJG852328 RTC852328 SCY852328 SMU852328 SWQ852328 TGM852328 TQI852328 UAE852328 UKA852328 UTW852328 VDS852328 VNO852328 VXK852328 WHG852328 WRC852328 XAY852328 EQ917864 OM917864 YI917864 AIE917864 ASA917864 BBW917864 BLS917864 BVO917864 CFK917864 CPG917864 CZC917864 DIY917864 DSU917864 ECQ917864 EMM917864 EWI917864 FGE917864 FQA917864 FZW917864 GJS917864 GTO917864 HDK917864 HNG917864 HXC917864 IGY917864 IQU917864 JAQ917864 JKM917864 JUI917864 KEE917864 KOA917864 KXW917864 LHS917864 LRO917864 MBK917864 MLG917864 MVC917864 NEY917864 NOU917864 NYQ917864 OIM917864 OSI917864 PCE917864 PMA917864 PVW917864 QFS917864 QPO917864 QZK917864 RJG917864 RTC917864 SCY917864 SMU917864 SWQ917864 TGM917864 TQI917864 UAE917864 UKA917864 UTW917864 VDS917864 VNO917864 VXK917864 WHG917864 WRC917864 XAY917864 EQ983400 OM983400 YI983400 AIE983400 ASA983400 BBW983400 BLS983400 BVO983400 CFK983400 CPG983400 CZC983400 DIY983400 DSU983400 ECQ983400 EMM983400 EWI983400 FGE983400 FQA983400 FZW983400 GJS983400 GTO983400 HDK983400 HNG983400 HXC983400 IGY983400 IQU983400 JAQ983400 JKM983400 JUI983400 KEE983400 KOA983400 KXW983400 LHS983400 LRO983400 MBK983400 MLG983400 MVC983400 NEY983400 NOU983400 NYQ983400 OIM983400 OSI983400 PCE983400 PMA983400 PVW983400 QFS983400 QPO983400 QZK983400 RJG983400 RTC983400 SCY983400 SMU983400 SWQ983400 TGM983400 TQI983400 UAE983400 UKA983400 UTW983400 VDS983400 VNO983400 VXK983400 WHG983400 WRC983400 XAY983400 EY360 OU360 YQ360 AIM360 ASI360 BCE360 BMA360 BVW360 CFS360 CPO360 CZK360 DJG360 DTC360 ECY360 EMU360 EWQ360 FGM360 FQI360 GAE360 GKA360 GTW360 HDS360 HNO360 HXK360 IHG360 IRC360 JAY360 JKU360 JUQ360 KEM360 KOI360 KYE360 LIA360 LRW360 MBS360 MLO360 MVK360 NFG360 NPC360 NYY360 OIU360 OSQ360 PCM360 PMI360 PWE360 QGA360 QPW360 QZS360 RJO360 RTK360 SDG360 SNC360 SWY360 TGU360 TQQ360 UAM360 UKI360 UUE360 VEA360 VNW360 VXS360 WHO360 WRK360 XBG360 EY65896 OU65896 YQ65896 AIM65896 ASI65896 BCE65896 BMA65896 BVW65896 CFS65896 CPO65896 CZK65896 DJG65896 DTC65896 ECY65896 EMU65896 EWQ65896 FGM65896 FQI65896 GAE65896 GKA65896 GTW65896 HDS65896 HNO65896 HXK65896 IHG65896 IRC65896 JAY65896 JKU65896 JUQ65896 KEM65896 KOI65896 KYE65896 LIA65896 LRW65896 MBS65896 MLO65896 MVK65896 NFG65896 NPC65896 NYY65896 OIU65896 OSQ65896 PCM65896 PMI65896 PWE65896 QGA65896 QPW65896 QZS65896 RJO65896 RTK65896 SDG65896 SNC65896 SWY65896 TGU65896 TQQ65896 UAM65896 UKI65896 UUE65896 VEA65896 VNW65896 VXS65896 WHO65896 WRK65896 XBG65896 EY131432 OU131432 YQ131432 AIM131432 ASI131432 BCE131432 BMA131432 BVW131432 CFS131432 CPO131432 CZK131432 DJG131432 DTC131432 ECY131432 EMU131432 EWQ131432 FGM131432 FQI131432 GAE131432 GKA131432 GTW131432 HDS131432 HNO131432 HXK131432 IHG131432 IRC131432 JAY131432 JKU131432 JUQ131432 KEM131432 KOI131432 KYE131432 LIA131432 LRW131432 MBS131432 MLO131432 MVK131432 NFG131432 NPC131432 NYY131432 OIU131432 OSQ131432 PCM131432 PMI131432 PWE131432 QGA131432 QPW131432 QZS131432 RJO131432 RTK131432 SDG131432 SNC131432 SWY131432 TGU131432 TQQ131432 UAM131432 UKI131432 UUE131432 VEA131432 VNW131432 VXS131432 WHO131432 WRK131432 XBG131432 EY196968 OU196968 YQ196968 AIM196968 ASI196968 BCE196968 BMA196968 BVW196968 CFS196968 CPO196968 CZK196968 DJG196968 DTC196968 ECY196968 EMU196968 EWQ196968 FGM196968 FQI196968 GAE196968 GKA196968 GTW196968 HDS196968 HNO196968 HXK196968 IHG196968 IRC196968 JAY196968 JKU196968 JUQ196968 KEM196968 KOI196968 KYE196968 LIA196968 LRW196968 MBS196968 MLO196968 MVK196968 NFG196968 NPC196968 NYY196968 OIU196968 OSQ196968 PCM196968 PMI196968 PWE196968 QGA196968 QPW196968 QZS196968 RJO196968 RTK196968 SDG196968 SNC196968 SWY196968 TGU196968 TQQ196968 UAM196968 UKI196968 UUE196968 VEA196968 VNW196968 VXS196968 WHO196968 WRK196968 XBG196968 EY262504 OU262504 YQ262504 AIM262504 ASI262504 BCE262504 BMA262504 BVW262504 CFS262504 CPO262504 CZK262504 DJG262504 DTC262504 ECY262504 EMU262504 EWQ262504 FGM262504 FQI262504 GAE262504 GKA262504 GTW262504 HDS262504 HNO262504 HXK262504 IHG262504 IRC262504 JAY262504 JKU262504 JUQ262504 KEM262504 KOI262504 KYE262504 LIA262504 LRW262504 MBS262504 MLO262504 MVK262504 NFG262504 NPC262504 NYY262504 OIU262504 OSQ262504 PCM262504 PMI262504 PWE262504 QGA262504 QPW262504 QZS262504 RJO262504 RTK262504 SDG262504 SNC262504 SWY262504 TGU262504 TQQ262504 UAM262504 UKI262504 UUE262504 VEA262504 VNW262504 VXS262504 WHO262504 WRK262504 XBG262504 EY328040 OU328040 YQ328040 AIM328040 ASI328040 BCE328040 BMA328040 BVW328040 CFS328040 CPO328040 CZK328040 DJG328040 DTC328040 ECY328040 EMU328040 EWQ328040 FGM328040 FQI328040 GAE328040 GKA328040 GTW328040 HDS328040 HNO328040 HXK328040 IHG328040 IRC328040 JAY328040 JKU328040 JUQ328040 KEM328040 KOI328040 KYE328040 LIA328040 LRW328040 MBS328040 MLO328040 MVK328040 NFG328040 NPC328040 NYY328040 OIU328040 OSQ328040 PCM328040 PMI328040 PWE328040 QGA328040 QPW328040 QZS328040 RJO328040 RTK328040 SDG328040 SNC328040 SWY328040 TGU328040 TQQ328040 UAM328040 UKI328040 UUE328040 VEA328040 VNW328040 VXS328040 WHO328040 WRK328040 XBG328040 EY393576 OU393576 YQ393576 AIM393576 ASI393576 BCE393576 BMA393576 BVW393576 CFS393576 CPO393576 CZK393576 DJG393576 DTC393576 ECY393576 EMU393576 EWQ393576 FGM393576 FQI393576 GAE393576 GKA393576 GTW393576 HDS393576 HNO393576 HXK393576 IHG393576 IRC393576 JAY393576 JKU393576 JUQ393576 KEM393576 KOI393576 KYE393576 LIA393576 LRW393576 MBS393576 MLO393576 MVK393576 NFG393576 NPC393576 NYY393576 OIU393576 OSQ393576 PCM393576 PMI393576 PWE393576 QGA393576 QPW393576 QZS393576 RJO393576 RTK393576 SDG393576 SNC393576 SWY393576 TGU393576 TQQ393576 UAM393576 UKI393576 UUE393576 VEA393576 VNW393576 VXS393576 WHO393576 WRK393576 XBG393576 EY459112 OU459112 YQ459112 AIM459112 ASI459112 BCE459112 BMA459112 BVW459112 CFS459112 CPO459112 CZK459112 DJG459112 DTC459112 ECY459112 EMU459112 EWQ459112 FGM459112 FQI459112 GAE459112 GKA459112 GTW459112 HDS459112 HNO459112 HXK459112 IHG459112 IRC459112 JAY459112 JKU459112 JUQ459112 KEM459112 KOI459112 KYE459112 LIA459112 LRW459112 MBS459112 MLO459112 MVK459112 NFG459112 NPC459112 NYY459112 OIU459112 OSQ459112 PCM459112 PMI459112 PWE459112 QGA459112 QPW459112 QZS459112 RJO459112 RTK459112 SDG459112 SNC459112 SWY459112 TGU459112 TQQ459112 UAM459112 UKI459112 UUE459112 VEA459112 VNW459112 VXS459112 WHO459112 WRK459112 XBG459112 EY524648 OU524648 YQ524648 AIM524648 ASI524648 BCE524648 BMA524648 BVW524648 CFS524648 CPO524648 CZK524648 DJG524648 DTC524648 ECY524648 EMU524648 EWQ524648 FGM524648 FQI524648 GAE524648 GKA524648 GTW524648 HDS524648 HNO524648 HXK524648 IHG524648 IRC524648 JAY524648 JKU524648 JUQ524648 KEM524648 KOI524648 KYE524648 LIA524648 LRW524648 MBS524648 MLO524648 MVK524648 NFG524648 NPC524648 NYY524648 OIU524648 OSQ524648 PCM524648 PMI524648 PWE524648 QGA524648 QPW524648 QZS524648 RJO524648 RTK524648 SDG524648 SNC524648 SWY524648 TGU524648 TQQ524648 UAM524648 UKI524648 UUE524648 VEA524648 VNW524648 VXS524648 WHO524648 WRK524648 XBG524648 EY590184 OU590184 YQ590184 AIM590184 ASI590184 BCE590184 BMA590184 BVW590184 CFS590184 CPO590184 CZK590184 DJG590184 DTC590184 ECY590184 EMU590184 EWQ590184 FGM590184 FQI590184 GAE590184 GKA590184 GTW590184 HDS590184 HNO590184 HXK590184 IHG590184 IRC590184 JAY590184 JKU590184 JUQ590184 KEM590184 KOI590184 KYE590184 LIA590184 LRW590184 MBS590184 MLO590184 MVK590184 NFG590184 NPC590184 NYY590184 OIU590184 OSQ590184 PCM590184 PMI590184 PWE590184 QGA590184 QPW590184 QZS590184 RJO590184 RTK590184 SDG590184 SNC590184 SWY590184 TGU590184 TQQ590184 UAM590184 UKI590184 UUE590184 VEA590184 VNW590184 VXS590184 WHO590184 WRK590184 XBG590184 EY655720 OU655720 YQ655720 AIM655720 ASI655720 BCE655720 BMA655720 BVW655720 CFS655720 CPO655720 CZK655720 DJG655720 DTC655720 ECY655720 EMU655720 EWQ655720 FGM655720 FQI655720 GAE655720 GKA655720 GTW655720 HDS655720 HNO655720 HXK655720 IHG655720 IRC655720 JAY655720 JKU655720 JUQ655720 KEM655720 KOI655720 KYE655720 LIA655720 LRW655720 MBS655720 MLO655720 MVK655720 NFG655720 NPC655720 NYY655720 OIU655720 OSQ655720 PCM655720 PMI655720 PWE655720 QGA655720 QPW655720 QZS655720 RJO655720 RTK655720 SDG655720 SNC655720 SWY655720 TGU655720 TQQ655720 UAM655720 UKI655720 UUE655720 VEA655720 VNW655720 VXS655720 WHO655720 WRK655720 XBG655720 EY721256 OU721256 YQ721256 AIM721256 ASI721256 BCE721256 BMA721256 BVW721256 CFS721256 CPO721256 CZK721256 DJG721256 DTC721256 ECY721256 EMU721256 EWQ721256 FGM721256 FQI721256 GAE721256 GKA721256 GTW721256 HDS721256 HNO721256 HXK721256 IHG721256 IRC721256 JAY721256 JKU721256 JUQ721256 KEM721256 KOI721256 KYE721256 LIA721256 LRW721256 MBS721256 MLO721256 MVK721256 NFG721256 NPC721256 NYY721256 OIU721256 OSQ721256 PCM721256 PMI721256 PWE721256 QGA721256 QPW721256 QZS721256 RJO721256 RTK721256 SDG721256 SNC721256 SWY721256 TGU721256 TQQ721256 UAM721256 UKI721256 UUE721256 VEA721256 VNW721256 VXS721256 WHO721256 WRK721256 XBG721256 EY786792 OU786792 YQ786792 AIM786792 ASI786792 BCE786792 BMA786792 BVW786792 CFS786792 CPO786792 CZK786792 DJG786792 DTC786792 ECY786792 EMU786792 EWQ786792 FGM786792 FQI786792 GAE786792 GKA786792 GTW786792 HDS786792 HNO786792 HXK786792 IHG786792 IRC786792 JAY786792 JKU786792 JUQ786792 KEM786792 KOI786792 KYE786792 LIA786792 LRW786792 MBS786792 MLO786792 MVK786792 NFG786792 NPC786792 NYY786792 OIU786792 OSQ786792 PCM786792 PMI786792 PWE786792 QGA786792 QPW786792 QZS786792 RJO786792 RTK786792 SDG786792 SNC786792 SWY786792 TGU786792 TQQ786792 UAM786792 UKI786792 UUE786792 VEA786792 VNW786792 VXS786792 WHO786792 WRK786792 XBG786792 EY852328 OU852328 YQ852328 AIM852328 ASI852328 BCE852328 BMA852328 BVW852328 CFS852328 CPO852328 CZK852328 DJG852328 DTC852328 ECY852328 EMU852328 EWQ852328 FGM852328 FQI852328 GAE852328 GKA852328 GTW852328 HDS852328 HNO852328 HXK852328 IHG852328 IRC852328 JAY852328 JKU852328 JUQ852328 KEM852328 KOI852328 KYE852328 LIA852328 LRW852328 MBS852328 MLO852328 MVK852328 NFG852328 NPC852328 NYY852328 OIU852328 OSQ852328 PCM852328 PMI852328 PWE852328 QGA852328 QPW852328 QZS852328 RJO852328 RTK852328 SDG852328 SNC852328 SWY852328 TGU852328 TQQ852328 UAM852328 UKI852328 UUE852328 VEA852328 VNW852328 VXS852328 WHO852328 WRK852328 XBG852328 EY917864 OU917864 YQ917864 AIM917864 ASI917864 BCE917864 BMA917864 BVW917864 CFS917864 CPO917864 CZK917864 DJG917864 DTC917864 ECY917864 EMU917864 EWQ917864 FGM917864 FQI917864 GAE917864 GKA917864 GTW917864 HDS917864 HNO917864 HXK917864 IHG917864 IRC917864 JAY917864 JKU917864 JUQ917864 KEM917864 KOI917864 KYE917864 LIA917864 LRW917864 MBS917864 MLO917864 MVK917864 NFG917864 NPC917864 NYY917864 OIU917864 OSQ917864 PCM917864 PMI917864 PWE917864 QGA917864 QPW917864 QZS917864 RJO917864 RTK917864 SDG917864 SNC917864 SWY917864 TGU917864 TQQ917864 UAM917864 UKI917864 UUE917864 VEA917864 VNW917864 VXS917864 WHO917864 WRK917864 XBG917864 EY983400 OU983400 YQ983400 AIM983400 ASI983400 BCE983400 BMA983400 BVW983400 CFS983400 CPO983400 CZK983400 DJG983400 DTC983400 ECY983400 EMU983400 EWQ983400 FGM983400 FQI983400 GAE983400 GKA983400 GTW983400 HDS983400 HNO983400 HXK983400 IHG983400 IRC983400 JAY983400 JKU983400 JUQ983400 KEM983400 KOI983400 KYE983400 LIA983400 LRW983400 MBS983400 MLO983400 MVK983400 NFG983400 NPC983400 NYY983400 OIU983400 OSQ983400 PCM983400 PMI983400 PWE983400 QGA983400 QPW983400 QZS983400 RJO983400 RTK983400 SDG983400 SNC983400 SWY983400 TGU983400 TQQ983400 UAM983400 UKI983400 UUE983400 VEA983400 VNW983400 VXS983400 WHO983400 WRK983400 XBG983400 FG360 PC360 YY360 AIU360 ASQ360 BCM360 BMI360 BWE360 CGA360 CPW360 CZS360 DJO360 DTK360 EDG360 ENC360 EWY360 FGU360 FQQ360 GAM360 GKI360 GUE360 HEA360 HNW360 HXS360 IHO360 IRK360 JBG360 JLC360 JUY360 KEU360 KOQ360 KYM360 LII360 LSE360 MCA360 MLW360 MVS360 NFO360 NPK360 NZG360 OJC360 OSY360 PCU360 PMQ360 PWM360 QGI360 QQE360 RAA360 RJW360 RTS360 SDO360 SNK360 SXG360 THC360 TQY360 UAU360 UKQ360 UUM360 VEI360 VOE360 VYA360 WHW360 WRS360 XBO360 FG65896 PC65896 YY65896 AIU65896 ASQ65896 BCM65896 BMI65896 BWE65896 CGA65896 CPW65896 CZS65896 DJO65896 DTK65896 EDG65896 ENC65896 EWY65896 FGU65896 FQQ65896 GAM65896 GKI65896 GUE65896 HEA65896 HNW65896 HXS65896 IHO65896 IRK65896 JBG65896 JLC65896 JUY65896 KEU65896 KOQ65896 KYM65896 LII65896 LSE65896 MCA65896 MLW65896 MVS65896 NFO65896 NPK65896 NZG65896 OJC65896 OSY65896 PCU65896 PMQ65896 PWM65896 QGI65896 QQE65896 RAA65896 RJW65896 RTS65896 SDO65896 SNK65896 SXG65896 THC65896 TQY65896 UAU65896 UKQ65896 UUM65896 VEI65896 VOE65896 VYA65896 WHW65896 WRS65896 XBO65896 FG131432 PC131432 YY131432 AIU131432 ASQ131432 BCM131432 BMI131432 BWE131432 CGA131432 CPW131432 CZS131432 DJO131432 DTK131432 EDG131432 ENC131432 EWY131432 FGU131432 FQQ131432 GAM131432 GKI131432 GUE131432 HEA131432 HNW131432 HXS131432 IHO131432 IRK131432 JBG131432 JLC131432 JUY131432 KEU131432 KOQ131432 KYM131432 LII131432 LSE131432 MCA131432 MLW131432 MVS131432 NFO131432 NPK131432 NZG131432 OJC131432 OSY131432 PCU131432 PMQ131432 PWM131432 QGI131432 QQE131432 RAA131432 RJW131432 RTS131432 SDO131432 SNK131432 SXG131432 THC131432 TQY131432 UAU131432 UKQ131432 UUM131432 VEI131432 VOE131432 VYA131432 WHW131432 WRS131432 XBO131432 FG196968 PC196968 YY196968 AIU196968 ASQ196968 BCM196968 BMI196968 BWE196968 CGA196968 CPW196968 CZS196968 DJO196968 DTK196968 EDG196968 ENC196968 EWY196968 FGU196968 FQQ196968 GAM196968 GKI196968 GUE196968 HEA196968 HNW196968 HXS196968 IHO196968 IRK196968 JBG196968 JLC196968 JUY196968 KEU196968 KOQ196968 KYM196968 LII196968 LSE196968 MCA196968 MLW196968 MVS196968 NFO196968 NPK196968 NZG196968 OJC196968 OSY196968 PCU196968 PMQ196968 PWM196968 QGI196968 QQE196968 RAA196968 RJW196968 RTS196968 SDO196968 SNK196968 SXG196968 THC196968 TQY196968 UAU196968 UKQ196968 UUM196968 VEI196968 VOE196968 VYA196968 WHW196968 WRS196968 XBO196968 FG262504 PC262504 YY262504 AIU262504 ASQ262504 BCM262504 BMI262504 BWE262504 CGA262504 CPW262504 CZS262504 DJO262504 DTK262504 EDG262504 ENC262504 EWY262504 FGU262504 FQQ262504 GAM262504 GKI262504 GUE262504 HEA262504 HNW262504 HXS262504 IHO262504 IRK262504 JBG262504 JLC262504 JUY262504 KEU262504 KOQ262504 KYM262504 LII262504 LSE262504 MCA262504 MLW262504 MVS262504 NFO262504 NPK262504 NZG262504 OJC262504 OSY262504 PCU262504 PMQ262504 PWM262504 QGI262504 QQE262504 RAA262504 RJW262504 RTS262504 SDO262504 SNK262504 SXG262504 THC262504 TQY262504 UAU262504 UKQ262504 UUM262504 VEI262504 VOE262504 VYA262504 WHW262504 WRS262504 XBO262504 FG328040 PC328040 YY328040 AIU328040 ASQ328040 BCM328040 BMI328040 BWE328040 CGA328040 CPW328040 CZS328040 DJO328040 DTK328040 EDG328040 ENC328040 EWY328040 FGU328040 FQQ328040 GAM328040 GKI328040 GUE328040 HEA328040 HNW328040 HXS328040 IHO328040 IRK328040 JBG328040 JLC328040 JUY328040 KEU328040 KOQ328040 KYM328040 LII328040 LSE328040 MCA328040 MLW328040 MVS328040 NFO328040 NPK328040 NZG328040 OJC328040 OSY328040 PCU328040 PMQ328040 PWM328040 QGI328040 QQE328040 RAA328040 RJW328040 RTS328040 SDO328040 SNK328040 SXG328040 THC328040 TQY328040 UAU328040 UKQ328040 UUM328040 VEI328040 VOE328040 VYA328040 WHW328040 WRS328040 XBO328040 FG393576 PC393576 YY393576 AIU393576 ASQ393576 BCM393576 BMI393576 BWE393576 CGA393576 CPW393576 CZS393576 DJO393576 DTK393576 EDG393576 ENC393576 EWY393576 FGU393576 FQQ393576 GAM393576 GKI393576 GUE393576 HEA393576 HNW393576 HXS393576 IHO393576 IRK393576 JBG393576 JLC393576 JUY393576 KEU393576 KOQ393576 KYM393576 LII393576 LSE393576 MCA393576 MLW393576 MVS393576 NFO393576 NPK393576 NZG393576 OJC393576 OSY393576 PCU393576 PMQ393576 PWM393576 QGI393576 QQE393576 RAA393576 RJW393576 RTS393576 SDO393576 SNK393576 SXG393576 THC393576 TQY393576 UAU393576 UKQ393576 UUM393576 VEI393576 VOE393576 VYA393576 WHW393576 WRS393576 XBO393576 FG459112 PC459112 YY459112 AIU459112 ASQ459112 BCM459112 BMI459112 BWE459112 CGA459112 CPW459112 CZS459112 DJO459112 DTK459112 EDG459112 ENC459112 EWY459112 FGU459112 FQQ459112 GAM459112 GKI459112 GUE459112 HEA459112 HNW459112 HXS459112 IHO459112 IRK459112 JBG459112 JLC459112 JUY459112 KEU459112 KOQ459112 KYM459112 LII459112 LSE459112 MCA459112 MLW459112 MVS459112 NFO459112 NPK459112 NZG459112 OJC459112 OSY459112 PCU459112 PMQ459112 PWM459112 QGI459112 QQE459112 RAA459112 RJW459112 RTS459112 SDO459112 SNK459112 SXG459112 THC459112 TQY459112 UAU459112 UKQ459112 UUM459112 VEI459112 VOE459112 VYA459112 WHW459112 WRS459112 XBO459112 FG524648 PC524648 YY524648 AIU524648 ASQ524648 BCM524648 BMI524648 BWE524648 CGA524648 CPW524648 CZS524648 DJO524648 DTK524648 EDG524648 ENC524648 EWY524648 FGU524648 FQQ524648 GAM524648 GKI524648 GUE524648 HEA524648 HNW524648 HXS524648 IHO524648 IRK524648 JBG524648 JLC524648 JUY524648 KEU524648 KOQ524648 KYM524648 LII524648 LSE524648 MCA524648 MLW524648 MVS524648 NFO524648 NPK524648 NZG524648 OJC524648 OSY524648 PCU524648 PMQ524648 PWM524648 QGI524648 QQE524648 RAA524648 RJW524648 RTS524648 SDO524648 SNK524648 SXG524648 THC524648 TQY524648 UAU524648 UKQ524648 UUM524648 VEI524648 VOE524648 VYA524648 WHW524648 WRS524648 XBO524648 FG590184 PC590184 YY590184 AIU590184 ASQ590184 BCM590184 BMI590184 BWE590184 CGA590184 CPW590184 CZS590184 DJO590184 DTK590184 EDG590184 ENC590184 EWY590184 FGU590184 FQQ590184 GAM590184 GKI590184 GUE590184 HEA590184 HNW590184 HXS590184 IHO590184 IRK590184 JBG590184 JLC590184 JUY590184 KEU590184 KOQ590184 KYM590184 LII590184 LSE590184 MCA590184 MLW590184 MVS590184 NFO590184 NPK590184 NZG590184 OJC590184 OSY590184 PCU590184 PMQ590184 PWM590184 QGI590184 QQE590184 RAA590184 RJW590184 RTS590184 SDO590184 SNK590184 SXG590184 THC590184 TQY590184 UAU590184 UKQ590184 UUM590184 VEI590184 VOE590184 VYA590184 WHW590184 WRS590184 XBO590184 FG655720 PC655720 YY655720 AIU655720 ASQ655720 BCM655720 BMI655720 BWE655720 CGA655720 CPW655720 CZS655720 DJO655720 DTK655720 EDG655720 ENC655720 EWY655720 FGU655720 FQQ655720 GAM655720 GKI655720 GUE655720 HEA655720 HNW655720 HXS655720 IHO655720 IRK655720 JBG655720 JLC655720 JUY655720 KEU655720 KOQ655720 KYM655720 LII655720 LSE655720 MCA655720 MLW655720 MVS655720 NFO655720 NPK655720 NZG655720 OJC655720 OSY655720 PCU655720 PMQ655720 PWM655720 QGI655720 QQE655720 RAA655720 RJW655720 RTS655720 SDO655720 SNK655720 SXG655720 THC655720 TQY655720 UAU655720 UKQ655720 UUM655720 VEI655720 VOE655720 VYA655720 WHW655720 WRS655720 XBO655720 FG721256 PC721256 YY721256 AIU721256 ASQ721256 BCM721256 BMI721256 BWE721256 CGA721256 CPW721256 CZS721256 DJO721256 DTK721256 EDG721256 ENC721256 EWY721256 FGU721256 FQQ721256 GAM721256 GKI721256 GUE721256 HEA721256 HNW721256 HXS721256 IHO721256 IRK721256 JBG721256 JLC721256 JUY721256 KEU721256 KOQ721256 KYM721256 LII721256 LSE721256 MCA721256 MLW721256 MVS721256 NFO721256 NPK721256 NZG721256 OJC721256 OSY721256 PCU721256 PMQ721256 PWM721256 QGI721256 QQE721256 RAA721256 RJW721256 RTS721256 SDO721256 SNK721256 SXG721256 THC721256 TQY721256 UAU721256 UKQ721256 UUM721256 VEI721256 VOE721256 VYA721256 WHW721256 WRS721256 XBO721256 FG786792 PC786792 YY786792 AIU786792 ASQ786792 BCM786792 BMI786792 BWE786792 CGA786792 CPW786792 CZS786792 DJO786792 DTK786792 EDG786792 ENC786792 EWY786792 FGU786792 FQQ786792 GAM786792 GKI786792 GUE786792 HEA786792 HNW786792 HXS786792 IHO786792 IRK786792 JBG786792 JLC786792 JUY786792 KEU786792 KOQ786792 KYM786792 LII786792 LSE786792 MCA786792 MLW786792 MVS786792 NFO786792 NPK786792 NZG786792 OJC786792 OSY786792 PCU786792 PMQ786792 PWM786792 QGI786792 QQE786792 RAA786792 RJW786792 RTS786792 SDO786792 SNK786792 SXG786792 THC786792 TQY786792 UAU786792 UKQ786792 UUM786792 VEI786792 VOE786792 VYA786792 WHW786792 WRS786792 XBO786792 FG852328 PC852328 YY852328 AIU852328 ASQ852328 BCM852328 BMI852328 BWE852328 CGA852328 CPW852328 CZS852328 DJO852328 DTK852328 EDG852328 ENC852328 EWY852328 FGU852328 FQQ852328 GAM852328 GKI852328 GUE852328 HEA852328 HNW852328 HXS852328 IHO852328 IRK852328 JBG852328 JLC852328 JUY852328 KEU852328 KOQ852328 KYM852328 LII852328 LSE852328 MCA852328 MLW852328 MVS852328 NFO852328 NPK852328 NZG852328 OJC852328 OSY852328 PCU852328 PMQ852328 PWM852328 QGI852328 QQE852328 RAA852328 RJW852328 RTS852328 SDO852328 SNK852328 SXG852328 THC852328 TQY852328 UAU852328 UKQ852328 UUM852328 VEI852328 VOE852328 VYA852328 WHW852328 WRS852328 XBO852328 FG917864 PC917864 YY917864 AIU917864 ASQ917864 BCM917864 BMI917864 BWE917864 CGA917864 CPW917864 CZS917864 DJO917864 DTK917864 EDG917864 ENC917864 EWY917864 FGU917864 FQQ917864 GAM917864 GKI917864 GUE917864 HEA917864 HNW917864 HXS917864 IHO917864 IRK917864 JBG917864 JLC917864 JUY917864 KEU917864 KOQ917864 KYM917864 LII917864 LSE917864 MCA917864 MLW917864 MVS917864 NFO917864 NPK917864 NZG917864 OJC917864 OSY917864 PCU917864 PMQ917864 PWM917864 QGI917864 QQE917864 RAA917864 RJW917864 RTS917864 SDO917864 SNK917864 SXG917864 THC917864 TQY917864 UAU917864 UKQ917864 UUM917864 VEI917864 VOE917864 VYA917864 WHW917864 WRS917864 XBO917864 FG983400 PC983400 YY983400 AIU983400 ASQ983400 BCM983400 BMI983400 BWE983400 CGA983400 CPW983400 CZS983400 DJO983400 DTK983400 EDG983400 ENC983400 EWY983400 FGU983400 FQQ983400 GAM983400 GKI983400 GUE983400 HEA983400 HNW983400 HXS983400 IHO983400 IRK983400 JBG983400 JLC983400 JUY983400 KEU983400 KOQ983400 KYM983400 LII983400 LSE983400 MCA983400 MLW983400 MVS983400 NFO983400 NPK983400 NZG983400 OJC983400 OSY983400 PCU983400 PMQ983400 PWM983400 QGI983400 QQE983400 RAA983400 RJW983400 RTS983400 SDO983400 SNK983400 SXG983400 THC983400 TQY983400 UAU983400 UKQ983400 UUM983400 VEI983400 VOE983400 VYA983400 WHW983400 WRS983400 XBO983400 FO360 PK360 ZG360 AJC360 ASY360 BCU360 BMQ360 BWM360 CGI360 CQE360 DAA360 DJW360 DTS360 EDO360 ENK360 EXG360 FHC360 FQY360 GAU360 GKQ360 GUM360 HEI360 HOE360 HYA360 IHW360 IRS360 JBO360 JLK360 JVG360 KFC360 KOY360 KYU360 LIQ360 LSM360 MCI360 MME360 MWA360 NFW360 NPS360 NZO360 OJK360 OTG360 PDC360 PMY360 PWU360 QGQ360 QQM360 RAI360 RKE360 RUA360 SDW360 SNS360 SXO360 THK360 TRG360 UBC360 UKY360 UUU360 VEQ360 VOM360 VYI360 WIE360 WSA360 XBW360 FO65896 PK65896 ZG65896 AJC65896 ASY65896 BCU65896 BMQ65896 BWM65896 CGI65896 CQE65896 DAA65896 DJW65896 DTS65896 EDO65896 ENK65896 EXG65896 FHC65896 FQY65896 GAU65896 GKQ65896 GUM65896 HEI65896 HOE65896 HYA65896 IHW65896 IRS65896 JBO65896 JLK65896 JVG65896 KFC65896 KOY65896 KYU65896 LIQ65896 LSM65896 MCI65896 MME65896 MWA65896 NFW65896 NPS65896 NZO65896 OJK65896 OTG65896 PDC65896 PMY65896 PWU65896 QGQ65896 QQM65896 RAI65896 RKE65896 RUA65896 SDW65896 SNS65896 SXO65896 THK65896 TRG65896 UBC65896 UKY65896 UUU65896 VEQ65896 VOM65896 VYI65896 WIE65896 WSA65896 XBW65896 FO131432 PK131432 ZG131432 AJC131432 ASY131432 BCU131432 BMQ131432 BWM131432 CGI131432 CQE131432 DAA131432 DJW131432 DTS131432 EDO131432 ENK131432 EXG131432 FHC131432 FQY131432 GAU131432 GKQ131432 GUM131432 HEI131432 HOE131432 HYA131432 IHW131432 IRS131432 JBO131432 JLK131432 JVG131432 KFC131432 KOY131432 KYU131432 LIQ131432 LSM131432 MCI131432 MME131432 MWA131432 NFW131432 NPS131432 NZO131432 OJK131432 OTG131432 PDC131432 PMY131432 PWU131432 QGQ131432 QQM131432 RAI131432 RKE131432 RUA131432 SDW131432 SNS131432 SXO131432 THK131432 TRG131432 UBC131432 UKY131432 UUU131432 VEQ131432 VOM131432 VYI131432 WIE131432 WSA131432 XBW131432 FO196968 PK196968 ZG196968 AJC196968 ASY196968 BCU196968 BMQ196968 BWM196968 CGI196968 CQE196968 DAA196968 DJW196968 DTS196968 EDO196968 ENK196968 EXG196968 FHC196968 FQY196968 GAU196968 GKQ196968 GUM196968 HEI196968 HOE196968 HYA196968 IHW196968 IRS196968 JBO196968 JLK196968 JVG196968 KFC196968 KOY196968 KYU196968 LIQ196968 LSM196968 MCI196968 MME196968 MWA196968 NFW196968 NPS196968 NZO196968 OJK196968 OTG196968 PDC196968 PMY196968 PWU196968 QGQ196968 QQM196968 RAI196968 RKE196968 RUA196968 SDW196968 SNS196968 SXO196968 THK196968 TRG196968 UBC196968 UKY196968 UUU196968 VEQ196968 VOM196968 VYI196968 WIE196968 WSA196968 XBW196968 FO262504 PK262504 ZG262504 AJC262504 ASY262504 BCU262504 BMQ262504 BWM262504 CGI262504 CQE262504 DAA262504 DJW262504 DTS262504 EDO262504 ENK262504 EXG262504 FHC262504 FQY262504 GAU262504 GKQ262504 GUM262504 HEI262504 HOE262504 HYA262504 IHW262504 IRS262504 JBO262504 JLK262504 JVG262504 KFC262504 KOY262504 KYU262504 LIQ262504 LSM262504 MCI262504 MME262504 MWA262504 NFW262504 NPS262504 NZO262504 OJK262504 OTG262504 PDC262504 PMY262504 PWU262504 QGQ262504 QQM262504 RAI262504 RKE262504 RUA262504 SDW262504 SNS262504 SXO262504 THK262504 TRG262504 UBC262504 UKY262504 UUU262504 VEQ262504 VOM262504 VYI262504 WIE262504 WSA262504 XBW262504 FO328040 PK328040 ZG328040 AJC328040 ASY328040 BCU328040 BMQ328040 BWM328040 CGI328040 CQE328040 DAA328040 DJW328040 DTS328040 EDO328040 ENK328040 EXG328040 FHC328040 FQY328040 GAU328040 GKQ328040 GUM328040 HEI328040 HOE328040 HYA328040 IHW328040 IRS328040 JBO328040 JLK328040 JVG328040 KFC328040 KOY328040 KYU328040 LIQ328040 LSM328040 MCI328040 MME328040 MWA328040 NFW328040 NPS328040 NZO328040 OJK328040 OTG328040 PDC328040 PMY328040 PWU328040 QGQ328040 QQM328040 RAI328040 RKE328040 RUA328040 SDW328040 SNS328040 SXO328040 THK328040 TRG328040 UBC328040 UKY328040 UUU328040 VEQ328040 VOM328040 VYI328040 WIE328040 WSA328040 XBW328040 FO393576 PK393576 ZG393576 AJC393576 ASY393576 BCU393576 BMQ393576 BWM393576 CGI393576 CQE393576 DAA393576 DJW393576 DTS393576 EDO393576 ENK393576 EXG393576 FHC393576 FQY393576 GAU393576 GKQ393576 GUM393576 HEI393576 HOE393576 HYA393576 IHW393576 IRS393576 JBO393576 JLK393576 JVG393576 KFC393576 KOY393576 KYU393576 LIQ393576 LSM393576 MCI393576 MME393576 MWA393576 NFW393576 NPS393576 NZO393576 OJK393576 OTG393576 PDC393576 PMY393576 PWU393576 QGQ393576 QQM393576 RAI393576 RKE393576 RUA393576 SDW393576 SNS393576 SXO393576 THK393576 TRG393576 UBC393576 UKY393576 UUU393576 VEQ393576 VOM393576 VYI393576 WIE393576 WSA393576 XBW393576 FO459112 PK459112 ZG459112 AJC459112 ASY459112 BCU459112 BMQ459112 BWM459112 CGI459112 CQE459112 DAA459112 DJW459112 DTS459112 EDO459112 ENK459112 EXG459112 FHC459112 FQY459112 GAU459112 GKQ459112 GUM459112 HEI459112 HOE459112 HYA459112 IHW459112 IRS459112 JBO459112 JLK459112 JVG459112 KFC459112 KOY459112 KYU459112 LIQ459112 LSM459112 MCI459112 MME459112 MWA459112 NFW459112 NPS459112 NZO459112 OJK459112 OTG459112 PDC459112 PMY459112 PWU459112 QGQ459112 QQM459112 RAI459112 RKE459112 RUA459112 SDW459112 SNS459112 SXO459112 THK459112 TRG459112 UBC459112 UKY459112 UUU459112 VEQ459112 VOM459112 VYI459112 WIE459112 WSA459112 XBW459112 FO524648 PK524648 ZG524648 AJC524648 ASY524648 BCU524648 BMQ524648 BWM524648 CGI524648 CQE524648 DAA524648 DJW524648 DTS524648 EDO524648 ENK524648 EXG524648 FHC524648 FQY524648 GAU524648 GKQ524648 GUM524648 HEI524648 HOE524648 HYA524648 IHW524648 IRS524648 JBO524648 JLK524648 JVG524648 KFC524648 KOY524648 KYU524648 LIQ524648 LSM524648 MCI524648 MME524648 MWA524648 NFW524648 NPS524648 NZO524648 OJK524648 OTG524648 PDC524648 PMY524648 PWU524648 QGQ524648 QQM524648 RAI524648 RKE524648 RUA524648 SDW524648 SNS524648 SXO524648 THK524648 TRG524648 UBC524648 UKY524648 UUU524648 VEQ524648 VOM524648 VYI524648 WIE524648 WSA524648 XBW524648 FO590184 PK590184 ZG590184 AJC590184 ASY590184 BCU590184 BMQ590184 BWM590184 CGI590184 CQE590184 DAA590184 DJW590184 DTS590184 EDO590184 ENK590184 EXG590184 FHC590184 FQY590184 GAU590184 GKQ590184 GUM590184 HEI590184 HOE590184 HYA590184 IHW590184 IRS590184 JBO590184 JLK590184 JVG590184 KFC590184 KOY590184 KYU590184 LIQ590184 LSM590184 MCI590184 MME590184 MWA590184 NFW590184 NPS590184 NZO590184 OJK590184 OTG590184 PDC590184 PMY590184 PWU590184 QGQ590184 QQM590184 RAI590184 RKE590184 RUA590184 SDW590184 SNS590184 SXO590184 THK590184 TRG590184 UBC590184 UKY590184 UUU590184 VEQ590184 VOM590184 VYI590184 WIE590184 WSA590184 XBW590184 FO655720 PK655720 ZG655720 AJC655720 ASY655720 BCU655720 BMQ655720 BWM655720 CGI655720 CQE655720 DAA655720 DJW655720 DTS655720 EDO655720 ENK655720 EXG655720 FHC655720 FQY655720 GAU655720 GKQ655720 GUM655720 HEI655720 HOE655720 HYA655720 IHW655720 IRS655720 JBO655720 JLK655720 JVG655720 KFC655720 KOY655720 KYU655720 LIQ655720 LSM655720 MCI655720 MME655720 MWA655720 NFW655720 NPS655720 NZO655720 OJK655720 OTG655720 PDC655720 PMY655720 PWU655720 QGQ655720 QQM655720 RAI655720 RKE655720 RUA655720 SDW655720 SNS655720 SXO655720 THK655720 TRG655720 UBC655720 UKY655720 UUU655720 VEQ655720 VOM655720 VYI655720 WIE655720 WSA655720 XBW655720 FO721256 PK721256 ZG721256 AJC721256 ASY721256 BCU721256 BMQ721256 BWM721256 CGI721256 CQE721256 DAA721256 DJW721256 DTS721256 EDO721256 ENK721256 EXG721256 FHC721256 FQY721256 GAU721256 GKQ721256 GUM721256 HEI721256 HOE721256 HYA721256 IHW721256 IRS721256 JBO721256 JLK721256 JVG721256 KFC721256 KOY721256 KYU721256 LIQ721256 LSM721256 MCI721256 MME721256 MWA721256 NFW721256 NPS721256 NZO721256 OJK721256 OTG721256 PDC721256 PMY721256 PWU721256 QGQ721256 QQM721256 RAI721256 RKE721256 RUA721256 SDW721256 SNS721256 SXO721256 THK721256 TRG721256 UBC721256 UKY721256 UUU721256 VEQ721256 VOM721256 VYI721256 WIE721256 WSA721256 XBW721256 FO786792 PK786792 ZG786792 AJC786792 ASY786792 BCU786792 BMQ786792 BWM786792 CGI786792 CQE786792 DAA786792 DJW786792 DTS786792 EDO786792 ENK786792 EXG786792 FHC786792 FQY786792 GAU786792 GKQ786792 GUM786792 HEI786792 HOE786792 HYA786792 IHW786792 IRS786792 JBO786792 JLK786792 JVG786792 KFC786792 KOY786792 KYU786792 LIQ786792 LSM786792 MCI786792 MME786792 MWA786792 NFW786792 NPS786792 NZO786792 OJK786792 OTG786792 PDC786792 PMY786792 PWU786792 QGQ786792 QQM786792 RAI786792 RKE786792 RUA786792 SDW786792 SNS786792 SXO786792 THK786792 TRG786792 UBC786792 UKY786792 UUU786792 VEQ786792 VOM786792 VYI786792 WIE786792 WSA786792 XBW786792 FO852328 PK852328 ZG852328 AJC852328 ASY852328 BCU852328 BMQ852328 BWM852328 CGI852328 CQE852328 DAA852328 DJW852328 DTS852328 EDO852328 ENK852328 EXG852328 FHC852328 FQY852328 GAU852328 GKQ852328 GUM852328 HEI852328 HOE852328 HYA852328 IHW852328 IRS852328 JBO852328 JLK852328 JVG852328 KFC852328 KOY852328 KYU852328 LIQ852328 LSM852328 MCI852328 MME852328 MWA852328 NFW852328 NPS852328 NZO852328 OJK852328 OTG852328 PDC852328 PMY852328 PWU852328 QGQ852328 QQM852328 RAI852328 RKE852328 RUA852328 SDW852328 SNS852328 SXO852328 THK852328 TRG852328 UBC852328 UKY852328 UUU852328 VEQ852328 VOM852328 VYI852328 WIE852328 WSA852328 XBW852328 FO917864 PK917864 ZG917864 AJC917864 ASY917864 BCU917864 BMQ917864 BWM917864 CGI917864 CQE917864 DAA917864 DJW917864 DTS917864 EDO917864 ENK917864 EXG917864 FHC917864 FQY917864 GAU917864 GKQ917864 GUM917864 HEI917864 HOE917864 HYA917864 IHW917864 IRS917864 JBO917864 JLK917864 JVG917864 KFC917864 KOY917864 KYU917864 LIQ917864 LSM917864 MCI917864 MME917864 MWA917864 NFW917864 NPS917864 NZO917864 OJK917864 OTG917864 PDC917864 PMY917864 PWU917864 QGQ917864 QQM917864 RAI917864 RKE917864 RUA917864 SDW917864 SNS917864 SXO917864 THK917864 TRG917864 UBC917864 UKY917864 UUU917864 VEQ917864 VOM917864 VYI917864 WIE917864 WSA917864 XBW917864 FO983400 PK983400 ZG983400 AJC983400 ASY983400 BCU983400 BMQ983400 BWM983400 CGI983400 CQE983400 DAA983400 DJW983400 DTS983400 EDO983400 ENK983400 EXG983400 FHC983400 FQY983400 GAU983400 GKQ983400 GUM983400 HEI983400 HOE983400 HYA983400 IHW983400 IRS983400 JBO983400 JLK983400 JVG983400 KFC983400 KOY983400 KYU983400 LIQ983400 LSM983400 MCI983400 MME983400 MWA983400 NFW983400 NPS983400 NZO983400 OJK983400 OTG983400 PDC983400 PMY983400 PWU983400 QGQ983400 QQM983400 RAI983400 RKE983400 RUA983400 SDW983400 SNS983400 SXO983400 THK983400 TRG983400 UBC983400 UKY983400 UUU983400 VEQ983400 VOM983400 VYI983400 WIE983400 WSA983400 XBW983400 FW360 PS360 ZO360 AJK360 ATG360 BDC360 BMY360 BWU360 CGQ360 CQM360 DAI360 DKE360 DUA360 EDW360 ENS360 EXO360 FHK360 FRG360 GBC360 GKY360 GUU360 HEQ360 HOM360 HYI360 IIE360 ISA360 JBW360 JLS360 JVO360 KFK360 KPG360 KZC360 LIY360 LSU360 MCQ360 MMM360 MWI360 NGE360 NQA360 NZW360 OJS360 OTO360 PDK360 PNG360 PXC360 QGY360 QQU360 RAQ360 RKM360 RUI360 SEE360 SOA360 SXW360 THS360 TRO360 UBK360 ULG360 UVC360 VEY360 VOU360 VYQ360 WIM360 WSI360 XCE360 FW65896 PS65896 ZO65896 AJK65896 ATG65896 BDC65896 BMY65896 BWU65896 CGQ65896 CQM65896 DAI65896 DKE65896 DUA65896 EDW65896 ENS65896 EXO65896 FHK65896 FRG65896 GBC65896 GKY65896 GUU65896 HEQ65896 HOM65896 HYI65896 IIE65896 ISA65896 JBW65896 JLS65896 JVO65896 KFK65896 KPG65896 KZC65896 LIY65896 LSU65896 MCQ65896 MMM65896 MWI65896 NGE65896 NQA65896 NZW65896 OJS65896 OTO65896 PDK65896 PNG65896 PXC65896 QGY65896 QQU65896 RAQ65896 RKM65896 RUI65896 SEE65896 SOA65896 SXW65896 THS65896 TRO65896 UBK65896 ULG65896 UVC65896 VEY65896 VOU65896 VYQ65896 WIM65896 WSI65896 XCE65896 FW131432 PS131432 ZO131432 AJK131432 ATG131432 BDC131432 BMY131432 BWU131432 CGQ131432 CQM131432 DAI131432 DKE131432 DUA131432 EDW131432 ENS131432 EXO131432 FHK131432 FRG131432 GBC131432 GKY131432 GUU131432 HEQ131432 HOM131432 HYI131432 IIE131432 ISA131432 JBW131432 JLS131432 JVO131432 KFK131432 KPG131432 KZC131432 LIY131432 LSU131432 MCQ131432 MMM131432 MWI131432 NGE131432 NQA131432 NZW131432 OJS131432 OTO131432 PDK131432 PNG131432 PXC131432 QGY131432 QQU131432 RAQ131432 RKM131432 RUI131432 SEE131432 SOA131432 SXW131432 THS131432 TRO131432 UBK131432 ULG131432 UVC131432 VEY131432 VOU131432 VYQ131432 WIM131432 WSI131432 XCE131432 FW196968 PS196968 ZO196968 AJK196968 ATG196968 BDC196968 BMY196968 BWU196968 CGQ196968 CQM196968 DAI196968 DKE196968 DUA196968 EDW196968 ENS196968 EXO196968 FHK196968 FRG196968 GBC196968 GKY196968 GUU196968 HEQ196968 HOM196968 HYI196968 IIE196968 ISA196968 JBW196968 JLS196968 JVO196968 KFK196968 KPG196968 KZC196968 LIY196968 LSU196968 MCQ196968 MMM196968 MWI196968 NGE196968 NQA196968 NZW196968 OJS196968 OTO196968 PDK196968 PNG196968 PXC196968 QGY196968 QQU196968 RAQ196968 RKM196968 RUI196968 SEE196968 SOA196968 SXW196968 THS196968 TRO196968 UBK196968 ULG196968 UVC196968 VEY196968 VOU196968 VYQ196968 WIM196968 WSI196968 XCE196968 FW262504 PS262504 ZO262504 AJK262504 ATG262504 BDC262504 BMY262504 BWU262504 CGQ262504 CQM262504 DAI262504 DKE262504 DUA262504 EDW262504 ENS262504 EXO262504 FHK262504 FRG262504 GBC262504 GKY262504 GUU262504 HEQ262504 HOM262504 HYI262504 IIE262504 ISA262504 JBW262504 JLS262504 JVO262504 KFK262504 KPG262504 KZC262504 LIY262504 LSU262504 MCQ262504 MMM262504 MWI262504 NGE262504 NQA262504 NZW262504 OJS262504 OTO262504 PDK262504 PNG262504 PXC262504 QGY262504 QQU262504 RAQ262504 RKM262504 RUI262504 SEE262504 SOA262504 SXW262504 THS262504 TRO262504 UBK262504 ULG262504 UVC262504 VEY262504 VOU262504 VYQ262504 WIM262504 WSI262504 XCE262504 FW328040 PS328040 ZO328040 AJK328040 ATG328040 BDC328040 BMY328040 BWU328040 CGQ328040 CQM328040 DAI328040 DKE328040 DUA328040 EDW328040 ENS328040 EXO328040 FHK328040 FRG328040 GBC328040 GKY328040 GUU328040 HEQ328040 HOM328040 HYI328040 IIE328040 ISA328040 JBW328040 JLS328040 JVO328040 KFK328040 KPG328040 KZC328040 LIY328040 LSU328040 MCQ328040 MMM328040 MWI328040 NGE328040 NQA328040 NZW328040 OJS328040 OTO328040 PDK328040 PNG328040 PXC328040 QGY328040 QQU328040 RAQ328040 RKM328040 RUI328040 SEE328040 SOA328040 SXW328040 THS328040 TRO328040 UBK328040 ULG328040 UVC328040 VEY328040 VOU328040 VYQ328040 WIM328040 WSI328040 XCE328040 FW393576 PS393576 ZO393576 AJK393576 ATG393576 BDC393576 BMY393576 BWU393576 CGQ393576 CQM393576 DAI393576 DKE393576 DUA393576 EDW393576 ENS393576 EXO393576 FHK393576 FRG393576 GBC393576 GKY393576 GUU393576 HEQ393576 HOM393576 HYI393576 IIE393576 ISA393576 JBW393576 JLS393576 JVO393576 KFK393576 KPG393576 KZC393576 LIY393576 LSU393576 MCQ393576 MMM393576 MWI393576 NGE393576 NQA393576 NZW393576 OJS393576 OTO393576 PDK393576 PNG393576 PXC393576 QGY393576 QQU393576 RAQ393576 RKM393576 RUI393576 SEE393576 SOA393576 SXW393576 THS393576 TRO393576 UBK393576 ULG393576 UVC393576 VEY393576 VOU393576 VYQ393576 WIM393576 WSI393576 XCE393576 FW459112 PS459112 ZO459112 AJK459112 ATG459112 BDC459112 BMY459112 BWU459112 CGQ459112 CQM459112 DAI459112 DKE459112 DUA459112 EDW459112 ENS459112 EXO459112 FHK459112 FRG459112 GBC459112 GKY459112 GUU459112 HEQ459112 HOM459112 HYI459112 IIE459112 ISA459112 JBW459112 JLS459112 JVO459112 KFK459112 KPG459112 KZC459112 LIY459112 LSU459112 MCQ459112 MMM459112 MWI459112 NGE459112 NQA459112 NZW459112 OJS459112 OTO459112 PDK459112 PNG459112 PXC459112 QGY459112 QQU459112 RAQ459112 RKM459112 RUI459112 SEE459112 SOA459112 SXW459112 THS459112 TRO459112 UBK459112 ULG459112 UVC459112 VEY459112 VOU459112 VYQ459112 WIM459112 WSI459112 XCE459112 FW524648 PS524648 ZO524648 AJK524648 ATG524648 BDC524648 BMY524648 BWU524648 CGQ524648 CQM524648 DAI524648 DKE524648 DUA524648 EDW524648 ENS524648 EXO524648 FHK524648 FRG524648 GBC524648 GKY524648 GUU524648 HEQ524648 HOM524648 HYI524648 IIE524648 ISA524648 JBW524648 JLS524648 JVO524648 KFK524648 KPG524648 KZC524648 LIY524648 LSU524648 MCQ524648 MMM524648 MWI524648 NGE524648 NQA524648 NZW524648 OJS524648 OTO524648 PDK524648 PNG524648 PXC524648 QGY524648 QQU524648 RAQ524648 RKM524648 RUI524648 SEE524648 SOA524648 SXW524648 THS524648 TRO524648 UBK524648 ULG524648 UVC524648 VEY524648 VOU524648 VYQ524648 WIM524648 WSI524648 XCE524648 FW590184 PS590184 ZO590184 AJK590184 ATG590184 BDC590184 BMY590184 BWU590184 CGQ590184 CQM590184 DAI590184 DKE590184 DUA590184 EDW590184 ENS590184 EXO590184 FHK590184 FRG590184 GBC590184 GKY590184 GUU590184 HEQ590184 HOM590184 HYI590184 IIE590184 ISA590184 JBW590184 JLS590184 JVO590184 KFK590184 KPG590184 KZC590184 LIY590184 LSU590184 MCQ590184 MMM590184 MWI590184 NGE590184 NQA590184 NZW590184 OJS590184 OTO590184 PDK590184 PNG590184 PXC590184 QGY590184 QQU590184 RAQ590184 RKM590184 RUI590184 SEE590184 SOA590184 SXW590184 THS590184 TRO590184 UBK590184 ULG590184 UVC590184 VEY590184 VOU590184 VYQ590184 WIM590184 WSI590184 XCE590184 FW655720 PS655720 ZO655720 AJK655720 ATG655720 BDC655720 BMY655720 BWU655720 CGQ655720 CQM655720 DAI655720 DKE655720 DUA655720 EDW655720 ENS655720 EXO655720 FHK655720 FRG655720 GBC655720 GKY655720 GUU655720 HEQ655720 HOM655720 HYI655720 IIE655720 ISA655720 JBW655720 JLS655720 JVO655720 KFK655720 KPG655720 KZC655720 LIY655720 LSU655720 MCQ655720 MMM655720 MWI655720 NGE655720 NQA655720 NZW655720 OJS655720 OTO655720 PDK655720 PNG655720 PXC655720 QGY655720 QQU655720 RAQ655720 RKM655720 RUI655720 SEE655720 SOA655720 SXW655720 THS655720 TRO655720 UBK655720 ULG655720 UVC655720 VEY655720 VOU655720 VYQ655720 WIM655720 WSI655720 XCE655720 FW721256 PS721256 ZO721256 AJK721256 ATG721256 BDC721256 BMY721256 BWU721256 CGQ721256 CQM721256 DAI721256 DKE721256 DUA721256 EDW721256 ENS721256 EXO721256 FHK721256 FRG721256 GBC721256 GKY721256 GUU721256 HEQ721256 HOM721256 HYI721256 IIE721256 ISA721256 JBW721256 JLS721256 JVO721256 KFK721256 KPG721256 KZC721256 LIY721256 LSU721256 MCQ721256 MMM721256 MWI721256 NGE721256 NQA721256 NZW721256 OJS721256 OTO721256 PDK721256 PNG721256 PXC721256 QGY721256 QQU721256 RAQ721256 RKM721256 RUI721256 SEE721256 SOA721256 SXW721256 THS721256 TRO721256 UBK721256 ULG721256 UVC721256 VEY721256 VOU721256 VYQ721256 WIM721256 WSI721256 XCE721256 FW786792 PS786792 ZO786792 AJK786792 ATG786792 BDC786792 BMY786792 BWU786792 CGQ786792 CQM786792 DAI786792 DKE786792 DUA786792 EDW786792 ENS786792 EXO786792 FHK786792 FRG786792 GBC786792 GKY786792 GUU786792 HEQ786792 HOM786792 HYI786792 IIE786792 ISA786792 JBW786792 JLS786792 JVO786792 KFK786792 KPG786792 KZC786792 LIY786792 LSU786792 MCQ786792 MMM786792 MWI786792 NGE786792 NQA786792 NZW786792 OJS786792 OTO786792 PDK786792 PNG786792 PXC786792 QGY786792 QQU786792 RAQ786792 RKM786792 RUI786792 SEE786792 SOA786792 SXW786792 THS786792 TRO786792 UBK786792 ULG786792 UVC786792 VEY786792 VOU786792 VYQ786792 WIM786792 WSI786792 XCE786792 FW852328 PS852328 ZO852328 AJK852328 ATG852328 BDC852328 BMY852328 BWU852328 CGQ852328 CQM852328 DAI852328 DKE852328 DUA852328 EDW852328 ENS852328 EXO852328 FHK852328 FRG852328 GBC852328 GKY852328 GUU852328 HEQ852328 HOM852328 HYI852328 IIE852328 ISA852328 JBW852328 JLS852328 JVO852328 KFK852328 KPG852328 KZC852328 LIY852328 LSU852328 MCQ852328 MMM852328 MWI852328 NGE852328 NQA852328 NZW852328 OJS852328 OTO852328 PDK852328 PNG852328 PXC852328 QGY852328 QQU852328 RAQ852328 RKM852328 RUI852328 SEE852328 SOA852328 SXW852328 THS852328 TRO852328 UBK852328 ULG852328 UVC852328 VEY852328 VOU852328 VYQ852328 WIM852328 WSI852328 XCE852328 FW917864 PS917864 ZO917864 AJK917864 ATG917864 BDC917864 BMY917864 BWU917864 CGQ917864 CQM917864 DAI917864 DKE917864 DUA917864 EDW917864 ENS917864 EXO917864 FHK917864 FRG917864 GBC917864 GKY917864 GUU917864 HEQ917864 HOM917864 HYI917864 IIE917864 ISA917864 JBW917864 JLS917864 JVO917864 KFK917864 KPG917864 KZC917864 LIY917864 LSU917864 MCQ917864 MMM917864 MWI917864 NGE917864 NQA917864 NZW917864 OJS917864 OTO917864 PDK917864 PNG917864 PXC917864 QGY917864 QQU917864 RAQ917864 RKM917864 RUI917864 SEE917864 SOA917864 SXW917864 THS917864 TRO917864 UBK917864 ULG917864 UVC917864 VEY917864 VOU917864 VYQ917864 WIM917864 WSI917864 XCE917864 FW983400 PS983400 ZO983400 AJK983400 ATG983400 BDC983400 BMY983400 BWU983400 CGQ983400 CQM983400 DAI983400 DKE983400 DUA983400 EDW983400 ENS983400 EXO983400 FHK983400 FRG983400 GBC983400 GKY983400 GUU983400 HEQ983400 HOM983400 HYI983400 IIE983400 ISA983400 JBW983400 JLS983400 JVO983400 KFK983400 KPG983400 KZC983400 LIY983400 LSU983400 MCQ983400 MMM983400 MWI983400 NGE983400 NQA983400 NZW983400 OJS983400 OTO983400 PDK983400 PNG983400 PXC983400 QGY983400 QQU983400 RAQ983400 RKM983400 RUI983400 SEE983400 SOA983400 SXW983400 THS983400 TRO983400 UBK983400 ULG983400 UVC983400 VEY983400 VOU983400 VYQ983400 WIM983400 WSI983400 XCE983400 GE360 QA360 ZW360 AJS360 ATO360 BDK360 BNG360 BXC360 CGY360 CQU360 DAQ360 DKM360 DUI360 EEE360 EOA360 EXW360 FHS360 FRO360 GBK360 GLG360 GVC360 HEY360 HOU360 HYQ360 IIM360 ISI360 JCE360 JMA360 JVW360 KFS360 KPO360 KZK360 LJG360 LTC360 MCY360 MMU360 MWQ360 NGM360 NQI360 OAE360 OKA360 OTW360 PDS360 PNO360 PXK360 QHG360 QRC360 RAY360 RKU360 RUQ360 SEM360 SOI360 SYE360 TIA360 TRW360 UBS360 ULO360 UVK360 VFG360 VPC360 VYY360 WIU360 WSQ360 XCM360 GE65896 QA65896 ZW65896 AJS65896 ATO65896 BDK65896 BNG65896 BXC65896 CGY65896 CQU65896 DAQ65896 DKM65896 DUI65896 EEE65896 EOA65896 EXW65896 FHS65896 FRO65896 GBK65896 GLG65896 GVC65896 HEY65896 HOU65896 HYQ65896 IIM65896 ISI65896 JCE65896 JMA65896 JVW65896 KFS65896 KPO65896 KZK65896 LJG65896 LTC65896 MCY65896 MMU65896 MWQ65896 NGM65896 NQI65896 OAE65896 OKA65896 OTW65896 PDS65896 PNO65896 PXK65896 QHG65896 QRC65896 RAY65896 RKU65896 RUQ65896 SEM65896 SOI65896 SYE65896 TIA65896 TRW65896 UBS65896 ULO65896 UVK65896 VFG65896 VPC65896 VYY65896 WIU65896 WSQ65896 XCM65896 GE131432 QA131432 ZW131432 AJS131432 ATO131432 BDK131432 BNG131432 BXC131432 CGY131432 CQU131432 DAQ131432 DKM131432 DUI131432 EEE131432 EOA131432 EXW131432 FHS131432 FRO131432 GBK131432 GLG131432 GVC131432 HEY131432 HOU131432 HYQ131432 IIM131432 ISI131432 JCE131432 JMA131432 JVW131432 KFS131432 KPO131432 KZK131432 LJG131432 LTC131432 MCY131432 MMU131432 MWQ131432 NGM131432 NQI131432 OAE131432 OKA131432 OTW131432 PDS131432 PNO131432 PXK131432 QHG131432 QRC131432 RAY131432 RKU131432 RUQ131432 SEM131432 SOI131432 SYE131432 TIA131432 TRW131432 UBS131432 ULO131432 UVK131432 VFG131432 VPC131432 VYY131432 WIU131432 WSQ131432 XCM131432 GE196968 QA196968 ZW196968 AJS196968 ATO196968 BDK196968 BNG196968 BXC196968 CGY196968 CQU196968 DAQ196968 DKM196968 DUI196968 EEE196968 EOA196968 EXW196968 FHS196968 FRO196968 GBK196968 GLG196968 GVC196968 HEY196968 HOU196968 HYQ196968 IIM196968 ISI196968 JCE196968 JMA196968 JVW196968 KFS196968 KPO196968 KZK196968 LJG196968 LTC196968 MCY196968 MMU196968 MWQ196968 NGM196968 NQI196968 OAE196968 OKA196968 OTW196968 PDS196968 PNO196968 PXK196968 QHG196968 QRC196968 RAY196968 RKU196968 RUQ196968 SEM196968 SOI196968 SYE196968 TIA196968 TRW196968 UBS196968 ULO196968 UVK196968 VFG196968 VPC196968 VYY196968 WIU196968 WSQ196968 XCM196968 GE262504 QA262504 ZW262504 AJS262504 ATO262504 BDK262504 BNG262504 BXC262504 CGY262504 CQU262504 DAQ262504 DKM262504 DUI262504 EEE262504 EOA262504 EXW262504 FHS262504 FRO262504 GBK262504 GLG262504 GVC262504 HEY262504 HOU262504 HYQ262504 IIM262504 ISI262504 JCE262504 JMA262504 JVW262504 KFS262504 KPO262504 KZK262504 LJG262504 LTC262504 MCY262504 MMU262504 MWQ262504 NGM262504 NQI262504 OAE262504 OKA262504 OTW262504 PDS262504 PNO262504 PXK262504 QHG262504 QRC262504 RAY262504 RKU262504 RUQ262504 SEM262504 SOI262504 SYE262504 TIA262504 TRW262504 UBS262504 ULO262504 UVK262504 VFG262504 VPC262504 VYY262504 WIU262504 WSQ262504 XCM262504 GE328040 QA328040 ZW328040 AJS328040 ATO328040 BDK328040 BNG328040 BXC328040 CGY328040 CQU328040 DAQ328040 DKM328040 DUI328040 EEE328040 EOA328040 EXW328040 FHS328040 FRO328040 GBK328040 GLG328040 GVC328040 HEY328040 HOU328040 HYQ328040 IIM328040 ISI328040 JCE328040 JMA328040 JVW328040 KFS328040 KPO328040 KZK328040 LJG328040 LTC328040 MCY328040 MMU328040 MWQ328040 NGM328040 NQI328040 OAE328040 OKA328040 OTW328040 PDS328040 PNO328040 PXK328040 QHG328040 QRC328040 RAY328040 RKU328040 RUQ328040 SEM328040 SOI328040 SYE328040 TIA328040 TRW328040 UBS328040 ULO328040 UVK328040 VFG328040 VPC328040 VYY328040 WIU328040 WSQ328040 XCM328040 GE393576 QA393576 ZW393576 AJS393576 ATO393576 BDK393576 BNG393576 BXC393576 CGY393576 CQU393576 DAQ393576 DKM393576 DUI393576 EEE393576 EOA393576 EXW393576 FHS393576 FRO393576 GBK393576 GLG393576 GVC393576 HEY393576 HOU393576 HYQ393576 IIM393576 ISI393576 JCE393576 JMA393576 JVW393576 KFS393576 KPO393576 KZK393576 LJG393576 LTC393576 MCY393576 MMU393576 MWQ393576 NGM393576 NQI393576 OAE393576 OKA393576 OTW393576 PDS393576 PNO393576 PXK393576 QHG393576 QRC393576 RAY393576 RKU393576 RUQ393576 SEM393576 SOI393576 SYE393576 TIA393576 TRW393576 UBS393576 ULO393576 UVK393576 VFG393576 VPC393576 VYY393576 WIU393576 WSQ393576 XCM393576 GE459112 QA459112 ZW459112 AJS459112 ATO459112 BDK459112 BNG459112 BXC459112 CGY459112 CQU459112 DAQ459112 DKM459112 DUI459112 EEE459112 EOA459112 EXW459112 FHS459112 FRO459112 GBK459112 GLG459112 GVC459112 HEY459112 HOU459112 HYQ459112 IIM459112 ISI459112 JCE459112 JMA459112 JVW459112 KFS459112 KPO459112 KZK459112 LJG459112 LTC459112 MCY459112 MMU459112 MWQ459112 NGM459112 NQI459112 OAE459112 OKA459112 OTW459112 PDS459112 PNO459112 PXK459112 QHG459112 QRC459112 RAY459112 RKU459112 RUQ459112 SEM459112 SOI459112 SYE459112 TIA459112 TRW459112 UBS459112 ULO459112 UVK459112 VFG459112 VPC459112 VYY459112 WIU459112 WSQ459112 XCM459112 GE524648 QA524648 ZW524648 AJS524648 ATO524648 BDK524648 BNG524648 BXC524648 CGY524648 CQU524648 DAQ524648 DKM524648 DUI524648 EEE524648 EOA524648 EXW524648 FHS524648 FRO524648 GBK524648 GLG524648 GVC524648 HEY524648 HOU524648 HYQ524648 IIM524648 ISI524648 JCE524648 JMA524648 JVW524648 KFS524648 KPO524648 KZK524648 LJG524648 LTC524648 MCY524648 MMU524648 MWQ524648 NGM524648 NQI524648 OAE524648 OKA524648 OTW524648 PDS524648 PNO524648 PXK524648 QHG524648 QRC524648 RAY524648 RKU524648 RUQ524648 SEM524648 SOI524648 SYE524648 TIA524648 TRW524648 UBS524648 ULO524648 UVK524648 VFG524648 VPC524648 VYY524648 WIU524648 WSQ524648 XCM524648 GE590184 QA590184 ZW590184 AJS590184 ATO590184 BDK590184 BNG590184 BXC590184 CGY590184 CQU590184 DAQ590184 DKM590184 DUI590184 EEE590184 EOA590184 EXW590184 FHS590184 FRO590184 GBK590184 GLG590184 GVC590184 HEY590184 HOU590184 HYQ590184 IIM590184 ISI590184 JCE590184 JMA590184 JVW590184 KFS590184 KPO590184 KZK590184 LJG590184 LTC590184 MCY590184 MMU590184 MWQ590184 NGM590184 NQI590184 OAE590184 OKA590184 OTW590184 PDS590184 PNO590184 PXK590184 QHG590184 QRC590184 RAY590184 RKU590184 RUQ590184 SEM590184 SOI590184 SYE590184 TIA590184 TRW590184 UBS590184 ULO590184 UVK590184 VFG590184 VPC590184 VYY590184 WIU590184 WSQ590184 XCM590184 GE655720 QA655720 ZW655720 AJS655720 ATO655720 BDK655720 BNG655720 BXC655720 CGY655720 CQU655720 DAQ655720 DKM655720 DUI655720 EEE655720 EOA655720 EXW655720 FHS655720 FRO655720 GBK655720 GLG655720 GVC655720 HEY655720 HOU655720 HYQ655720 IIM655720 ISI655720 JCE655720 JMA655720 JVW655720 KFS655720 KPO655720 KZK655720 LJG655720 LTC655720 MCY655720 MMU655720 MWQ655720 NGM655720 NQI655720 OAE655720 OKA655720 OTW655720 PDS655720 PNO655720 PXK655720 QHG655720 QRC655720 RAY655720 RKU655720 RUQ655720 SEM655720 SOI655720 SYE655720 TIA655720 TRW655720 UBS655720 ULO655720 UVK655720 VFG655720 VPC655720 VYY655720 WIU655720 WSQ655720 XCM655720 GE721256 QA721256 ZW721256 AJS721256 ATO721256 BDK721256 BNG721256 BXC721256 CGY721256 CQU721256 DAQ721256 DKM721256 DUI721256 EEE721256 EOA721256 EXW721256 FHS721256 FRO721256 GBK721256 GLG721256 GVC721256 HEY721256 HOU721256 HYQ721256 IIM721256 ISI721256 JCE721256 JMA721256 JVW721256 KFS721256 KPO721256 KZK721256 LJG721256 LTC721256 MCY721256 MMU721256 MWQ721256 NGM721256 NQI721256 OAE721256 OKA721256 OTW721256 PDS721256 PNO721256 PXK721256 QHG721256 QRC721256 RAY721256 RKU721256 RUQ721256 SEM721256 SOI721256 SYE721256 TIA721256 TRW721256 UBS721256 ULO721256 UVK721256 VFG721256 VPC721256 VYY721256 WIU721256 WSQ721256 XCM721256 GE786792 QA786792 ZW786792 AJS786792 ATO786792 BDK786792 BNG786792 BXC786792 CGY786792 CQU786792 DAQ786792 DKM786792 DUI786792 EEE786792 EOA786792 EXW786792 FHS786792 FRO786792 GBK786792 GLG786792 GVC786792 HEY786792 HOU786792 HYQ786792 IIM786792 ISI786792 JCE786792 JMA786792 JVW786792 KFS786792 KPO786792 KZK786792 LJG786792 LTC786792 MCY786792 MMU786792 MWQ786792 NGM786792 NQI786792 OAE786792 OKA786792 OTW786792 PDS786792 PNO786792 PXK786792 QHG786792 QRC786792 RAY786792 RKU786792 RUQ786792 SEM786792 SOI786792 SYE786792 TIA786792 TRW786792 UBS786792 ULO786792 UVK786792 VFG786792 VPC786792 VYY786792 WIU786792 WSQ786792 XCM786792 GE852328 QA852328 ZW852328 AJS852328 ATO852328 BDK852328 BNG852328 BXC852328 CGY852328 CQU852328 DAQ852328 DKM852328 DUI852328 EEE852328 EOA852328 EXW852328 FHS852328 FRO852328 GBK852328 GLG852328 GVC852328 HEY852328 HOU852328 HYQ852328 IIM852328 ISI852328 JCE852328 JMA852328 JVW852328 KFS852328 KPO852328 KZK852328 LJG852328 LTC852328 MCY852328 MMU852328 MWQ852328 NGM852328 NQI852328 OAE852328 OKA852328 OTW852328 PDS852328 PNO852328 PXK852328 QHG852328 QRC852328 RAY852328 RKU852328 RUQ852328 SEM852328 SOI852328 SYE852328 TIA852328 TRW852328 UBS852328 ULO852328 UVK852328 VFG852328 VPC852328 VYY852328 WIU852328 WSQ852328 XCM852328 GE917864 QA917864 ZW917864 AJS917864 ATO917864 BDK917864 BNG917864 BXC917864 CGY917864 CQU917864 DAQ917864 DKM917864 DUI917864 EEE917864 EOA917864 EXW917864 FHS917864 FRO917864 GBK917864 GLG917864 GVC917864 HEY917864 HOU917864 HYQ917864 IIM917864 ISI917864 JCE917864 JMA917864 JVW917864 KFS917864 KPO917864 KZK917864 LJG917864 LTC917864 MCY917864 MMU917864 MWQ917864 NGM917864 NQI917864 OAE917864 OKA917864 OTW917864 PDS917864 PNO917864 PXK917864 QHG917864 QRC917864 RAY917864 RKU917864 RUQ917864 SEM917864 SOI917864 SYE917864 TIA917864 TRW917864 UBS917864 ULO917864 UVK917864 VFG917864 VPC917864 VYY917864 WIU917864 WSQ917864 XCM917864 GE983400 QA983400 ZW983400 AJS983400 ATO983400 BDK983400 BNG983400 BXC983400 CGY983400 CQU983400 DAQ983400 DKM983400 DUI983400 EEE983400 EOA983400 EXW983400 FHS983400 FRO983400 GBK983400 GLG983400 GVC983400 HEY983400 HOU983400 HYQ983400 IIM983400 ISI983400 JCE983400 JMA983400 JVW983400 KFS983400 KPO983400 KZK983400 LJG983400 LTC983400 MCY983400 MMU983400 MWQ983400 NGM983400 NQI983400 OAE983400 OKA983400 OTW983400 PDS983400 PNO983400 PXK983400 QHG983400 QRC983400 RAY983400 RKU983400 RUQ983400 SEM983400 SOI983400 SYE983400 TIA983400 TRW983400 UBS983400 ULO983400 UVK983400 VFG983400 VPC983400 VYY983400 WIU983400 WSQ983400 XCM983400 GM360 QI360 AAE360 AKA360 ATW360 BDS360 BNO360 BXK360 CHG360 CRC360 DAY360 DKU360 DUQ360 EEM360 EOI360 EYE360 FIA360 FRW360 GBS360 GLO360 GVK360 HFG360 HPC360 HYY360 IIU360 ISQ360 JCM360 JMI360 JWE360 KGA360 KPW360 KZS360 LJO360 LTK360 MDG360 MNC360 MWY360 NGU360 NQQ360 OAM360 OKI360 OUE360 PEA360 PNW360 PXS360 QHO360 QRK360 RBG360 RLC360 RUY360 SEU360 SOQ360 SYM360 TII360 TSE360 UCA360 ULW360 UVS360 VFO360 VPK360 VZG360 WJC360 WSY360 XCU360 GM65896 QI65896 AAE65896 AKA65896 ATW65896 BDS65896 BNO65896 BXK65896 CHG65896 CRC65896 DAY65896 DKU65896 DUQ65896 EEM65896 EOI65896 EYE65896 FIA65896 FRW65896 GBS65896 GLO65896 GVK65896 HFG65896 HPC65896 HYY65896 IIU65896 ISQ65896 JCM65896 JMI65896 JWE65896 KGA65896 KPW65896 KZS65896 LJO65896 LTK65896 MDG65896 MNC65896 MWY65896 NGU65896 NQQ65896 OAM65896 OKI65896 OUE65896 PEA65896 PNW65896 PXS65896 QHO65896 QRK65896 RBG65896 RLC65896 RUY65896 SEU65896 SOQ65896 SYM65896 TII65896 TSE65896 UCA65896 ULW65896 UVS65896 VFO65896 VPK65896 VZG65896 WJC65896 WSY65896 XCU65896 GM131432 QI131432 AAE131432 AKA131432 ATW131432 BDS131432 BNO131432 BXK131432 CHG131432 CRC131432 DAY131432 DKU131432 DUQ131432 EEM131432 EOI131432 EYE131432 FIA131432 FRW131432 GBS131432 GLO131432 GVK131432 HFG131432 HPC131432 HYY131432 IIU131432 ISQ131432 JCM131432 JMI131432 JWE131432 KGA131432 KPW131432 KZS131432 LJO131432 LTK131432 MDG131432 MNC131432 MWY131432 NGU131432 NQQ131432 OAM131432 OKI131432 OUE131432 PEA131432 PNW131432 PXS131432 QHO131432 QRK131432 RBG131432 RLC131432 RUY131432 SEU131432 SOQ131432 SYM131432 TII131432 TSE131432 UCA131432 ULW131432 UVS131432 VFO131432 VPK131432 VZG131432 WJC131432 WSY131432 XCU131432 GM196968 QI196968 AAE196968 AKA196968 ATW196968 BDS196968 BNO196968 BXK196968 CHG196968 CRC196968 DAY196968 DKU196968 DUQ196968 EEM196968 EOI196968 EYE196968 FIA196968 FRW196968 GBS196968 GLO196968 GVK196968 HFG196968 HPC196968 HYY196968 IIU196968 ISQ196968 JCM196968 JMI196968 JWE196968 KGA196968 KPW196968 KZS196968 LJO196968 LTK196968 MDG196968 MNC196968 MWY196968 NGU196968 NQQ196968 OAM196968 OKI196968 OUE196968 PEA196968 PNW196968 PXS196968 QHO196968 QRK196968 RBG196968 RLC196968 RUY196968 SEU196968 SOQ196968 SYM196968 TII196968 TSE196968 UCA196968 ULW196968 UVS196968 VFO196968 VPK196968 VZG196968 WJC196968 WSY196968 XCU196968 GM262504 QI262504 AAE262504 AKA262504 ATW262504 BDS262504 BNO262504 BXK262504 CHG262504 CRC262504 DAY262504 DKU262504 DUQ262504 EEM262504 EOI262504 EYE262504 FIA262504 FRW262504 GBS262504 GLO262504 GVK262504 HFG262504 HPC262504 HYY262504 IIU262504 ISQ262504 JCM262504 JMI262504 JWE262504 KGA262504 KPW262504 KZS262504 LJO262504 LTK262504 MDG262504 MNC262504 MWY262504 NGU262504 NQQ262504 OAM262504 OKI262504 OUE262504 PEA262504 PNW262504 PXS262504 QHO262504 QRK262504 RBG262504 RLC262504 RUY262504 SEU262504 SOQ262504 SYM262504 TII262504 TSE262504 UCA262504 ULW262504 UVS262504 VFO262504 VPK262504 VZG262504 WJC262504 WSY262504 XCU262504 GM328040 QI328040 AAE328040 AKA328040 ATW328040 BDS328040 BNO328040 BXK328040 CHG328040 CRC328040 DAY328040 DKU328040 DUQ328040 EEM328040 EOI328040 EYE328040 FIA328040 FRW328040 GBS328040 GLO328040 GVK328040 HFG328040 HPC328040 HYY328040 IIU328040 ISQ328040 JCM328040 JMI328040 JWE328040 KGA328040 KPW328040 KZS328040 LJO328040 LTK328040 MDG328040 MNC328040 MWY328040 NGU328040 NQQ328040 OAM328040 OKI328040 OUE328040 PEA328040 PNW328040 PXS328040 QHO328040 QRK328040 RBG328040 RLC328040 RUY328040 SEU328040 SOQ328040 SYM328040 TII328040 TSE328040 UCA328040 ULW328040 UVS328040 VFO328040 VPK328040 VZG328040 WJC328040 WSY328040 XCU328040 GM393576 QI393576 AAE393576 AKA393576 ATW393576 BDS393576 BNO393576 BXK393576 CHG393576 CRC393576 DAY393576 DKU393576 DUQ393576 EEM393576 EOI393576 EYE393576 FIA393576 FRW393576 GBS393576 GLO393576 GVK393576 HFG393576 HPC393576 HYY393576 IIU393576 ISQ393576 JCM393576 JMI393576 JWE393576 KGA393576 KPW393576 KZS393576 LJO393576 LTK393576 MDG393576 MNC393576 MWY393576 NGU393576 NQQ393576 OAM393576 OKI393576 OUE393576 PEA393576 PNW393576 PXS393576 QHO393576 QRK393576 RBG393576 RLC393576 RUY393576 SEU393576 SOQ393576 SYM393576 TII393576 TSE393576 UCA393576 ULW393576 UVS393576 VFO393576 VPK393576 VZG393576 WJC393576 WSY393576 XCU393576 GM459112 QI459112 AAE459112 AKA459112 ATW459112 BDS459112 BNO459112 BXK459112 CHG459112 CRC459112 DAY459112 DKU459112 DUQ459112 EEM459112 EOI459112 EYE459112 FIA459112 FRW459112 GBS459112 GLO459112 GVK459112 HFG459112 HPC459112 HYY459112 IIU459112 ISQ459112 JCM459112 JMI459112 JWE459112 KGA459112 KPW459112 KZS459112 LJO459112 LTK459112 MDG459112 MNC459112 MWY459112 NGU459112 NQQ459112 OAM459112 OKI459112 OUE459112 PEA459112 PNW459112 PXS459112 QHO459112 QRK459112 RBG459112 RLC459112 RUY459112 SEU459112 SOQ459112 SYM459112 TII459112 TSE459112 UCA459112 ULW459112 UVS459112 VFO459112 VPK459112 VZG459112 WJC459112 WSY459112 XCU459112 GM524648 QI524648 AAE524648 AKA524648 ATW524648 BDS524648 BNO524648 BXK524648 CHG524648 CRC524648 DAY524648 DKU524648 DUQ524648 EEM524648 EOI524648 EYE524648 FIA524648 FRW524648 GBS524648 GLO524648 GVK524648 HFG524648 HPC524648 HYY524648 IIU524648 ISQ524648 JCM524648 JMI524648 JWE524648 KGA524648 KPW524648 KZS524648 LJO524648 LTK524648 MDG524648 MNC524648 MWY524648 NGU524648 NQQ524648 OAM524648 OKI524648 OUE524648 PEA524648 PNW524648 PXS524648 QHO524648 QRK524648 RBG524648 RLC524648 RUY524648 SEU524648 SOQ524648 SYM524648 TII524648 TSE524648 UCA524648 ULW524648 UVS524648 VFO524648 VPK524648 VZG524648 WJC524648 WSY524648 XCU524648 GM590184 QI590184 AAE590184 AKA590184 ATW590184 BDS590184 BNO590184 BXK590184 CHG590184 CRC590184 DAY590184 DKU590184 DUQ590184 EEM590184 EOI590184 EYE590184 FIA590184 FRW590184 GBS590184 GLO590184 GVK590184 HFG590184 HPC590184 HYY590184 IIU590184 ISQ590184 JCM590184 JMI590184 JWE590184 KGA590184 KPW590184 KZS590184 LJO590184 LTK590184 MDG590184 MNC590184 MWY590184 NGU590184 NQQ590184 OAM590184 OKI590184 OUE590184 PEA590184 PNW590184 PXS590184 QHO590184 QRK590184 RBG590184 RLC590184 RUY590184 SEU590184 SOQ590184 SYM590184 TII590184 TSE590184 UCA590184 ULW590184 UVS590184 VFO590184 VPK590184 VZG590184 WJC590184 WSY590184 XCU590184 GM655720 QI655720 AAE655720 AKA655720 ATW655720 BDS655720 BNO655720 BXK655720 CHG655720 CRC655720 DAY655720 DKU655720 DUQ655720 EEM655720 EOI655720 EYE655720 FIA655720 FRW655720 GBS655720 GLO655720 GVK655720 HFG655720 HPC655720 HYY655720 IIU655720 ISQ655720 JCM655720 JMI655720 JWE655720 KGA655720 KPW655720 KZS655720 LJO655720 LTK655720 MDG655720 MNC655720 MWY655720 NGU655720 NQQ655720 OAM655720 OKI655720 OUE655720 PEA655720 PNW655720 PXS655720 QHO655720 QRK655720 RBG655720 RLC655720 RUY655720 SEU655720 SOQ655720 SYM655720 TII655720 TSE655720 UCA655720 ULW655720 UVS655720 VFO655720 VPK655720 VZG655720 WJC655720 WSY655720 XCU655720 GM721256 QI721256 AAE721256 AKA721256 ATW721256 BDS721256 BNO721256 BXK721256 CHG721256 CRC721256 DAY721256 DKU721256 DUQ721256 EEM721256 EOI721256 EYE721256 FIA721256 FRW721256 GBS721256 GLO721256 GVK721256 HFG721256 HPC721256 HYY721256 IIU721256 ISQ721256 JCM721256 JMI721256 JWE721256 KGA721256 KPW721256 KZS721256 LJO721256 LTK721256 MDG721256 MNC721256 MWY721256 NGU721256 NQQ721256 OAM721256 OKI721256 OUE721256 PEA721256 PNW721256 PXS721256 QHO721256 QRK721256 RBG721256 RLC721256 RUY721256 SEU721256 SOQ721256 SYM721256 TII721256 TSE721256 UCA721256 ULW721256 UVS721256 VFO721256 VPK721256 VZG721256 WJC721256 WSY721256 XCU721256 GM786792 QI786792 AAE786792 AKA786792 ATW786792 BDS786792 BNO786792 BXK786792 CHG786792 CRC786792 DAY786792 DKU786792 DUQ786792 EEM786792 EOI786792 EYE786792 FIA786792 FRW786792 GBS786792 GLO786792 GVK786792 HFG786792 HPC786792 HYY786792 IIU786792 ISQ786792 JCM786792 JMI786792 JWE786792 KGA786792 KPW786792 KZS786792 LJO786792 LTK786792 MDG786792 MNC786792 MWY786792 NGU786792 NQQ786792 OAM786792 OKI786792 OUE786792 PEA786792 PNW786792 PXS786792 QHO786792 QRK786792 RBG786792 RLC786792 RUY786792 SEU786792 SOQ786792 SYM786792 TII786792 TSE786792 UCA786792 ULW786792 UVS786792 VFO786792 VPK786792 VZG786792 WJC786792 WSY786792 XCU786792 GM852328 QI852328 AAE852328 AKA852328 ATW852328 BDS852328 BNO852328 BXK852328 CHG852328 CRC852328 DAY852328 DKU852328 DUQ852328 EEM852328 EOI852328 EYE852328 FIA852328 FRW852328 GBS852328 GLO852328 GVK852328 HFG852328 HPC852328 HYY852328 IIU852328 ISQ852328 JCM852328 JMI852328 JWE852328 KGA852328 KPW852328 KZS852328 LJO852328 LTK852328 MDG852328 MNC852328 MWY852328 NGU852328 NQQ852328 OAM852328 OKI852328 OUE852328 PEA852328 PNW852328 PXS852328 QHO852328 QRK852328 RBG852328 RLC852328 RUY852328 SEU852328 SOQ852328 SYM852328 TII852328 TSE852328 UCA852328 ULW852328 UVS852328 VFO852328 VPK852328 VZG852328 WJC852328 WSY852328 XCU852328 GM917864 QI917864 AAE917864 AKA917864 ATW917864 BDS917864 BNO917864 BXK917864 CHG917864 CRC917864 DAY917864 DKU917864 DUQ917864 EEM917864 EOI917864 EYE917864 FIA917864 FRW917864 GBS917864 GLO917864 GVK917864 HFG917864 HPC917864 HYY917864 IIU917864 ISQ917864 JCM917864 JMI917864 JWE917864 KGA917864 KPW917864 KZS917864 LJO917864 LTK917864 MDG917864 MNC917864 MWY917864 NGU917864 NQQ917864 OAM917864 OKI917864 OUE917864 PEA917864 PNW917864 PXS917864 QHO917864 QRK917864 RBG917864 RLC917864 RUY917864 SEU917864 SOQ917864 SYM917864 TII917864 TSE917864 UCA917864 ULW917864 UVS917864 VFO917864 VPK917864 VZG917864 WJC917864 WSY917864 XCU917864 GM983400 QI983400 AAE983400 AKA983400 ATW983400 BDS983400 BNO983400 BXK983400 CHG983400 CRC983400 DAY983400 DKU983400 DUQ983400 EEM983400 EOI983400 EYE983400 FIA983400 FRW983400 GBS983400 GLO983400 GVK983400 HFG983400 HPC983400 HYY983400 IIU983400 ISQ983400 JCM983400 JMI983400 JWE983400 KGA983400 KPW983400 KZS983400 LJO983400 LTK983400 MDG983400 MNC983400 MWY983400 NGU983400 NQQ983400 OAM983400 OKI983400 OUE983400 PEA983400 PNW983400 PXS983400 QHO983400 QRK983400 RBG983400 RLC983400 RUY983400 SEU983400 SOQ983400 SYM983400 TII983400 TSE983400 UCA983400 ULW983400 UVS983400 VFO983400 VPK983400 VZG983400 WJC983400 WSY983400 XCU983400 GU360 QQ360 AAM360 AKI360 AUE360 BEA360 BNW360 BXS360 CHO360 CRK360 DBG360 DLC360 DUY360 EEU360 EOQ360 EYM360 FII360 FSE360 GCA360 GLW360 GVS360 HFO360 HPK360 HZG360 IJC360 ISY360 JCU360 JMQ360 JWM360 KGI360 KQE360 LAA360 LJW360 LTS360 MDO360 MNK360 MXG360 NHC360 NQY360 OAU360 OKQ360 OUM360 PEI360 POE360 PYA360 QHW360 QRS360 RBO360 RLK360 RVG360 SFC360 SOY360 SYU360 TIQ360 TSM360 UCI360 UME360 UWA360 VFW360 VPS360 VZO360 WJK360 WTG360 XDC360 GU65896 QQ65896 AAM65896 AKI65896 AUE65896 BEA65896 BNW65896 BXS65896 CHO65896 CRK65896 DBG65896 DLC65896 DUY65896 EEU65896 EOQ65896 EYM65896 FII65896 FSE65896 GCA65896 GLW65896 GVS65896 HFO65896 HPK65896 HZG65896 IJC65896 ISY65896 JCU65896 JMQ65896 JWM65896 KGI65896 KQE65896 LAA65896 LJW65896 LTS65896 MDO65896 MNK65896 MXG65896 NHC65896 NQY65896 OAU65896 OKQ65896 OUM65896 PEI65896 POE65896 PYA65896 QHW65896 QRS65896 RBO65896 RLK65896 RVG65896 SFC65896 SOY65896 SYU65896 TIQ65896 TSM65896 UCI65896 UME65896 UWA65896 VFW65896 VPS65896 VZO65896 WJK65896 WTG65896 XDC65896 GU131432 QQ131432 AAM131432 AKI131432 AUE131432 BEA131432 BNW131432 BXS131432 CHO131432 CRK131432 DBG131432 DLC131432 DUY131432 EEU131432 EOQ131432 EYM131432 FII131432 FSE131432 GCA131432 GLW131432 GVS131432 HFO131432 HPK131432 HZG131432 IJC131432 ISY131432 JCU131432 JMQ131432 JWM131432 KGI131432 KQE131432 LAA131432 LJW131432 LTS131432 MDO131432 MNK131432 MXG131432 NHC131432 NQY131432 OAU131432 OKQ131432 OUM131432 PEI131432 POE131432 PYA131432 QHW131432 QRS131432 RBO131432 RLK131432 RVG131432 SFC131432 SOY131432 SYU131432 TIQ131432 TSM131432 UCI131432 UME131432 UWA131432 VFW131432 VPS131432 VZO131432 WJK131432 WTG131432 XDC131432 GU196968 QQ196968 AAM196968 AKI196968 AUE196968 BEA196968 BNW196968 BXS196968 CHO196968 CRK196968 DBG196968 DLC196968 DUY196968 EEU196968 EOQ196968 EYM196968 FII196968 FSE196968 GCA196968 GLW196968 GVS196968 HFO196968 HPK196968 HZG196968 IJC196968 ISY196968 JCU196968 JMQ196968 JWM196968 KGI196968 KQE196968 LAA196968 LJW196968 LTS196968 MDO196968 MNK196968 MXG196968 NHC196968 NQY196968 OAU196968 OKQ196968 OUM196968 PEI196968 POE196968 PYA196968 QHW196968 QRS196968 RBO196968 RLK196968 RVG196968 SFC196968 SOY196968 SYU196968 TIQ196968 TSM196968 UCI196968 UME196968 UWA196968 VFW196968 VPS196968 VZO196968 WJK196968 WTG196968 XDC196968 GU262504 QQ262504 AAM262504 AKI262504 AUE262504 BEA262504 BNW262504 BXS262504 CHO262504 CRK262504 DBG262504 DLC262504 DUY262504 EEU262504 EOQ262504 EYM262504 FII262504 FSE262504 GCA262504 GLW262504 GVS262504 HFO262504 HPK262504 HZG262504 IJC262504 ISY262504 JCU262504 JMQ262504 JWM262504 KGI262504 KQE262504 LAA262504 LJW262504 LTS262504 MDO262504 MNK262504 MXG262504 NHC262504 NQY262504 OAU262504 OKQ262504 OUM262504 PEI262504 POE262504 PYA262504 QHW262504 QRS262504 RBO262504 RLK262504 RVG262504 SFC262504 SOY262504 SYU262504 TIQ262504 TSM262504 UCI262504 UME262504 UWA262504 VFW262504 VPS262504 VZO262504 WJK262504 WTG262504 XDC262504 GU328040 QQ328040 AAM328040 AKI328040 AUE328040 BEA328040 BNW328040 BXS328040 CHO328040 CRK328040 DBG328040 DLC328040 DUY328040 EEU328040 EOQ328040 EYM328040 FII328040 FSE328040 GCA328040 GLW328040 GVS328040 HFO328040 HPK328040 HZG328040 IJC328040 ISY328040 JCU328040 JMQ328040 JWM328040 KGI328040 KQE328040 LAA328040 LJW328040 LTS328040 MDO328040 MNK328040 MXG328040 NHC328040 NQY328040 OAU328040 OKQ328040 OUM328040 PEI328040 POE328040 PYA328040 QHW328040 QRS328040 RBO328040 RLK328040 RVG328040 SFC328040 SOY328040 SYU328040 TIQ328040 TSM328040 UCI328040 UME328040 UWA328040 VFW328040 VPS328040 VZO328040 WJK328040 WTG328040 XDC328040 GU393576 QQ393576 AAM393576 AKI393576 AUE393576 BEA393576 BNW393576 BXS393576 CHO393576 CRK393576 DBG393576 DLC393576 DUY393576 EEU393576 EOQ393576 EYM393576 FII393576 FSE393576 GCA393576 GLW393576 GVS393576 HFO393576 HPK393576 HZG393576 IJC393576 ISY393576 JCU393576 JMQ393576 JWM393576 KGI393576 KQE393576 LAA393576 LJW393576 LTS393576 MDO393576 MNK393576 MXG393576 NHC393576 NQY393576 OAU393576 OKQ393576 OUM393576 PEI393576 POE393576 PYA393576 QHW393576 QRS393576 RBO393576 RLK393576 RVG393576 SFC393576 SOY393576 SYU393576 TIQ393576 TSM393576 UCI393576 UME393576 UWA393576 VFW393576 VPS393576 VZO393576 WJK393576 WTG393576 XDC393576 GU459112 QQ459112 AAM459112 AKI459112 AUE459112 BEA459112 BNW459112 BXS459112 CHO459112 CRK459112 DBG459112 DLC459112 DUY459112 EEU459112 EOQ459112 EYM459112 FII459112 FSE459112 GCA459112 GLW459112 GVS459112 HFO459112 HPK459112 HZG459112 IJC459112 ISY459112 JCU459112 JMQ459112 JWM459112 KGI459112 KQE459112 LAA459112 LJW459112 LTS459112 MDO459112 MNK459112 MXG459112 NHC459112 NQY459112 OAU459112 OKQ459112 OUM459112 PEI459112 POE459112 PYA459112 QHW459112 QRS459112 RBO459112 RLK459112 RVG459112 SFC459112 SOY459112 SYU459112 TIQ459112 TSM459112 UCI459112 UME459112 UWA459112 VFW459112 VPS459112 VZO459112 WJK459112 WTG459112 XDC459112 GU524648 QQ524648 AAM524648 AKI524648 AUE524648 BEA524648 BNW524648 BXS524648 CHO524648 CRK524648 DBG524648 DLC524648 DUY524648 EEU524648 EOQ524648 EYM524648 FII524648 FSE524648 GCA524648 GLW524648 GVS524648 HFO524648 HPK524648 HZG524648 IJC524648 ISY524648 JCU524648 JMQ524648 JWM524648 KGI524648 KQE524648 LAA524648 LJW524648 LTS524648 MDO524648 MNK524648 MXG524648 NHC524648 NQY524648 OAU524648 OKQ524648 OUM524648 PEI524648 POE524648 PYA524648 QHW524648 QRS524648 RBO524648 RLK524648 RVG524648 SFC524648 SOY524648 SYU524648 TIQ524648 TSM524648 UCI524648 UME524648 UWA524648 VFW524648 VPS524648 VZO524648 WJK524648 WTG524648 XDC524648 GU590184 QQ590184 AAM590184 AKI590184 AUE590184 BEA590184 BNW590184 BXS590184 CHO590184 CRK590184 DBG590184 DLC590184 DUY590184 EEU590184 EOQ590184 EYM590184 FII590184 FSE590184 GCA590184 GLW590184 GVS590184 HFO590184 HPK590184 HZG590184 IJC590184 ISY590184 JCU590184 JMQ590184 JWM590184 KGI590184 KQE590184 LAA590184 LJW590184 LTS590184 MDO590184 MNK590184 MXG590184 NHC590184 NQY590184 OAU590184 OKQ590184 OUM590184 PEI590184 POE590184 PYA590184 QHW590184 QRS590184 RBO590184 RLK590184 RVG590184 SFC590184 SOY590184 SYU590184 TIQ590184 TSM590184 UCI590184 UME590184 UWA590184 VFW590184 VPS590184 VZO590184 WJK590184 WTG590184 XDC590184 GU655720 QQ655720 AAM655720 AKI655720 AUE655720 BEA655720 BNW655720 BXS655720 CHO655720 CRK655720 DBG655720 DLC655720 DUY655720 EEU655720 EOQ655720 EYM655720 FII655720 FSE655720 GCA655720 GLW655720 GVS655720 HFO655720 HPK655720 HZG655720 IJC655720 ISY655720 JCU655720 JMQ655720 JWM655720 KGI655720 KQE655720 LAA655720 LJW655720 LTS655720 MDO655720 MNK655720 MXG655720 NHC655720 NQY655720 OAU655720 OKQ655720 OUM655720 PEI655720 POE655720 PYA655720 QHW655720 QRS655720 RBO655720 RLK655720 RVG655720 SFC655720 SOY655720 SYU655720 TIQ655720 TSM655720 UCI655720 UME655720 UWA655720 VFW655720 VPS655720 VZO655720 WJK655720 WTG655720 XDC655720 GU721256 QQ721256 AAM721256 AKI721256 AUE721256 BEA721256 BNW721256 BXS721256 CHO721256 CRK721256 DBG721256 DLC721256 DUY721256 EEU721256 EOQ721256 EYM721256 FII721256 FSE721256 GCA721256 GLW721256 GVS721256 HFO721256 HPK721256 HZG721256 IJC721256 ISY721256 JCU721256 JMQ721256 JWM721256 KGI721256 KQE721256 LAA721256 LJW721256 LTS721256 MDO721256 MNK721256 MXG721256 NHC721256 NQY721256 OAU721256 OKQ721256 OUM721256 PEI721256 POE721256 PYA721256 QHW721256 QRS721256 RBO721256 RLK721256 RVG721256 SFC721256 SOY721256 SYU721256 TIQ721256 TSM721256 UCI721256 UME721256 UWA721256 VFW721256 VPS721256 VZO721256 WJK721256 WTG721256 XDC721256 GU786792 QQ786792 AAM786792 AKI786792 AUE786792 BEA786792 BNW786792 BXS786792 CHO786792 CRK786792 DBG786792 DLC786792 DUY786792 EEU786792 EOQ786792 EYM786792 FII786792 FSE786792 GCA786792 GLW786792 GVS786792 HFO786792 HPK786792 HZG786792 IJC786792 ISY786792 JCU786792 JMQ786792 JWM786792 KGI786792 KQE786792 LAA786792 LJW786792 LTS786792 MDO786792 MNK786792 MXG786792 NHC786792 NQY786792 OAU786792 OKQ786792 OUM786792 PEI786792 POE786792 PYA786792 QHW786792 QRS786792 RBO786792 RLK786792 RVG786792 SFC786792 SOY786792 SYU786792 TIQ786792 TSM786792 UCI786792 UME786792 UWA786792 VFW786792 VPS786792 VZO786792 WJK786792 WTG786792 XDC786792 GU852328 QQ852328 AAM852328 AKI852328 AUE852328 BEA852328 BNW852328 BXS852328 CHO852328 CRK852328 DBG852328 DLC852328 DUY852328 EEU852328 EOQ852328 EYM852328 FII852328 FSE852328 GCA852328 GLW852328 GVS852328 HFO852328 HPK852328 HZG852328 IJC852328 ISY852328 JCU852328 JMQ852328 JWM852328 KGI852328 KQE852328 LAA852328 LJW852328 LTS852328 MDO852328 MNK852328 MXG852328 NHC852328 NQY852328 OAU852328 OKQ852328 OUM852328 PEI852328 POE852328 PYA852328 QHW852328 QRS852328 RBO852328 RLK852328 RVG852328 SFC852328 SOY852328 SYU852328 TIQ852328 TSM852328 UCI852328 UME852328 UWA852328 VFW852328 VPS852328 VZO852328 WJK852328 WTG852328 XDC852328 GU917864 QQ917864 AAM917864 AKI917864 AUE917864 BEA917864 BNW917864 BXS917864 CHO917864 CRK917864 DBG917864 DLC917864 DUY917864 EEU917864 EOQ917864 EYM917864 FII917864 FSE917864 GCA917864 GLW917864 GVS917864 HFO917864 HPK917864 HZG917864 IJC917864 ISY917864 JCU917864 JMQ917864 JWM917864 KGI917864 KQE917864 LAA917864 LJW917864 LTS917864 MDO917864 MNK917864 MXG917864 NHC917864 NQY917864 OAU917864 OKQ917864 OUM917864 PEI917864 POE917864 PYA917864 QHW917864 QRS917864 RBO917864 RLK917864 RVG917864 SFC917864 SOY917864 SYU917864 TIQ917864 TSM917864 UCI917864 UME917864 UWA917864 VFW917864 VPS917864 VZO917864 WJK917864 WTG917864 XDC917864 GU983400 QQ983400 AAM983400 AKI983400 AUE983400 BEA983400 BNW983400 BXS983400 CHO983400 CRK983400 DBG983400 DLC983400 DUY983400 EEU983400 EOQ983400 EYM983400 FII983400 FSE983400 GCA983400 GLW983400 GVS983400 HFO983400 HPK983400 HZG983400 IJC983400 ISY983400 JCU983400 JMQ983400 JWM983400 KGI983400 KQE983400 LAA983400 LJW983400 LTS983400 MDO983400 MNK983400 MXG983400 NHC983400 NQY983400 OAU983400 OKQ983400 OUM983400 PEI983400 POE983400 PYA983400 QHW983400 QRS983400 RBO983400 RLK983400 RVG983400 SFC983400 SOY983400 SYU983400 TIQ983400 TSM983400 UCI983400 UME983400 UWA983400 VFW983400 VPS983400 VZO983400 WJK983400 WTG983400 XDC983400 HC360 QY360 AAU360 AKQ360 AUM360 BEI360 BOE360 BYA360 CHW360 CRS360 DBO360 DLK360 DVG360 EFC360 EOY360 EYU360 FIQ360 FSM360 GCI360 GME360 GWA360 HFW360 HPS360 HZO360 IJK360 ITG360 JDC360 JMY360 JWU360 KGQ360 KQM360 LAI360 LKE360 LUA360 MDW360 MNS360 MXO360 NHK360 NRG360 OBC360 OKY360 OUU360 PEQ360 POM360 PYI360 QIE360 QSA360 RBW360 RLS360 RVO360 SFK360 SPG360 SZC360 TIY360 TSU360 UCQ360 UMM360 UWI360 VGE360 VQA360 VZW360 WJS360 WTO360 XDK360 HC65896 QY65896 AAU65896 AKQ65896 AUM65896 BEI65896 BOE65896 BYA65896 CHW65896 CRS65896 DBO65896 DLK65896 DVG65896 EFC65896 EOY65896 EYU65896 FIQ65896 FSM65896 GCI65896 GME65896 GWA65896 HFW65896 HPS65896 HZO65896 IJK65896 ITG65896 JDC65896 JMY65896 JWU65896 KGQ65896 KQM65896 LAI65896 LKE65896 LUA65896 MDW65896 MNS65896 MXO65896 NHK65896 NRG65896 OBC65896 OKY65896 OUU65896 PEQ65896 POM65896 PYI65896 QIE65896 QSA65896 RBW65896 RLS65896 RVO65896 SFK65896 SPG65896 SZC65896 TIY65896 TSU65896 UCQ65896 UMM65896 UWI65896 VGE65896 VQA65896 VZW65896 WJS65896 WTO65896 XDK65896 HC131432 QY131432 AAU131432 AKQ131432 AUM131432 BEI131432 BOE131432 BYA131432 CHW131432 CRS131432 DBO131432 DLK131432 DVG131432 EFC131432 EOY131432 EYU131432 FIQ131432 FSM131432 GCI131432 GME131432 GWA131432 HFW131432 HPS131432 HZO131432 IJK131432 ITG131432 JDC131432 JMY131432 JWU131432 KGQ131432 KQM131432 LAI131432 LKE131432 LUA131432 MDW131432 MNS131432 MXO131432 NHK131432 NRG131432 OBC131432 OKY131432 OUU131432 PEQ131432 POM131432 PYI131432 QIE131432 QSA131432 RBW131432 RLS131432 RVO131432 SFK131432 SPG131432 SZC131432 TIY131432 TSU131432 UCQ131432 UMM131432 UWI131432 VGE131432 VQA131432 VZW131432 WJS131432 WTO131432 XDK131432 HC196968 QY196968 AAU196968 AKQ196968 AUM196968 BEI196968 BOE196968 BYA196968 CHW196968 CRS196968 DBO196968 DLK196968 DVG196968 EFC196968 EOY196968 EYU196968 FIQ196968 FSM196968 GCI196968 GME196968 GWA196968 HFW196968 HPS196968 HZO196968 IJK196968 ITG196968 JDC196968 JMY196968 JWU196968 KGQ196968 KQM196968 LAI196968 LKE196968 LUA196968 MDW196968 MNS196968 MXO196968 NHK196968 NRG196968 OBC196968 OKY196968 OUU196968 PEQ196968 POM196968 PYI196968 QIE196968 QSA196968 RBW196968 RLS196968 RVO196968 SFK196968 SPG196968 SZC196968 TIY196968 TSU196968 UCQ196968 UMM196968 UWI196968 VGE196968 VQA196968 VZW196968 WJS196968 WTO196968 XDK196968 HC262504 QY262504 AAU262504 AKQ262504 AUM262504 BEI262504 BOE262504 BYA262504 CHW262504 CRS262504 DBO262504 DLK262504 DVG262504 EFC262504 EOY262504 EYU262504 FIQ262504 FSM262504 GCI262504 GME262504 GWA262504 HFW262504 HPS262504 HZO262504 IJK262504 ITG262504 JDC262504 JMY262504 JWU262504 KGQ262504 KQM262504 LAI262504 LKE262504 LUA262504 MDW262504 MNS262504 MXO262504 NHK262504 NRG262504 OBC262504 OKY262504 OUU262504 PEQ262504 POM262504 PYI262504 QIE262504 QSA262504 RBW262504 RLS262504 RVO262504 SFK262504 SPG262504 SZC262504 TIY262504 TSU262504 UCQ262504 UMM262504 UWI262504 VGE262504 VQA262504 VZW262504 WJS262504 WTO262504 XDK262504 HC328040 QY328040 AAU328040 AKQ328040 AUM328040 BEI328040 BOE328040 BYA328040 CHW328040 CRS328040 DBO328040 DLK328040 DVG328040 EFC328040 EOY328040 EYU328040 FIQ328040 FSM328040 GCI328040 GME328040 GWA328040 HFW328040 HPS328040 HZO328040 IJK328040 ITG328040 JDC328040 JMY328040 JWU328040 KGQ328040 KQM328040 LAI328040 LKE328040 LUA328040 MDW328040 MNS328040 MXO328040 NHK328040 NRG328040 OBC328040 OKY328040 OUU328040 PEQ328040 POM328040 PYI328040 QIE328040 QSA328040 RBW328040 RLS328040 RVO328040 SFK328040 SPG328040 SZC328040 TIY328040 TSU328040 UCQ328040 UMM328040 UWI328040 VGE328040 VQA328040 VZW328040 WJS328040 WTO328040 XDK328040 HC393576 QY393576 AAU393576 AKQ393576 AUM393576 BEI393576 BOE393576 BYA393576 CHW393576 CRS393576 DBO393576 DLK393576 DVG393576 EFC393576 EOY393576 EYU393576 FIQ393576 FSM393576 GCI393576 GME393576 GWA393576 HFW393576 HPS393576 HZO393576 IJK393576 ITG393576 JDC393576 JMY393576 JWU393576 KGQ393576 KQM393576 LAI393576 LKE393576 LUA393576 MDW393576 MNS393576 MXO393576 NHK393576 NRG393576 OBC393576 OKY393576 OUU393576 PEQ393576 POM393576 PYI393576 QIE393576 QSA393576 RBW393576 RLS393576 RVO393576 SFK393576 SPG393576 SZC393576 TIY393576 TSU393576 UCQ393576 UMM393576 UWI393576 VGE393576 VQA393576 VZW393576 WJS393576 WTO393576 XDK393576 HC459112 QY459112 AAU459112 AKQ459112 AUM459112 BEI459112 BOE459112 BYA459112 CHW459112 CRS459112 DBO459112 DLK459112 DVG459112 EFC459112 EOY459112 EYU459112 FIQ459112 FSM459112 GCI459112 GME459112 GWA459112 HFW459112 HPS459112 HZO459112 IJK459112 ITG459112 JDC459112 JMY459112 JWU459112 KGQ459112 KQM459112 LAI459112 LKE459112 LUA459112 MDW459112 MNS459112 MXO459112 NHK459112 NRG459112 OBC459112 OKY459112 OUU459112 PEQ459112 POM459112 PYI459112 QIE459112 QSA459112 RBW459112 RLS459112 RVO459112 SFK459112 SPG459112 SZC459112 TIY459112 TSU459112 UCQ459112 UMM459112 UWI459112 VGE459112 VQA459112 VZW459112 WJS459112 WTO459112 XDK459112 HC524648 QY524648 AAU524648 AKQ524648 AUM524648 BEI524648 BOE524648 BYA524648 CHW524648 CRS524648 DBO524648 DLK524648 DVG524648 EFC524648 EOY524648 EYU524648 FIQ524648 FSM524648 GCI524648 GME524648 GWA524648 HFW524648 HPS524648 HZO524648 IJK524648 ITG524648 JDC524648 JMY524648 JWU524648 KGQ524648 KQM524648 LAI524648 LKE524648 LUA524648 MDW524648 MNS524648 MXO524648 NHK524648 NRG524648 OBC524648 OKY524648 OUU524648 PEQ524648 POM524648 PYI524648 QIE524648 QSA524648 RBW524648 RLS524648 RVO524648 SFK524648 SPG524648 SZC524648 TIY524648 TSU524648 UCQ524648 UMM524648 UWI524648 VGE524648 VQA524648 VZW524648 WJS524648 WTO524648 XDK524648 HC590184 QY590184 AAU590184 AKQ590184 AUM590184 BEI590184 BOE590184 BYA590184 CHW590184 CRS590184 DBO590184 DLK590184 DVG590184 EFC590184 EOY590184 EYU590184 FIQ590184 FSM590184 GCI590184 GME590184 GWA590184 HFW590184 HPS590184 HZO590184 IJK590184 ITG590184 JDC590184 JMY590184 JWU590184 KGQ590184 KQM590184 LAI590184 LKE590184 LUA590184 MDW590184 MNS590184 MXO590184 NHK590184 NRG590184 OBC590184 OKY590184 OUU590184 PEQ590184 POM590184 PYI590184 QIE590184 QSA590184 RBW590184 RLS590184 RVO590184 SFK590184 SPG590184 SZC590184 TIY590184 TSU590184 UCQ590184 UMM590184 UWI590184 VGE590184 VQA590184 VZW590184 WJS590184 WTO590184 XDK590184 HC655720 QY655720 AAU655720 AKQ655720 AUM655720 BEI655720 BOE655720 BYA655720 CHW655720 CRS655720 DBO655720 DLK655720 DVG655720 EFC655720 EOY655720 EYU655720 FIQ655720 FSM655720 GCI655720 GME655720 GWA655720 HFW655720 HPS655720 HZO655720 IJK655720 ITG655720 JDC655720 JMY655720 JWU655720 KGQ655720 KQM655720 LAI655720 LKE655720 LUA655720 MDW655720 MNS655720 MXO655720 NHK655720 NRG655720 OBC655720 OKY655720 OUU655720 PEQ655720 POM655720 PYI655720 QIE655720 QSA655720 RBW655720 RLS655720 RVO655720 SFK655720 SPG655720 SZC655720 TIY655720 TSU655720 UCQ655720 UMM655720 UWI655720 VGE655720 VQA655720 VZW655720 WJS655720 WTO655720 XDK655720 HC721256 QY721256 AAU721256 AKQ721256 AUM721256 BEI721256 BOE721256 BYA721256 CHW721256 CRS721256 DBO721256 DLK721256 DVG721256 EFC721256 EOY721256 EYU721256 FIQ721256 FSM721256 GCI721256 GME721256 GWA721256 HFW721256 HPS721256 HZO721256 IJK721256 ITG721256 JDC721256 JMY721256 JWU721256 KGQ721256 KQM721256 LAI721256 LKE721256 LUA721256 MDW721256 MNS721256 MXO721256 NHK721256 NRG721256 OBC721256 OKY721256 OUU721256 PEQ721256 POM721256 PYI721256 QIE721256 QSA721256 RBW721256 RLS721256 RVO721256 SFK721256 SPG721256 SZC721256 TIY721256 TSU721256 UCQ721256 UMM721256 UWI721256 VGE721256 VQA721256 VZW721256 WJS721256 WTO721256 XDK721256 HC786792 QY786792 AAU786792 AKQ786792 AUM786792 BEI786792 BOE786792 BYA786792 CHW786792 CRS786792 DBO786792 DLK786792 DVG786792 EFC786792 EOY786792 EYU786792 FIQ786792 FSM786792 GCI786792 GME786792 GWA786792 HFW786792 HPS786792 HZO786792 IJK786792 ITG786792 JDC786792 JMY786792 JWU786792 KGQ786792 KQM786792 LAI786792 LKE786792 LUA786792 MDW786792 MNS786792 MXO786792 NHK786792 NRG786792 OBC786792 OKY786792 OUU786792 PEQ786792 POM786792 PYI786792 QIE786792 QSA786792 RBW786792 RLS786792 RVO786792 SFK786792 SPG786792 SZC786792 TIY786792 TSU786792 UCQ786792 UMM786792 UWI786792 VGE786792 VQA786792 VZW786792 WJS786792 WTO786792 XDK786792 HC852328 QY852328 AAU852328 AKQ852328 AUM852328 BEI852328 BOE852328 BYA852328 CHW852328 CRS852328 DBO852328 DLK852328 DVG852328 EFC852328 EOY852328 EYU852328 FIQ852328 FSM852328 GCI852328 GME852328 GWA852328 HFW852328 HPS852328 HZO852328 IJK852328 ITG852328 JDC852328 JMY852328 JWU852328 KGQ852328 KQM852328 LAI852328 LKE852328 LUA852328 MDW852328 MNS852328 MXO852328 NHK852328 NRG852328 OBC852328 OKY852328 OUU852328 PEQ852328 POM852328 PYI852328 QIE852328 QSA852328 RBW852328 RLS852328 RVO852328 SFK852328 SPG852328 SZC852328 TIY852328 TSU852328 UCQ852328 UMM852328 UWI852328 VGE852328 VQA852328 VZW852328 WJS852328 WTO852328 XDK852328 HC917864 QY917864 AAU917864 AKQ917864 AUM917864 BEI917864 BOE917864 BYA917864 CHW917864 CRS917864 DBO917864 DLK917864 DVG917864 EFC917864 EOY917864 EYU917864 FIQ917864 FSM917864 GCI917864 GME917864 GWA917864 HFW917864 HPS917864 HZO917864 IJK917864 ITG917864 JDC917864 JMY917864 JWU917864 KGQ917864 KQM917864 LAI917864 LKE917864 LUA917864 MDW917864 MNS917864 MXO917864 NHK917864 NRG917864 OBC917864 OKY917864 OUU917864 PEQ917864 POM917864 PYI917864 QIE917864 QSA917864 RBW917864 RLS917864 RVO917864 SFK917864 SPG917864 SZC917864 TIY917864 TSU917864 UCQ917864 UMM917864 UWI917864 VGE917864 VQA917864 VZW917864 WJS917864 WTO917864 XDK917864 HC983400 QY983400 AAU983400 AKQ983400 AUM983400 BEI983400 BOE983400 BYA983400 CHW983400 CRS983400 DBO983400 DLK983400 DVG983400 EFC983400 EOY983400 EYU983400 FIQ983400 FSM983400 GCI983400 GME983400 GWA983400 HFW983400 HPS983400 HZO983400 IJK983400 ITG983400 JDC983400 JMY983400 JWU983400 KGQ983400 KQM983400 LAI983400 LKE983400 LUA983400 MDW983400 MNS983400 MXO983400 NHK983400 NRG983400 OBC983400 OKY983400 OUU983400 PEQ983400 POM983400 PYI983400 QIE983400 QSA983400 RBW983400 RLS983400 RVO983400 SFK983400 SPG983400 SZC983400 TIY983400 TSU983400 UCQ983400 UMM983400 UWI983400 VGE983400 VQA983400 VZW983400 WJS983400 WTO983400 XDK983400 HK360 RG360 ABC360 AKY360 AUU360 BEQ360 BOM360 BYI360 CIE360 CSA360 DBW360 DLS360 DVO360 EFK360 EPG360 EZC360 FIY360 FSU360 GCQ360 GMM360 GWI360 HGE360 HQA360 HZW360 IJS360 ITO360 JDK360 JNG360 JXC360 KGY360 KQU360 LAQ360 LKM360 LUI360 MEE360 MOA360 MXW360 NHS360 NRO360 OBK360 OLG360 OVC360 PEY360 POU360 PYQ360 QIM360 QSI360 RCE360 RMA360 RVW360 SFS360 SPO360 SZK360 TJG360 TTC360 UCY360 UMU360 UWQ360 VGM360 VQI360 WAE360 WKA360 WTW360 XDS360 HK65896 RG65896 ABC65896 AKY65896 AUU65896 BEQ65896 BOM65896 BYI65896 CIE65896 CSA65896 DBW65896 DLS65896 DVO65896 EFK65896 EPG65896 EZC65896 FIY65896 FSU65896 GCQ65896 GMM65896 GWI65896 HGE65896 HQA65896 HZW65896 IJS65896 ITO65896 JDK65896 JNG65896 JXC65896 KGY65896 KQU65896 LAQ65896 LKM65896 LUI65896 MEE65896 MOA65896 MXW65896 NHS65896 NRO65896 OBK65896 OLG65896 OVC65896 PEY65896 POU65896 PYQ65896 QIM65896 QSI65896 RCE65896 RMA65896 RVW65896 SFS65896 SPO65896 SZK65896 TJG65896 TTC65896 UCY65896 UMU65896 UWQ65896 VGM65896 VQI65896 WAE65896 WKA65896 WTW65896 XDS65896 HK131432 RG131432 ABC131432 AKY131432 AUU131432 BEQ131432 BOM131432 BYI131432 CIE131432 CSA131432 DBW131432 DLS131432 DVO131432 EFK131432 EPG131432 EZC131432 FIY131432 FSU131432 GCQ131432 GMM131432 GWI131432 HGE131432 HQA131432 HZW131432 IJS131432 ITO131432 JDK131432 JNG131432 JXC131432 KGY131432 KQU131432 LAQ131432 LKM131432 LUI131432 MEE131432 MOA131432 MXW131432 NHS131432 NRO131432 OBK131432 OLG131432 OVC131432 PEY131432 POU131432 PYQ131432 QIM131432 QSI131432 RCE131432 RMA131432 RVW131432 SFS131432 SPO131432 SZK131432 TJG131432 TTC131432 UCY131432 UMU131432 UWQ131432 VGM131432 VQI131432 WAE131432 WKA131432 WTW131432 XDS131432 HK196968 RG196968 ABC196968 AKY196968 AUU196968 BEQ196968 BOM196968 BYI196968 CIE196968 CSA196968 DBW196968 DLS196968 DVO196968 EFK196968 EPG196968 EZC196968 FIY196968 FSU196968 GCQ196968 GMM196968 GWI196968 HGE196968 HQA196968 HZW196968 IJS196968 ITO196968 JDK196968 JNG196968 JXC196968 KGY196968 KQU196968 LAQ196968 LKM196968 LUI196968 MEE196968 MOA196968 MXW196968 NHS196968 NRO196968 OBK196968 OLG196968 OVC196968 PEY196968 POU196968 PYQ196968 QIM196968 QSI196968 RCE196968 RMA196968 RVW196968 SFS196968 SPO196968 SZK196968 TJG196968 TTC196968 UCY196968 UMU196968 UWQ196968 VGM196968 VQI196968 WAE196968 WKA196968 WTW196968 XDS196968 HK262504 RG262504 ABC262504 AKY262504 AUU262504 BEQ262504 BOM262504 BYI262504 CIE262504 CSA262504 DBW262504 DLS262504 DVO262504 EFK262504 EPG262504 EZC262504 FIY262504 FSU262504 GCQ262504 GMM262504 GWI262504 HGE262504 HQA262504 HZW262504 IJS262504 ITO262504 JDK262504 JNG262504 JXC262504 KGY262504 KQU262504 LAQ262504 LKM262504 LUI262504 MEE262504 MOA262504 MXW262504 NHS262504 NRO262504 OBK262504 OLG262504 OVC262504 PEY262504 POU262504 PYQ262504 QIM262504 QSI262504 RCE262504 RMA262504 RVW262504 SFS262504 SPO262504 SZK262504 TJG262504 TTC262504 UCY262504 UMU262504 UWQ262504 VGM262504 VQI262504 WAE262504 WKA262504 WTW262504 XDS262504 HK328040 RG328040 ABC328040 AKY328040 AUU328040 BEQ328040 BOM328040 BYI328040 CIE328040 CSA328040 DBW328040 DLS328040 DVO328040 EFK328040 EPG328040 EZC328040 FIY328040 FSU328040 GCQ328040 GMM328040 GWI328040 HGE328040 HQA328040 HZW328040 IJS328040 ITO328040 JDK328040 JNG328040 JXC328040 KGY328040 KQU328040 LAQ328040 LKM328040 LUI328040 MEE328040 MOA328040 MXW328040 NHS328040 NRO328040 OBK328040 OLG328040 OVC328040 PEY328040 POU328040 PYQ328040 QIM328040 QSI328040 RCE328040 RMA328040 RVW328040 SFS328040 SPO328040 SZK328040 TJG328040 TTC328040 UCY328040 UMU328040 UWQ328040 VGM328040 VQI328040 WAE328040 WKA328040 WTW328040 XDS328040 HK393576 RG393576 ABC393576 AKY393576 AUU393576 BEQ393576 BOM393576 BYI393576 CIE393576 CSA393576 DBW393576 DLS393576 DVO393576 EFK393576 EPG393576 EZC393576 FIY393576 FSU393576 GCQ393576 GMM393576 GWI393576 HGE393576 HQA393576 HZW393576 IJS393576 ITO393576 JDK393576 JNG393576 JXC393576 KGY393576 KQU393576 LAQ393576 LKM393576 LUI393576 MEE393576 MOA393576 MXW393576 NHS393576 NRO393576 OBK393576 OLG393576 OVC393576 PEY393576 POU393576 PYQ393576 QIM393576 QSI393576 RCE393576 RMA393576 RVW393576 SFS393576 SPO393576 SZK393576 TJG393576 TTC393576 UCY393576 UMU393576 UWQ393576 VGM393576 VQI393576 WAE393576 WKA393576 WTW393576 XDS393576 HK459112 RG459112 ABC459112 AKY459112 AUU459112 BEQ459112 BOM459112 BYI459112 CIE459112 CSA459112 DBW459112 DLS459112 DVO459112 EFK459112 EPG459112 EZC459112 FIY459112 FSU459112 GCQ459112 GMM459112 GWI459112 HGE459112 HQA459112 HZW459112 IJS459112 ITO459112 JDK459112 JNG459112 JXC459112 KGY459112 KQU459112 LAQ459112 LKM459112 LUI459112 MEE459112 MOA459112 MXW459112 NHS459112 NRO459112 OBK459112 OLG459112 OVC459112 PEY459112 POU459112 PYQ459112 QIM459112 QSI459112 RCE459112 RMA459112 RVW459112 SFS459112 SPO459112 SZK459112 TJG459112 TTC459112 UCY459112 UMU459112 UWQ459112 VGM459112 VQI459112 WAE459112 WKA459112 WTW459112 XDS459112 HK524648 RG524648 ABC524648 AKY524648 AUU524648 BEQ524648 BOM524648 BYI524648 CIE524648 CSA524648 DBW524648 DLS524648 DVO524648 EFK524648 EPG524648 EZC524648 FIY524648 FSU524648 GCQ524648 GMM524648 GWI524648 HGE524648 HQA524648 HZW524648 IJS524648 ITO524648 JDK524648 JNG524648 JXC524648 KGY524648 KQU524648 LAQ524648 LKM524648 LUI524648 MEE524648 MOA524648 MXW524648 NHS524648 NRO524648 OBK524648 OLG524648 OVC524648 PEY524648 POU524648 PYQ524648 QIM524648 QSI524648 RCE524648 RMA524648 RVW524648 SFS524648 SPO524648 SZK524648 TJG524648 TTC524648 UCY524648 UMU524648 UWQ524648 VGM524648 VQI524648 WAE524648 WKA524648 WTW524648 XDS524648 HK590184 RG590184 ABC590184 AKY590184 AUU590184 BEQ590184 BOM590184 BYI590184 CIE590184 CSA590184 DBW590184 DLS590184 DVO590184 EFK590184 EPG590184 EZC590184 FIY590184 FSU590184 GCQ590184 GMM590184 GWI590184 HGE590184 HQA590184 HZW590184 IJS590184 ITO590184 JDK590184 JNG590184 JXC590184 KGY590184 KQU590184 LAQ590184 LKM590184 LUI590184 MEE590184 MOA590184 MXW590184 NHS590184 NRO590184 OBK590184 OLG590184 OVC590184 PEY590184 POU590184 PYQ590184 QIM590184 QSI590184 RCE590184 RMA590184 RVW590184 SFS590184 SPO590184 SZK590184 TJG590184 TTC590184 UCY590184 UMU590184 UWQ590184 VGM590184 VQI590184 WAE590184 WKA590184 WTW590184 XDS590184 HK655720 RG655720 ABC655720 AKY655720 AUU655720 BEQ655720 BOM655720 BYI655720 CIE655720 CSA655720 DBW655720 DLS655720 DVO655720 EFK655720 EPG655720 EZC655720 FIY655720 FSU655720 GCQ655720 GMM655720 GWI655720 HGE655720 HQA655720 HZW655720 IJS655720 ITO655720 JDK655720 JNG655720 JXC655720 KGY655720 KQU655720 LAQ655720 LKM655720 LUI655720 MEE655720 MOA655720 MXW655720 NHS655720 NRO655720 OBK655720 OLG655720 OVC655720 PEY655720 POU655720 PYQ655720 QIM655720 QSI655720 RCE655720 RMA655720 RVW655720 SFS655720 SPO655720 SZK655720 TJG655720 TTC655720 UCY655720 UMU655720 UWQ655720 VGM655720 VQI655720 WAE655720 WKA655720 WTW655720 XDS655720 HK721256 RG721256 ABC721256 AKY721256 AUU721256 BEQ721256 BOM721256 BYI721256 CIE721256 CSA721256 DBW721256 DLS721256 DVO721256 EFK721256 EPG721256 EZC721256 FIY721256 FSU721256 GCQ721256 GMM721256 GWI721256 HGE721256 HQA721256 HZW721256 IJS721256 ITO721256 JDK721256 JNG721256 JXC721256 KGY721256 KQU721256 LAQ721256 LKM721256 LUI721256 MEE721256 MOA721256 MXW721256 NHS721256 NRO721256 OBK721256 OLG721256 OVC721256 PEY721256 POU721256 PYQ721256 QIM721256 QSI721256 RCE721256 RMA721256 RVW721256 SFS721256 SPO721256 SZK721256 TJG721256 TTC721256 UCY721256 UMU721256 UWQ721256 VGM721256 VQI721256 WAE721256 WKA721256 WTW721256 XDS721256 HK786792 RG786792 ABC786792 AKY786792 AUU786792 BEQ786792 BOM786792 BYI786792 CIE786792 CSA786792 DBW786792 DLS786792 DVO786792 EFK786792 EPG786792 EZC786792 FIY786792 FSU786792 GCQ786792 GMM786792 GWI786792 HGE786792 HQA786792 HZW786792 IJS786792 ITO786792 JDK786792 JNG786792 JXC786792 KGY786792 KQU786792 LAQ786792 LKM786792 LUI786792 MEE786792 MOA786792 MXW786792 NHS786792 NRO786792 OBK786792 OLG786792 OVC786792 PEY786792 POU786792 PYQ786792 QIM786792 QSI786792 RCE786792 RMA786792 RVW786792 SFS786792 SPO786792 SZK786792 TJG786792 TTC786792 UCY786792 UMU786792 UWQ786792 VGM786792 VQI786792 WAE786792 WKA786792 WTW786792 XDS786792 HK852328 RG852328 ABC852328 AKY852328 AUU852328 BEQ852328 BOM852328 BYI852328 CIE852328 CSA852328 DBW852328 DLS852328 DVO852328 EFK852328 EPG852328 EZC852328 FIY852328 FSU852328 GCQ852328 GMM852328 GWI852328 HGE852328 HQA852328 HZW852328 IJS852328 ITO852328 JDK852328 JNG852328 JXC852328 KGY852328 KQU852328 LAQ852328 LKM852328 LUI852328 MEE852328 MOA852328 MXW852328 NHS852328 NRO852328 OBK852328 OLG852328 OVC852328 PEY852328 POU852328 PYQ852328 QIM852328 QSI852328 RCE852328 RMA852328 RVW852328 SFS852328 SPO852328 SZK852328 TJG852328 TTC852328 UCY852328 UMU852328 UWQ852328 VGM852328 VQI852328 WAE852328 WKA852328 WTW852328 XDS852328 HK917864 RG917864 ABC917864 AKY917864 AUU917864 BEQ917864 BOM917864 BYI917864 CIE917864 CSA917864 DBW917864 DLS917864 DVO917864 EFK917864 EPG917864 EZC917864 FIY917864 FSU917864 GCQ917864 GMM917864 GWI917864 HGE917864 HQA917864 HZW917864 IJS917864 ITO917864 JDK917864 JNG917864 JXC917864 KGY917864 KQU917864 LAQ917864 LKM917864 LUI917864 MEE917864 MOA917864 MXW917864 NHS917864 NRO917864 OBK917864 OLG917864 OVC917864 PEY917864 POU917864 PYQ917864 QIM917864 QSI917864 RCE917864 RMA917864 RVW917864 SFS917864 SPO917864 SZK917864 TJG917864 TTC917864 UCY917864 UMU917864 UWQ917864 VGM917864 VQI917864 WAE917864 WKA917864 WTW917864 XDS917864 HK983400 RG983400 ABC983400 AKY983400 AUU983400 BEQ983400 BOM983400 BYI983400 CIE983400 CSA983400 DBW983400 DLS983400 DVO983400 EFK983400 EPG983400 EZC983400 FIY983400 FSU983400 GCQ983400 GMM983400 GWI983400 HGE983400 HQA983400 HZW983400 IJS983400 ITO983400 JDK983400 JNG983400 JXC983400 KGY983400 KQU983400 LAQ983400 LKM983400 LUI983400 MEE983400 MOA983400 MXW983400 NHS983400 NRO983400 OBK983400 OLG983400 OVC983400 PEY983400 POU983400 PYQ983400 QIM983400 QSI983400 RCE983400 RMA983400 RVW983400 SFS983400 SPO983400 SZK983400 TJG983400 TTC983400 UCY983400 UMU983400 UWQ983400 VGM983400 VQI983400 WAE983400 WKA983400 WTW983400 XDS983400 HS360 RO360 ABK360 ALG360 AVC360 BEY360 BOU360 BYQ360 CIM360 CSI360 DCE360 DMA360 DVW360 EFS360 EPO360 EZK360 FJG360 FTC360 GCY360 GMU360 GWQ360 HGM360 HQI360 IAE360 IKA360 ITW360 JDS360 JNO360 JXK360 KHG360 KRC360 LAY360 LKU360 LUQ360 MEM360 MOI360 MYE360 NIA360 NRW360 OBS360 OLO360 OVK360 PFG360 PPC360 PYY360 QIU360 QSQ360 RCM360 RMI360 RWE360 SGA360 SPW360 SZS360 TJO360 TTK360 UDG360 UNC360 UWY360 VGU360 VQQ360 WAM360 WKI360 WUE360 XEA360 HS65896 RO65896 ABK65896 ALG65896 AVC65896 BEY65896 BOU65896 BYQ65896 CIM65896 CSI65896 DCE65896 DMA65896 DVW65896 EFS65896 EPO65896 EZK65896 FJG65896 FTC65896 GCY65896 GMU65896 GWQ65896 HGM65896 HQI65896 IAE65896 IKA65896 ITW65896 JDS65896 JNO65896 JXK65896 KHG65896 KRC65896 LAY65896 LKU65896 LUQ65896 MEM65896 MOI65896 MYE65896 NIA65896 NRW65896 OBS65896 OLO65896 OVK65896 PFG65896 PPC65896 PYY65896 QIU65896 QSQ65896 RCM65896 RMI65896 RWE65896 SGA65896 SPW65896 SZS65896 TJO65896 TTK65896 UDG65896 UNC65896 UWY65896 VGU65896 VQQ65896 WAM65896 WKI65896 WUE65896 XEA65896 HS131432 RO131432 ABK131432 ALG131432 AVC131432 BEY131432 BOU131432 BYQ131432 CIM131432 CSI131432 DCE131432 DMA131432 DVW131432 EFS131432 EPO131432 EZK131432 FJG131432 FTC131432 GCY131432 GMU131432 GWQ131432 HGM131432 HQI131432 IAE131432 IKA131432 ITW131432 JDS131432 JNO131432 JXK131432 KHG131432 KRC131432 LAY131432 LKU131432 LUQ131432 MEM131432 MOI131432 MYE131432 NIA131432 NRW131432 OBS131432 OLO131432 OVK131432 PFG131432 PPC131432 PYY131432 QIU131432 QSQ131432 RCM131432 RMI131432 RWE131432 SGA131432 SPW131432 SZS131432 TJO131432 TTK131432 UDG131432 UNC131432 UWY131432 VGU131432 VQQ131432 WAM131432 WKI131432 WUE131432 XEA131432 HS196968 RO196968 ABK196968 ALG196968 AVC196968 BEY196968 BOU196968 BYQ196968 CIM196968 CSI196968 DCE196968 DMA196968 DVW196968 EFS196968 EPO196968 EZK196968 FJG196968 FTC196968 GCY196968 GMU196968 GWQ196968 HGM196968 HQI196968 IAE196968 IKA196968 ITW196968 JDS196968 JNO196968 JXK196968 KHG196968 KRC196968 LAY196968 LKU196968 LUQ196968 MEM196968 MOI196968 MYE196968 NIA196968 NRW196968 OBS196968 OLO196968 OVK196968 PFG196968 PPC196968 PYY196968 QIU196968 QSQ196968 RCM196968 RMI196968 RWE196968 SGA196968 SPW196968 SZS196968 TJO196968 TTK196968 UDG196968 UNC196968 UWY196968 VGU196968 VQQ196968 WAM196968 WKI196968 WUE196968 XEA196968 HS262504 RO262504 ABK262504 ALG262504 AVC262504 BEY262504 BOU262504 BYQ262504 CIM262504 CSI262504 DCE262504 DMA262504 DVW262504 EFS262504 EPO262504 EZK262504 FJG262504 FTC262504 GCY262504 GMU262504 GWQ262504 HGM262504 HQI262504 IAE262504 IKA262504 ITW262504 JDS262504 JNO262504 JXK262504 KHG262504 KRC262504 LAY262504 LKU262504 LUQ262504 MEM262504 MOI262504 MYE262504 NIA262504 NRW262504 OBS262504 OLO262504 OVK262504 PFG262504 PPC262504 PYY262504 QIU262504 QSQ262504 RCM262504 RMI262504 RWE262504 SGA262504 SPW262504 SZS262504 TJO262504 TTK262504 UDG262504 UNC262504 UWY262504 VGU262504 VQQ262504 WAM262504 WKI262504 WUE262504 XEA262504 HS328040 RO328040 ABK328040 ALG328040 AVC328040 BEY328040 BOU328040 BYQ328040 CIM328040 CSI328040 DCE328040 DMA328040 DVW328040 EFS328040 EPO328040 EZK328040 FJG328040 FTC328040 GCY328040 GMU328040 GWQ328040 HGM328040 HQI328040 IAE328040 IKA328040 ITW328040 JDS328040 JNO328040 JXK328040 KHG328040 KRC328040 LAY328040 LKU328040 LUQ328040 MEM328040 MOI328040 MYE328040 NIA328040 NRW328040 OBS328040 OLO328040 OVK328040 PFG328040 PPC328040 PYY328040 QIU328040 QSQ328040 RCM328040 RMI328040 RWE328040 SGA328040 SPW328040 SZS328040 TJO328040 TTK328040 UDG328040 UNC328040 UWY328040 VGU328040 VQQ328040 WAM328040 WKI328040 WUE328040 XEA328040 HS393576 RO393576 ABK393576 ALG393576 AVC393576 BEY393576 BOU393576 BYQ393576 CIM393576 CSI393576 DCE393576 DMA393576 DVW393576 EFS393576 EPO393576 EZK393576 FJG393576 FTC393576 GCY393576 GMU393576 GWQ393576 HGM393576 HQI393576 IAE393576 IKA393576 ITW393576 JDS393576 JNO393576 JXK393576 KHG393576 KRC393576 LAY393576 LKU393576 LUQ393576 MEM393576 MOI393576 MYE393576 NIA393576 NRW393576 OBS393576 OLO393576 OVK393576 PFG393576 PPC393576 PYY393576 QIU393576 QSQ393576 RCM393576 RMI393576 RWE393576 SGA393576 SPW393576 SZS393576 TJO393576 TTK393576 UDG393576 UNC393576 UWY393576 VGU393576 VQQ393576 WAM393576 WKI393576 WUE393576 XEA393576 HS459112 RO459112 ABK459112 ALG459112 AVC459112 BEY459112 BOU459112 BYQ459112 CIM459112 CSI459112 DCE459112 DMA459112 DVW459112 EFS459112 EPO459112 EZK459112 FJG459112 FTC459112 GCY459112 GMU459112 GWQ459112 HGM459112 HQI459112 IAE459112 IKA459112 ITW459112 JDS459112 JNO459112 JXK459112 KHG459112 KRC459112 LAY459112 LKU459112 LUQ459112 MEM459112 MOI459112 MYE459112 NIA459112 NRW459112 OBS459112 OLO459112 OVK459112 PFG459112 PPC459112 PYY459112 QIU459112 QSQ459112 RCM459112 RMI459112 RWE459112 SGA459112 SPW459112 SZS459112 TJO459112 TTK459112 UDG459112 UNC459112 UWY459112 VGU459112 VQQ459112 WAM459112 WKI459112 WUE459112 XEA459112 HS524648 RO524648 ABK524648 ALG524648 AVC524648 BEY524648 BOU524648 BYQ524648 CIM524648 CSI524648 DCE524648 DMA524648 DVW524648 EFS524648 EPO524648 EZK524648 FJG524648 FTC524648 GCY524648 GMU524648 GWQ524648 HGM524648 HQI524648 IAE524648 IKA524648 ITW524648 JDS524648 JNO524648 JXK524648 KHG524648 KRC524648 LAY524648 LKU524648 LUQ524648 MEM524648 MOI524648 MYE524648 NIA524648 NRW524648 OBS524648 OLO524648 OVK524648 PFG524648 PPC524648 PYY524648 QIU524648 QSQ524648 RCM524648 RMI524648 RWE524648 SGA524648 SPW524648 SZS524648 TJO524648 TTK524648 UDG524648 UNC524648 UWY524648 VGU524648 VQQ524648 WAM524648 WKI524648 WUE524648 XEA524648 HS590184 RO590184 ABK590184 ALG590184 AVC590184 BEY590184 BOU590184 BYQ590184 CIM590184 CSI590184 DCE590184 DMA590184 DVW590184 EFS590184 EPO590184 EZK590184 FJG590184 FTC590184 GCY590184 GMU590184 GWQ590184 HGM590184 HQI590184 IAE590184 IKA590184 ITW590184 JDS590184 JNO590184 JXK590184 KHG590184 KRC590184 LAY590184 LKU590184 LUQ590184 MEM590184 MOI590184 MYE590184 NIA590184 NRW590184 OBS590184 OLO590184 OVK590184 PFG590184 PPC590184 PYY590184 QIU590184 QSQ590184 RCM590184 RMI590184 RWE590184 SGA590184 SPW590184 SZS590184 TJO590184 TTK590184 UDG590184 UNC590184 UWY590184 VGU590184 VQQ590184 WAM590184 WKI590184 WUE590184 XEA590184 HS655720 RO655720 ABK655720 ALG655720 AVC655720 BEY655720 BOU655720 BYQ655720 CIM655720 CSI655720 DCE655720 DMA655720 DVW655720 EFS655720 EPO655720 EZK655720 FJG655720 FTC655720 GCY655720 GMU655720 GWQ655720 HGM655720 HQI655720 IAE655720 IKA655720 ITW655720 JDS655720 JNO655720 JXK655720 KHG655720 KRC655720 LAY655720 LKU655720 LUQ655720 MEM655720 MOI655720 MYE655720 NIA655720 NRW655720 OBS655720 OLO655720 OVK655720 PFG655720 PPC655720 PYY655720 QIU655720 QSQ655720 RCM655720 RMI655720 RWE655720 SGA655720 SPW655720 SZS655720 TJO655720 TTK655720 UDG655720 UNC655720 UWY655720 VGU655720 VQQ655720 WAM655720 WKI655720 WUE655720 XEA655720 HS721256 RO721256 ABK721256 ALG721256 AVC721256 BEY721256 BOU721256 BYQ721256 CIM721256 CSI721256 DCE721256 DMA721256 DVW721256 EFS721256 EPO721256 EZK721256 FJG721256 FTC721256 GCY721256 GMU721256 GWQ721256 HGM721256 HQI721256 IAE721256 IKA721256 ITW721256 JDS721256 JNO721256 JXK721256 KHG721256 KRC721256 LAY721256 LKU721256 LUQ721256 MEM721256 MOI721256 MYE721256 NIA721256 NRW721256 OBS721256 OLO721256 OVK721256 PFG721256 PPC721256 PYY721256 QIU721256 QSQ721256 RCM721256 RMI721256 RWE721256 SGA721256 SPW721256 SZS721256 TJO721256 TTK721256 UDG721256 UNC721256 UWY721256 VGU721256 VQQ721256 WAM721256 WKI721256 WUE721256 XEA721256 HS786792 RO786792 ABK786792 ALG786792 AVC786792 BEY786792 BOU786792 BYQ786792 CIM786792 CSI786792 DCE786792 DMA786792 DVW786792 EFS786792 EPO786792 EZK786792 FJG786792 FTC786792 GCY786792 GMU786792 GWQ786792 HGM786792 HQI786792 IAE786792 IKA786792 ITW786792 JDS786792 JNO786792 JXK786792 KHG786792 KRC786792 LAY786792 LKU786792 LUQ786792 MEM786792 MOI786792 MYE786792 NIA786792 NRW786792 OBS786792 OLO786792 OVK786792 PFG786792 PPC786792 PYY786792 QIU786792 QSQ786792 RCM786792 RMI786792 RWE786792 SGA786792 SPW786792 SZS786792 TJO786792 TTK786792 UDG786792 UNC786792 UWY786792 VGU786792 VQQ786792 WAM786792 WKI786792 WUE786792 XEA786792 HS852328 RO852328 ABK852328 ALG852328 AVC852328 BEY852328 BOU852328 BYQ852328 CIM852328 CSI852328 DCE852328 DMA852328 DVW852328 EFS852328 EPO852328 EZK852328 FJG852328 FTC852328 GCY852328 GMU852328 GWQ852328 HGM852328 HQI852328 IAE852328 IKA852328 ITW852328 JDS852328 JNO852328 JXK852328 KHG852328 KRC852328 LAY852328 LKU852328 LUQ852328 MEM852328 MOI852328 MYE852328 NIA852328 NRW852328 OBS852328 OLO852328 OVK852328 PFG852328 PPC852328 PYY852328 QIU852328 QSQ852328 RCM852328 RMI852328 RWE852328 SGA852328 SPW852328 SZS852328 TJO852328 TTK852328 UDG852328 UNC852328 UWY852328 VGU852328 VQQ852328 WAM852328 WKI852328 WUE852328 XEA852328 HS917864 RO917864 ABK917864 ALG917864 AVC917864 BEY917864 BOU917864 BYQ917864 CIM917864 CSI917864 DCE917864 DMA917864 DVW917864 EFS917864 EPO917864 EZK917864 FJG917864 FTC917864 GCY917864 GMU917864 GWQ917864 HGM917864 HQI917864 IAE917864 IKA917864 ITW917864 JDS917864 JNO917864 JXK917864 KHG917864 KRC917864 LAY917864 LKU917864 LUQ917864 MEM917864 MOI917864 MYE917864 NIA917864 NRW917864 OBS917864 OLO917864 OVK917864 PFG917864 PPC917864 PYY917864 QIU917864 QSQ917864 RCM917864 RMI917864 RWE917864 SGA917864 SPW917864 SZS917864 TJO917864 TTK917864 UDG917864 UNC917864 UWY917864 VGU917864 VQQ917864 WAM917864 WKI917864 WUE917864 XEA917864 HS983400 RO983400 ABK983400 ALG983400 AVC983400 BEY983400 BOU983400 BYQ983400 CIM983400 CSI983400 DCE983400 DMA983400 DVW983400 EFS983400 EPO983400 EZK983400 FJG983400 FTC983400 GCY983400 GMU983400 GWQ983400 HGM983400 HQI983400 IAE983400 IKA983400 ITW983400 JDS983400 JNO983400 JXK983400 KHG983400 KRC983400 LAY983400 LKU983400 LUQ983400 MEM983400 MOI983400 MYE983400 NIA983400 NRW983400 OBS983400 OLO983400 OVK983400 PFG983400 PPC983400 PYY983400 QIU983400 QSQ983400 RCM983400 RMI983400 RWE983400 SGA983400 SPW983400 SZS983400 TJO983400 TTK983400 UDG983400 UNC983400 UWY983400 VGU983400 VQQ983400 WAM983400 WKI983400 WUE983400 XEA983400 IA360 RW360 ABS360 ALO360 AVK360 BFG360 BPC360 BYY360 CIU360 CSQ360 DCM360 DMI360 DWE360 EGA360 EPW360 EZS360 FJO360 FTK360 GDG360 GNC360 GWY360 HGU360 HQQ360 IAM360 IKI360 IUE360 JEA360 JNW360 JXS360 KHO360 KRK360 LBG360 LLC360 LUY360 MEU360 MOQ360 MYM360 NII360 NSE360 OCA360 OLW360 OVS360 PFO360 PPK360 PZG360 QJC360 QSY360 RCU360 RMQ360 RWM360 SGI360 SQE360 TAA360 TJW360 TTS360 UDO360 UNK360 UXG360 VHC360 VQY360 WAU360 WKQ360 WUM360 XEI360 IA65896 RW65896 ABS65896 ALO65896 AVK65896 BFG65896 BPC65896 BYY65896 CIU65896 CSQ65896 DCM65896 DMI65896 DWE65896 EGA65896 EPW65896 EZS65896 FJO65896 FTK65896 GDG65896 GNC65896 GWY65896 HGU65896 HQQ65896 IAM65896 IKI65896 IUE65896 JEA65896 JNW65896 JXS65896 KHO65896 KRK65896 LBG65896 LLC65896 LUY65896 MEU65896 MOQ65896 MYM65896 NII65896 NSE65896 OCA65896 OLW65896 OVS65896 PFO65896 PPK65896 PZG65896 QJC65896 QSY65896 RCU65896 RMQ65896 RWM65896 SGI65896 SQE65896 TAA65896 TJW65896 TTS65896 UDO65896 UNK65896 UXG65896 VHC65896 VQY65896 WAU65896 WKQ65896 WUM65896 XEI65896 IA131432 RW131432 ABS131432 ALO131432 AVK131432 BFG131432 BPC131432 BYY131432 CIU131432 CSQ131432 DCM131432 DMI131432 DWE131432 EGA131432 EPW131432 EZS131432 FJO131432 FTK131432 GDG131432 GNC131432 GWY131432 HGU131432 HQQ131432 IAM131432 IKI131432 IUE131432 JEA131432 JNW131432 JXS131432 KHO131432 KRK131432 LBG131432 LLC131432 LUY131432 MEU131432 MOQ131432 MYM131432 NII131432 NSE131432 OCA131432 OLW131432 OVS131432 PFO131432 PPK131432 PZG131432 QJC131432 QSY131432 RCU131432 RMQ131432 RWM131432 SGI131432 SQE131432 TAA131432 TJW131432 TTS131432 UDO131432 UNK131432 UXG131432 VHC131432 VQY131432 WAU131432 WKQ131432 WUM131432 XEI131432 IA196968 RW196968 ABS196968 ALO196968 AVK196968 BFG196968 BPC196968 BYY196968 CIU196968 CSQ196968 DCM196968 DMI196968 DWE196968 EGA196968 EPW196968 EZS196968 FJO196968 FTK196968 GDG196968 GNC196968 GWY196968 HGU196968 HQQ196968 IAM196968 IKI196968 IUE196968 JEA196968 JNW196968 JXS196968 KHO196968 KRK196968 LBG196968 LLC196968 LUY196968 MEU196968 MOQ196968 MYM196968 NII196968 NSE196968 OCA196968 OLW196968 OVS196968 PFO196968 PPK196968 PZG196968 QJC196968 QSY196968 RCU196968 RMQ196968 RWM196968 SGI196968 SQE196968 TAA196968 TJW196968 TTS196968 UDO196968 UNK196968 UXG196968 VHC196968 VQY196968 WAU196968 WKQ196968 WUM196968 XEI196968 IA262504 RW262504 ABS262504 ALO262504 AVK262504 BFG262504 BPC262504 BYY262504 CIU262504 CSQ262504 DCM262504 DMI262504 DWE262504 EGA262504 EPW262504 EZS262504 FJO262504 FTK262504 GDG262504 GNC262504 GWY262504 HGU262504 HQQ262504 IAM262504 IKI262504 IUE262504 JEA262504 JNW262504 JXS262504 KHO262504 KRK262504 LBG262504 LLC262504 LUY262504 MEU262504 MOQ262504 MYM262504 NII262504 NSE262504 OCA262504 OLW262504 OVS262504 PFO262504 PPK262504 PZG262504 QJC262504 QSY262504 RCU262504 RMQ262504 RWM262504 SGI262504 SQE262504 TAA262504 TJW262504 TTS262504 UDO262504 UNK262504 UXG262504 VHC262504 VQY262504 WAU262504 WKQ262504 WUM262504 XEI262504 IA328040 RW328040 ABS328040 ALO328040 AVK328040 BFG328040 BPC328040 BYY328040 CIU328040 CSQ328040 DCM328040 DMI328040 DWE328040 EGA328040 EPW328040 EZS328040 FJO328040 FTK328040 GDG328040 GNC328040 GWY328040 HGU328040 HQQ328040 IAM328040 IKI328040 IUE328040 JEA328040 JNW328040 JXS328040 KHO328040 KRK328040 LBG328040 LLC328040 LUY328040 MEU328040 MOQ328040 MYM328040 NII328040 NSE328040 OCA328040 OLW328040 OVS328040 PFO328040 PPK328040 PZG328040 QJC328040 QSY328040 RCU328040 RMQ328040 RWM328040 SGI328040 SQE328040 TAA328040 TJW328040 TTS328040 UDO328040 UNK328040 UXG328040 VHC328040 VQY328040 WAU328040 WKQ328040 WUM328040 XEI328040 IA393576 RW393576 ABS393576 ALO393576 AVK393576 BFG393576 BPC393576 BYY393576 CIU393576 CSQ393576 DCM393576 DMI393576 DWE393576 EGA393576 EPW393576 EZS393576 FJO393576 FTK393576 GDG393576 GNC393576 GWY393576 HGU393576 HQQ393576 IAM393576 IKI393576 IUE393576 JEA393576 JNW393576 JXS393576 KHO393576 KRK393576 LBG393576 LLC393576 LUY393576 MEU393576 MOQ393576 MYM393576 NII393576 NSE393576 OCA393576 OLW393576 OVS393576 PFO393576 PPK393576 PZG393576 QJC393576 QSY393576 RCU393576 RMQ393576 RWM393576 SGI393576 SQE393576 TAA393576 TJW393576 TTS393576 UDO393576 UNK393576 UXG393576 VHC393576 VQY393576 WAU393576 WKQ393576 WUM393576 XEI393576 IA459112 RW459112 ABS459112 ALO459112 AVK459112 BFG459112 BPC459112 BYY459112 CIU459112 CSQ459112 DCM459112 DMI459112 DWE459112 EGA459112 EPW459112 EZS459112 FJO459112 FTK459112 GDG459112 GNC459112 GWY459112 HGU459112 HQQ459112 IAM459112 IKI459112 IUE459112 JEA459112 JNW459112 JXS459112 KHO459112 KRK459112 LBG459112 LLC459112 LUY459112 MEU459112 MOQ459112 MYM459112 NII459112 NSE459112 OCA459112 OLW459112 OVS459112 PFO459112 PPK459112 PZG459112 QJC459112 QSY459112 RCU459112 RMQ459112 RWM459112 SGI459112 SQE459112 TAA459112 TJW459112 TTS459112 UDO459112 UNK459112 UXG459112 VHC459112 VQY459112 WAU459112 WKQ459112 WUM459112 XEI459112 IA524648 RW524648 ABS524648 ALO524648 AVK524648 BFG524648 BPC524648 BYY524648 CIU524648 CSQ524648 DCM524648 DMI524648 DWE524648 EGA524648 EPW524648 EZS524648 FJO524648 FTK524648 GDG524648 GNC524648 GWY524648 HGU524648 HQQ524648 IAM524648 IKI524648 IUE524648 JEA524648 JNW524648 JXS524648 KHO524648 KRK524648 LBG524648 LLC524648 LUY524648 MEU524648 MOQ524648 MYM524648 NII524648 NSE524648 OCA524648 OLW524648 OVS524648 PFO524648 PPK524648 PZG524648 QJC524648 QSY524648 RCU524648 RMQ524648 RWM524648 SGI524648 SQE524648 TAA524648 TJW524648 TTS524648 UDO524648 UNK524648 UXG524648 VHC524648 VQY524648 WAU524648 WKQ524648 WUM524648 XEI524648 IA590184 RW590184 ABS590184 ALO590184 AVK590184 BFG590184 BPC590184 BYY590184 CIU590184 CSQ590184 DCM590184 DMI590184 DWE590184 EGA590184 EPW590184 EZS590184 FJO590184 FTK590184 GDG590184 GNC590184 GWY590184 HGU590184 HQQ590184 IAM590184 IKI590184 IUE590184 JEA590184 JNW590184 JXS590184 KHO590184 KRK590184 LBG590184 LLC590184 LUY590184 MEU590184 MOQ590184 MYM590184 NII590184 NSE590184 OCA590184 OLW590184 OVS590184 PFO590184 PPK590184 PZG590184 QJC590184 QSY590184 RCU590184 RMQ590184 RWM590184 SGI590184 SQE590184 TAA590184 TJW590184 TTS590184 UDO590184 UNK590184 UXG590184 VHC590184 VQY590184 WAU590184 WKQ590184 WUM590184 XEI590184 IA655720 RW655720 ABS655720 ALO655720 AVK655720 BFG655720 BPC655720 BYY655720 CIU655720 CSQ655720 DCM655720 DMI655720 DWE655720 EGA655720 EPW655720 EZS655720 FJO655720 FTK655720 GDG655720 GNC655720 GWY655720 HGU655720 HQQ655720 IAM655720 IKI655720 IUE655720 JEA655720 JNW655720 JXS655720 KHO655720 KRK655720 LBG655720 LLC655720 LUY655720 MEU655720 MOQ655720 MYM655720 NII655720 NSE655720 OCA655720 OLW655720 OVS655720 PFO655720 PPK655720 PZG655720 QJC655720 QSY655720 RCU655720 RMQ655720 RWM655720 SGI655720 SQE655720 TAA655720 TJW655720 TTS655720 UDO655720 UNK655720 UXG655720 VHC655720 VQY655720 WAU655720 WKQ655720 WUM655720 XEI655720 IA721256 RW721256 ABS721256 ALO721256 AVK721256 BFG721256 BPC721256 BYY721256 CIU721256 CSQ721256 DCM721256 DMI721256 DWE721256 EGA721256 EPW721256 EZS721256 FJO721256 FTK721256 GDG721256 GNC721256 GWY721256 HGU721256 HQQ721256 IAM721256 IKI721256 IUE721256 JEA721256 JNW721256 JXS721256 KHO721256 KRK721256 LBG721256 LLC721256 LUY721256 MEU721256 MOQ721256 MYM721256 NII721256 NSE721256 OCA721256 OLW721256 OVS721256 PFO721256 PPK721256 PZG721256 QJC721256 QSY721256 RCU721256 RMQ721256 RWM721256 SGI721256 SQE721256 TAA721256 TJW721256 TTS721256 UDO721256 UNK721256 UXG721256 VHC721256 VQY721256 WAU721256 WKQ721256 WUM721256 XEI721256 IA786792 RW786792 ABS786792 ALO786792 AVK786792 BFG786792 BPC786792 BYY786792 CIU786792 CSQ786792 DCM786792 DMI786792 DWE786792 EGA786792 EPW786792 EZS786792 FJO786792 FTK786792 GDG786792 GNC786792 GWY786792 HGU786792 HQQ786792 IAM786792 IKI786792 IUE786792 JEA786792 JNW786792 JXS786792 KHO786792 KRK786792 LBG786792 LLC786792 LUY786792 MEU786792 MOQ786792 MYM786792 NII786792 NSE786792 OCA786792 OLW786792 OVS786792 PFO786792 PPK786792 PZG786792 QJC786792 QSY786792 RCU786792 RMQ786792 RWM786792 SGI786792 SQE786792 TAA786792 TJW786792 TTS786792 UDO786792 UNK786792 UXG786792 VHC786792 VQY786792 WAU786792 WKQ786792 WUM786792 XEI786792 IA852328 RW852328 ABS852328 ALO852328 AVK852328 BFG852328 BPC852328 BYY852328 CIU852328 CSQ852328 DCM852328 DMI852328 DWE852328 EGA852328 EPW852328 EZS852328 FJO852328 FTK852328 GDG852328 GNC852328 GWY852328 HGU852328 HQQ852328 IAM852328 IKI852328 IUE852328 JEA852328 JNW852328 JXS852328 KHO852328 KRK852328 LBG852328 LLC852328 LUY852328 MEU852328 MOQ852328 MYM852328 NII852328 NSE852328 OCA852328 OLW852328 OVS852328 PFO852328 PPK852328 PZG852328 QJC852328 QSY852328 RCU852328 RMQ852328 RWM852328 SGI852328 SQE852328 TAA852328 TJW852328 TTS852328 UDO852328 UNK852328 UXG852328 VHC852328 VQY852328 WAU852328 WKQ852328 WUM852328 XEI852328 IA917864 RW917864 ABS917864 ALO917864 AVK917864 BFG917864 BPC917864 BYY917864 CIU917864 CSQ917864 DCM917864 DMI917864 DWE917864 EGA917864 EPW917864 EZS917864 FJO917864 FTK917864 GDG917864 GNC917864 GWY917864 HGU917864 HQQ917864 IAM917864 IKI917864 IUE917864 JEA917864 JNW917864 JXS917864 KHO917864 KRK917864 LBG917864 LLC917864 LUY917864 MEU917864 MOQ917864 MYM917864 NII917864 NSE917864 OCA917864 OLW917864 OVS917864 PFO917864 PPK917864 PZG917864 QJC917864 QSY917864 RCU917864 RMQ917864 RWM917864 SGI917864 SQE917864 TAA917864 TJW917864 TTS917864 UDO917864 UNK917864 UXG917864 VHC917864 VQY917864 WAU917864 WKQ917864 WUM917864 XEI917864 IA983400 RW983400 ABS983400 ALO983400 AVK983400 BFG983400 BPC983400 BYY983400 CIU983400 CSQ983400 DCM983400 DMI983400 DWE983400 EGA983400 EPW983400 EZS983400 FJO983400 FTK983400 GDG983400 GNC983400 GWY983400 HGU983400 HQQ983400 IAM983400 IKI983400 IUE983400 JEA983400 JNW983400 JXS983400 KHO983400 KRK983400 LBG983400 LLC983400 LUY983400 MEU983400 MOQ983400 MYM983400 NII983400 NSE983400 OCA983400 OLW983400 OVS983400 PFO983400 PPK983400 PZG983400 QJC983400 QSY983400 RCU983400 RMQ983400 RWM983400 SGI983400 SQE983400 TAA983400 TJW983400 TTS983400 UDO983400 UNK983400 UXG983400 VHC983400 VQY983400 WAU983400 WKQ983400 WUM983400 XEI983400 II360 SE360 ACA360 ALW360 AVS360 BFO360 BPK360 BZG360 CJC360 CSY360 DCU360 DMQ360 DWM360 EGI360 EQE360 FAA360 FJW360 FTS360 GDO360 GNK360 GXG360 HHC360 HQY360 IAU360 IKQ360 IUM360 JEI360 JOE360 JYA360 KHW360 KRS360 LBO360 LLK360 LVG360 MFC360 MOY360 MYU360 NIQ360 NSM360 OCI360 OME360 OWA360 PFW360 PPS360 PZO360 QJK360 QTG360 RDC360 RMY360 RWU360 SGQ360 SQM360 TAI360 TKE360 TUA360 UDW360 UNS360 UXO360 VHK360 VRG360 WBC360 WKY360 WUU360 XEQ360 II65896 SE65896 ACA65896 ALW65896 AVS65896 BFO65896 BPK65896 BZG65896 CJC65896 CSY65896 DCU65896 DMQ65896 DWM65896 EGI65896 EQE65896 FAA65896 FJW65896 FTS65896 GDO65896 GNK65896 GXG65896 HHC65896 HQY65896 IAU65896 IKQ65896 IUM65896 JEI65896 JOE65896 JYA65896 KHW65896 KRS65896 LBO65896 LLK65896 LVG65896 MFC65896 MOY65896 MYU65896 NIQ65896 NSM65896 OCI65896 OME65896 OWA65896 PFW65896 PPS65896 PZO65896 QJK65896 QTG65896 RDC65896 RMY65896 RWU65896 SGQ65896 SQM65896 TAI65896 TKE65896 TUA65896 UDW65896 UNS65896 UXO65896 VHK65896 VRG65896 WBC65896 WKY65896 WUU65896 XEQ65896 II131432 SE131432 ACA131432 ALW131432 AVS131432 BFO131432 BPK131432 BZG131432 CJC131432 CSY131432 DCU131432 DMQ131432 DWM131432 EGI131432 EQE131432 FAA131432 FJW131432 FTS131432 GDO131432 GNK131432 GXG131432 HHC131432 HQY131432 IAU131432 IKQ131432 IUM131432 JEI131432 JOE131432 JYA131432 KHW131432 KRS131432 LBO131432 LLK131432 LVG131432 MFC131432 MOY131432 MYU131432 NIQ131432 NSM131432 OCI131432 OME131432 OWA131432 PFW131432 PPS131432 PZO131432 QJK131432 QTG131432 RDC131432 RMY131432 RWU131432 SGQ131432 SQM131432 TAI131432 TKE131432 TUA131432 UDW131432 UNS131432 UXO131432 VHK131432 VRG131432 WBC131432 WKY131432 WUU131432 XEQ131432 II196968 SE196968 ACA196968 ALW196968 AVS196968 BFO196968 BPK196968 BZG196968 CJC196968 CSY196968 DCU196968 DMQ196968 DWM196968 EGI196968 EQE196968 FAA196968 FJW196968 FTS196968 GDO196968 GNK196968 GXG196968 HHC196968 HQY196968 IAU196968 IKQ196968 IUM196968 JEI196968 JOE196968 JYA196968 KHW196968 KRS196968 LBO196968 LLK196968 LVG196968 MFC196968 MOY196968 MYU196968 NIQ196968 NSM196968 OCI196968 OME196968 OWA196968 PFW196968 PPS196968 PZO196968 QJK196968 QTG196968 RDC196968 RMY196968 RWU196968 SGQ196968 SQM196968 TAI196968 TKE196968 TUA196968 UDW196968 UNS196968 UXO196968 VHK196968 VRG196968 WBC196968 WKY196968 WUU196968 XEQ196968 II262504 SE262504 ACA262504 ALW262504 AVS262504 BFO262504 BPK262504 BZG262504 CJC262504 CSY262504 DCU262504 DMQ262504 DWM262504 EGI262504 EQE262504 FAA262504 FJW262504 FTS262504 GDO262504 GNK262504 GXG262504 HHC262504 HQY262504 IAU262504 IKQ262504 IUM262504 JEI262504 JOE262504 JYA262504 KHW262504 KRS262504 LBO262504 LLK262504 LVG262504 MFC262504 MOY262504 MYU262504 NIQ262504 NSM262504 OCI262504 OME262504 OWA262504 PFW262504 PPS262504 PZO262504 QJK262504 QTG262504 RDC262504 RMY262504 RWU262504 SGQ262504 SQM262504 TAI262504 TKE262504 TUA262504 UDW262504 UNS262504 UXO262504 VHK262504 VRG262504 WBC262504 WKY262504 WUU262504 XEQ262504 II328040 SE328040 ACA328040 ALW328040 AVS328040 BFO328040 BPK328040 BZG328040 CJC328040 CSY328040 DCU328040 DMQ328040 DWM328040 EGI328040 EQE328040 FAA328040 FJW328040 FTS328040 GDO328040 GNK328040 GXG328040 HHC328040 HQY328040 IAU328040 IKQ328040 IUM328040 JEI328040 JOE328040 JYA328040 KHW328040 KRS328040 LBO328040 LLK328040 LVG328040 MFC328040 MOY328040 MYU328040 NIQ328040 NSM328040 OCI328040 OME328040 OWA328040 PFW328040 PPS328040 PZO328040 QJK328040 QTG328040 RDC328040 RMY328040 RWU328040 SGQ328040 SQM328040 TAI328040 TKE328040 TUA328040 UDW328040 UNS328040 UXO328040 VHK328040 VRG328040 WBC328040 WKY328040 WUU328040 XEQ328040 II393576 SE393576 ACA393576 ALW393576 AVS393576 BFO393576 BPK393576 BZG393576 CJC393576 CSY393576 DCU393576 DMQ393576 DWM393576 EGI393576 EQE393576 FAA393576 FJW393576 FTS393576 GDO393576 GNK393576 GXG393576 HHC393576 HQY393576 IAU393576 IKQ393576 IUM393576 JEI393576 JOE393576 JYA393576 KHW393576 KRS393576 LBO393576 LLK393576 LVG393576 MFC393576 MOY393576 MYU393576 NIQ393576 NSM393576 OCI393576 OME393576 OWA393576 PFW393576 PPS393576 PZO393576 QJK393576 QTG393576 RDC393576 RMY393576 RWU393576 SGQ393576 SQM393576 TAI393576 TKE393576 TUA393576 UDW393576 UNS393576 UXO393576 VHK393576 VRG393576 WBC393576 WKY393576 WUU393576 XEQ393576 II459112 SE459112 ACA459112 ALW459112 AVS459112 BFO459112 BPK459112 BZG459112 CJC459112 CSY459112 DCU459112 DMQ459112 DWM459112 EGI459112 EQE459112 FAA459112 FJW459112 FTS459112 GDO459112 GNK459112 GXG459112 HHC459112 HQY459112 IAU459112 IKQ459112 IUM459112 JEI459112 JOE459112 JYA459112 KHW459112 KRS459112 LBO459112 LLK459112 LVG459112 MFC459112 MOY459112 MYU459112 NIQ459112 NSM459112 OCI459112 OME459112 OWA459112 PFW459112 PPS459112 PZO459112 QJK459112 QTG459112 RDC459112 RMY459112 RWU459112 SGQ459112 SQM459112 TAI459112 TKE459112 TUA459112 UDW459112 UNS459112 UXO459112 VHK459112 VRG459112 WBC459112 WKY459112 WUU459112 XEQ459112 II524648 SE524648 ACA524648 ALW524648 AVS524648 BFO524648 BPK524648 BZG524648 CJC524648 CSY524648 DCU524648 DMQ524648 DWM524648 EGI524648 EQE524648 FAA524648 FJW524648 FTS524648 GDO524648 GNK524648 GXG524648 HHC524648 HQY524648 IAU524648 IKQ524648 IUM524648 JEI524648 JOE524648 JYA524648 KHW524648 KRS524648 LBO524648 LLK524648 LVG524648 MFC524648 MOY524648 MYU524648 NIQ524648 NSM524648 OCI524648 OME524648 OWA524648 PFW524648 PPS524648 PZO524648 QJK524648 QTG524648 RDC524648 RMY524648 RWU524648 SGQ524648 SQM524648 TAI524648 TKE524648 TUA524648 UDW524648 UNS524648 UXO524648 VHK524648 VRG524648 WBC524648 WKY524648 WUU524648 XEQ524648 II590184 SE590184 ACA590184 ALW590184 AVS590184 BFO590184 BPK590184 BZG590184 CJC590184 CSY590184 DCU590184 DMQ590184 DWM590184 EGI590184 EQE590184 FAA590184 FJW590184 FTS590184 GDO590184 GNK590184 GXG590184 HHC590184 HQY590184 IAU590184 IKQ590184 IUM590184 JEI590184 JOE590184 JYA590184 KHW590184 KRS590184 LBO590184 LLK590184 LVG590184 MFC590184 MOY590184 MYU590184 NIQ590184 NSM590184 OCI590184 OME590184 OWA590184 PFW590184 PPS590184 PZO590184 QJK590184 QTG590184 RDC590184 RMY590184 RWU590184 SGQ590184 SQM590184 TAI590184 TKE590184 TUA590184 UDW590184 UNS590184 UXO590184 VHK590184 VRG590184 WBC590184 WKY590184 WUU590184 XEQ590184 II655720 SE655720 ACA655720 ALW655720 AVS655720 BFO655720 BPK655720 BZG655720 CJC655720 CSY655720 DCU655720 DMQ655720 DWM655720 EGI655720 EQE655720 FAA655720 FJW655720 FTS655720 GDO655720 GNK655720 GXG655720 HHC655720 HQY655720 IAU655720 IKQ655720 IUM655720 JEI655720 JOE655720 JYA655720 KHW655720 KRS655720 LBO655720 LLK655720 LVG655720 MFC655720 MOY655720 MYU655720 NIQ655720 NSM655720 OCI655720 OME655720 OWA655720 PFW655720 PPS655720 PZO655720 QJK655720 QTG655720 RDC655720 RMY655720 RWU655720 SGQ655720 SQM655720 TAI655720 TKE655720 TUA655720 UDW655720 UNS655720 UXO655720 VHK655720 VRG655720 WBC655720 WKY655720 WUU655720 XEQ655720 II721256 SE721256 ACA721256 ALW721256 AVS721256 BFO721256 BPK721256 BZG721256 CJC721256 CSY721256 DCU721256 DMQ721256 DWM721256 EGI721256 EQE721256 FAA721256 FJW721256 FTS721256 GDO721256 GNK721256 GXG721256 HHC721256 HQY721256 IAU721256 IKQ721256 IUM721256 JEI721256 JOE721256 JYA721256 KHW721256 KRS721256 LBO721256 LLK721256 LVG721256 MFC721256 MOY721256 MYU721256 NIQ721256 NSM721256 OCI721256 OME721256 OWA721256 PFW721256 PPS721256 PZO721256 QJK721256 QTG721256 RDC721256 RMY721256 RWU721256 SGQ721256 SQM721256 TAI721256 TKE721256 TUA721256 UDW721256 UNS721256 UXO721256 VHK721256 VRG721256 WBC721256 WKY721256 WUU721256 XEQ721256 II786792 SE786792 ACA786792 ALW786792 AVS786792 BFO786792 BPK786792 BZG786792 CJC786792 CSY786792 DCU786792 DMQ786792 DWM786792 EGI786792 EQE786792 FAA786792 FJW786792 FTS786792 GDO786792 GNK786792 GXG786792 HHC786792 HQY786792 IAU786792 IKQ786792 IUM786792 JEI786792 JOE786792 JYA786792 KHW786792 KRS786792 LBO786792 LLK786792 LVG786792 MFC786792 MOY786792 MYU786792 NIQ786792 NSM786792 OCI786792 OME786792 OWA786792 PFW786792 PPS786792 PZO786792 QJK786792 QTG786792 RDC786792 RMY786792 RWU786792 SGQ786792 SQM786792 TAI786792 TKE786792 TUA786792 UDW786792 UNS786792 UXO786792 VHK786792 VRG786792 WBC786792 WKY786792 WUU786792 XEQ786792 II852328 SE852328 ACA852328 ALW852328 AVS852328 BFO852328 BPK852328 BZG852328 CJC852328 CSY852328 DCU852328 DMQ852328 DWM852328 EGI852328 EQE852328 FAA852328 FJW852328 FTS852328 GDO852328 GNK852328 GXG852328 HHC852328 HQY852328 IAU852328 IKQ852328 IUM852328 JEI852328 JOE852328 JYA852328 KHW852328 KRS852328 LBO852328 LLK852328 LVG852328 MFC852328 MOY852328 MYU852328 NIQ852328 NSM852328 OCI852328 OME852328 OWA852328 PFW852328 PPS852328 PZO852328 QJK852328 QTG852328 RDC852328 RMY852328 RWU852328 SGQ852328 SQM852328 TAI852328 TKE852328 TUA852328 UDW852328 UNS852328 UXO852328 VHK852328 VRG852328 WBC852328 WKY852328 WUU852328 XEQ852328 II917864 SE917864 ACA917864 ALW917864 AVS917864 BFO917864 BPK917864 BZG917864 CJC917864 CSY917864 DCU917864 DMQ917864 DWM917864 EGI917864 EQE917864 FAA917864 FJW917864 FTS917864 GDO917864 GNK917864 GXG917864 HHC917864 HQY917864 IAU917864 IKQ917864 IUM917864 JEI917864 JOE917864 JYA917864 KHW917864 KRS917864 LBO917864 LLK917864 LVG917864 MFC917864 MOY917864 MYU917864 NIQ917864 NSM917864 OCI917864 OME917864 OWA917864 PFW917864 PPS917864 PZO917864 QJK917864 QTG917864 RDC917864 RMY917864 RWU917864 SGQ917864 SQM917864 TAI917864 TKE917864 TUA917864 UDW917864 UNS917864 UXO917864 VHK917864 VRG917864 WBC917864 WKY917864 WUU917864 XEQ917864 II983400 SE983400 ACA983400 ALW983400 AVS983400 BFO983400 BPK983400 BZG983400 CJC983400 CSY983400 DCU983400 DMQ983400 DWM983400 EGI983400 EQE983400 FAA983400 FJW983400 FTS983400 GDO983400 GNK983400 GXG983400 HHC983400 HQY983400 IAU983400 IKQ983400 IUM983400 JEI983400 JOE983400 JYA983400 KHW983400 KRS983400 LBO983400 LLK983400 LVG983400 MFC983400 MOY983400 MYU983400 NIQ983400 NSM983400 OCI983400 OME983400 OWA983400 PFW983400 PPS983400 PZO983400 QJK983400 QTG983400 RDC983400 RMY983400 RWU983400 SGQ983400 SQM983400 TAI983400 TKE983400 TUA983400 UDW983400 UNS983400 UXO983400 VHK983400 VRG983400 WBC983400 WKY983400 WUU983400 XEQ983400 IQ360 SM360 ACI360 AME360 AWA360 BFW360 BPS360 BZO360 CJK360 CTG360 DDC360 DMY360 DWU360 EGQ360 EQM360 FAI360 FKE360 FUA360 GDW360 GNS360 GXO360 HHK360 HRG360 IBC360 IKY360 IUU360 JEQ360 JOM360 JYI360 KIE360 KSA360 LBW360 LLS360 LVO360 MFK360 MPG360 MZC360 NIY360 NSU360 OCQ360 OMM360 OWI360 PGE360 PQA360 PZW360 QJS360 QTO360 RDK360 RNG360 RXC360 SGY360 SQU360 TAQ360 TKM360 TUI360 UEE360 UOA360 UXW360 VHS360 VRO360 WBK360 WLG360 WVC360 XEY360 IQ65896 SM65896 ACI65896 AME65896 AWA65896 BFW65896 BPS65896 BZO65896 CJK65896 CTG65896 DDC65896 DMY65896 DWU65896 EGQ65896 EQM65896 FAI65896 FKE65896 FUA65896 GDW65896 GNS65896 GXO65896 HHK65896 HRG65896 IBC65896 IKY65896 IUU65896 JEQ65896 JOM65896 JYI65896 KIE65896 KSA65896 LBW65896 LLS65896 LVO65896 MFK65896 MPG65896 MZC65896 NIY65896 NSU65896 OCQ65896 OMM65896 OWI65896 PGE65896 PQA65896 PZW65896 QJS65896 QTO65896 RDK65896 RNG65896 RXC65896 SGY65896 SQU65896 TAQ65896 TKM65896 TUI65896 UEE65896 UOA65896 UXW65896 VHS65896 VRO65896 WBK65896 WLG65896 WVC65896 XEY65896 IQ131432 SM131432 ACI131432 AME131432 AWA131432 BFW131432 BPS131432 BZO131432 CJK131432 CTG131432 DDC131432 DMY131432 DWU131432 EGQ131432 EQM131432 FAI131432 FKE131432 FUA131432 GDW131432 GNS131432 GXO131432 HHK131432 HRG131432 IBC131432 IKY131432 IUU131432 JEQ131432 JOM131432 JYI131432 KIE131432 KSA131432 LBW131432 LLS131432 LVO131432 MFK131432 MPG131432 MZC131432 NIY131432 NSU131432 OCQ131432 OMM131432 OWI131432 PGE131432 PQA131432 PZW131432 QJS131432 QTO131432 RDK131432 RNG131432 RXC131432 SGY131432 SQU131432 TAQ131432 TKM131432 TUI131432 UEE131432 UOA131432 UXW131432 VHS131432 VRO131432 WBK131432 WLG131432 WVC131432 XEY131432 IQ196968 SM196968 ACI196968 AME196968 AWA196968 BFW196968 BPS196968 BZO196968 CJK196968 CTG196968 DDC196968 DMY196968 DWU196968 EGQ196968 EQM196968 FAI196968 FKE196968 FUA196968 GDW196968 GNS196968 GXO196968 HHK196968 HRG196968 IBC196968 IKY196968 IUU196968 JEQ196968 JOM196968 JYI196968 KIE196968 KSA196968 LBW196968 LLS196968 LVO196968 MFK196968 MPG196968 MZC196968 NIY196968 NSU196968 OCQ196968 OMM196968 OWI196968 PGE196968 PQA196968 PZW196968 QJS196968 QTO196968 RDK196968 RNG196968 RXC196968 SGY196968 SQU196968 TAQ196968 TKM196968 TUI196968 UEE196968 UOA196968 UXW196968 VHS196968 VRO196968 WBK196968 WLG196968 WVC196968 XEY196968 IQ262504 SM262504 ACI262504 AME262504 AWA262504 BFW262504 BPS262504 BZO262504 CJK262504 CTG262504 DDC262504 DMY262504 DWU262504 EGQ262504 EQM262504 FAI262504 FKE262504 FUA262504 GDW262504 GNS262504 GXO262504 HHK262504 HRG262504 IBC262504 IKY262504 IUU262504 JEQ262504 JOM262504 JYI262504 KIE262504 KSA262504 LBW262504 LLS262504 LVO262504 MFK262504 MPG262504 MZC262504 NIY262504 NSU262504 OCQ262504 OMM262504 OWI262504 PGE262504 PQA262504 PZW262504 QJS262504 QTO262504 RDK262504 RNG262504 RXC262504 SGY262504 SQU262504 TAQ262504 TKM262504 TUI262504 UEE262504 UOA262504 UXW262504 VHS262504 VRO262504 WBK262504 WLG262504 WVC262504 XEY262504 IQ328040 SM328040 ACI328040 AME328040 AWA328040 BFW328040 BPS328040 BZO328040 CJK328040 CTG328040 DDC328040 DMY328040 DWU328040 EGQ328040 EQM328040 FAI328040 FKE328040 FUA328040 GDW328040 GNS328040 GXO328040 HHK328040 HRG328040 IBC328040 IKY328040 IUU328040 JEQ328040 JOM328040 JYI328040 KIE328040 KSA328040 LBW328040 LLS328040 LVO328040 MFK328040 MPG328040 MZC328040 NIY328040 NSU328040 OCQ328040 OMM328040 OWI328040 PGE328040 PQA328040 PZW328040 QJS328040 QTO328040 RDK328040 RNG328040 RXC328040 SGY328040 SQU328040 TAQ328040 TKM328040 TUI328040 UEE328040 UOA328040 UXW328040 VHS328040 VRO328040 WBK328040 WLG328040 WVC328040 XEY328040 IQ393576 SM393576 ACI393576 AME393576 AWA393576 BFW393576 BPS393576 BZO393576 CJK393576 CTG393576 DDC393576 DMY393576 DWU393576 EGQ393576 EQM393576 FAI393576 FKE393576 FUA393576 GDW393576 GNS393576 GXO393576 HHK393576 HRG393576 IBC393576 IKY393576 IUU393576 JEQ393576 JOM393576 JYI393576 KIE393576 KSA393576 LBW393576 LLS393576 LVO393576 MFK393576 MPG393576 MZC393576 NIY393576 NSU393576 OCQ393576 OMM393576 OWI393576 PGE393576 PQA393576 PZW393576 QJS393576 QTO393576 RDK393576 RNG393576 RXC393576 SGY393576 SQU393576 TAQ393576 TKM393576 TUI393576 UEE393576 UOA393576 UXW393576 VHS393576 VRO393576 WBK393576 WLG393576 WVC393576 XEY393576 IQ459112 SM459112 ACI459112 AME459112 AWA459112 BFW459112 BPS459112 BZO459112 CJK459112 CTG459112 DDC459112 DMY459112 DWU459112 EGQ459112 EQM459112 FAI459112 FKE459112 FUA459112 GDW459112 GNS459112 GXO459112 HHK459112 HRG459112 IBC459112 IKY459112 IUU459112 JEQ459112 JOM459112 JYI459112 KIE459112 KSA459112 LBW459112 LLS459112 LVO459112 MFK459112 MPG459112 MZC459112 NIY459112 NSU459112 OCQ459112 OMM459112 OWI459112 PGE459112 PQA459112 PZW459112 QJS459112 QTO459112 RDK459112 RNG459112 RXC459112 SGY459112 SQU459112 TAQ459112 TKM459112 TUI459112 UEE459112 UOA459112 UXW459112 VHS459112 VRO459112 WBK459112 WLG459112 WVC459112 XEY459112 IQ524648 SM524648 ACI524648 AME524648 AWA524648 BFW524648 BPS524648 BZO524648 CJK524648 CTG524648 DDC524648 DMY524648 DWU524648 EGQ524648 EQM524648 FAI524648 FKE524648 FUA524648 GDW524648 GNS524648 GXO524648 HHK524648 HRG524648 IBC524648 IKY524648 IUU524648 JEQ524648 JOM524648 JYI524648 KIE524648 KSA524648 LBW524648 LLS524648 LVO524648 MFK524648 MPG524648 MZC524648 NIY524648 NSU524648 OCQ524648 OMM524648 OWI524648 PGE524648 PQA524648 PZW524648 QJS524648 QTO524648 RDK524648 RNG524648 RXC524648 SGY524648 SQU524648 TAQ524648 TKM524648 TUI524648 UEE524648 UOA524648 UXW524648 VHS524648 VRO524648 WBK524648 WLG524648 WVC524648 XEY524648 IQ590184 SM590184 ACI590184 AME590184 AWA590184 BFW590184 BPS590184 BZO590184 CJK590184 CTG590184 DDC590184 DMY590184 DWU590184 EGQ590184 EQM590184 FAI590184 FKE590184 FUA590184 GDW590184 GNS590184 GXO590184 HHK590184 HRG590184 IBC590184 IKY590184 IUU590184 JEQ590184 JOM590184 JYI590184 KIE590184 KSA590184 LBW590184 LLS590184 LVO590184 MFK590184 MPG590184 MZC590184 NIY590184 NSU590184 OCQ590184 OMM590184 OWI590184 PGE590184 PQA590184 PZW590184 QJS590184 QTO590184 RDK590184 RNG590184 RXC590184 SGY590184 SQU590184 TAQ590184 TKM590184 TUI590184 UEE590184 UOA590184 UXW590184 VHS590184 VRO590184 WBK590184 WLG590184 WVC590184 XEY590184 IQ655720 SM655720 ACI655720 AME655720 AWA655720 BFW655720 BPS655720 BZO655720 CJK655720 CTG655720 DDC655720 DMY655720 DWU655720 EGQ655720 EQM655720 FAI655720 FKE655720 FUA655720 GDW655720 GNS655720 GXO655720 HHK655720 HRG655720 IBC655720 IKY655720 IUU655720 JEQ655720 JOM655720 JYI655720 KIE655720 KSA655720 LBW655720 LLS655720 LVO655720 MFK655720 MPG655720 MZC655720 NIY655720 NSU655720 OCQ655720 OMM655720 OWI655720 PGE655720 PQA655720 PZW655720 QJS655720 QTO655720 RDK655720 RNG655720 RXC655720 SGY655720 SQU655720 TAQ655720 TKM655720 TUI655720 UEE655720 UOA655720 UXW655720 VHS655720 VRO655720 WBK655720 WLG655720 WVC655720 XEY655720 IQ721256 SM721256 ACI721256 AME721256 AWA721256 BFW721256 BPS721256 BZO721256 CJK721256 CTG721256 DDC721256 DMY721256 DWU721256 EGQ721256 EQM721256 FAI721256 FKE721256 FUA721256 GDW721256 GNS721256 GXO721256 HHK721256 HRG721256 IBC721256 IKY721256 IUU721256 JEQ721256 JOM721256 JYI721256 KIE721256 KSA721256 LBW721256 LLS721256 LVO721256 MFK721256 MPG721256 MZC721256 NIY721256 NSU721256 OCQ721256 OMM721256 OWI721256 PGE721256 PQA721256 PZW721256 QJS721256 QTO721256 RDK721256 RNG721256 RXC721256 SGY721256 SQU721256 TAQ721256 TKM721256 TUI721256 UEE721256 UOA721256 UXW721256 VHS721256 VRO721256 WBK721256 WLG721256 WVC721256 XEY721256 IQ786792 SM786792 ACI786792 AME786792 AWA786792 BFW786792 BPS786792 BZO786792 CJK786792 CTG786792 DDC786792 DMY786792 DWU786792 EGQ786792 EQM786792 FAI786792 FKE786792 FUA786792 GDW786792 GNS786792 GXO786792 HHK786792 HRG786792 IBC786792 IKY786792 IUU786792 JEQ786792 JOM786792 JYI786792 KIE786792 KSA786792 LBW786792 LLS786792 LVO786792 MFK786792 MPG786792 MZC786792 NIY786792 NSU786792 OCQ786792 OMM786792 OWI786792 PGE786792 PQA786792 PZW786792 QJS786792 QTO786792 RDK786792 RNG786792 RXC786792 SGY786792 SQU786792 TAQ786792 TKM786792 TUI786792 UEE786792 UOA786792 UXW786792 VHS786792 VRO786792 WBK786792 WLG786792 WVC786792 XEY786792 IQ852328 SM852328 ACI852328 AME852328 AWA852328 BFW852328 BPS852328 BZO852328 CJK852328 CTG852328 DDC852328 DMY852328 DWU852328 EGQ852328 EQM852328 FAI852328 FKE852328 FUA852328 GDW852328 GNS852328 GXO852328 HHK852328 HRG852328 IBC852328 IKY852328 IUU852328 JEQ852328 JOM852328 JYI852328 KIE852328 KSA852328 LBW852328 LLS852328 LVO852328 MFK852328 MPG852328 MZC852328 NIY852328 NSU852328 OCQ852328 OMM852328 OWI852328 PGE852328 PQA852328 PZW852328 QJS852328 QTO852328 RDK852328 RNG852328 RXC852328 SGY852328 SQU852328 TAQ852328 TKM852328 TUI852328 UEE852328 UOA852328 UXW852328 VHS852328 VRO852328 WBK852328 WLG852328 WVC852328 XEY852328 IQ917864 SM917864 ACI917864 AME917864 AWA917864 BFW917864 BPS917864 BZO917864 CJK917864 CTG917864 DDC917864 DMY917864 DWU917864 EGQ917864 EQM917864 FAI917864 FKE917864 FUA917864 GDW917864 GNS917864 GXO917864 HHK917864 HRG917864 IBC917864 IKY917864 IUU917864 JEQ917864 JOM917864 JYI917864 KIE917864 KSA917864 LBW917864 LLS917864 LVO917864 MFK917864 MPG917864 MZC917864 NIY917864 NSU917864 OCQ917864 OMM917864 OWI917864 PGE917864 PQA917864 PZW917864 QJS917864 QTO917864 RDK917864 RNG917864 RXC917864 SGY917864 SQU917864 TAQ917864 TKM917864 TUI917864 UEE917864 UOA917864 UXW917864 VHS917864 VRO917864 WBK917864 WLG917864 WVC917864 XEY917864 IQ983400 SM983400 ACI983400 AME983400 AWA983400 BFW983400 BPS983400 BZO983400 CJK983400 CTG983400 DDC983400 DMY983400 DWU983400 EGQ983400 EQM983400 FAI983400 FKE983400 FUA983400 GDW983400 GNS983400 GXO983400 HHK983400 HRG983400 IBC983400 IKY983400 IUU983400 JEQ983400 JOM983400 JYI983400 KIE983400 KSA983400 LBW983400 LLS983400 LVO983400 MFK983400 MPG983400 MZC983400 NIY983400 NSU983400 OCQ983400 OMM983400 OWI983400 PGE983400 PQA983400 PZW983400 QJS983400 QTO983400 RDK983400 RNG983400 RXC983400 SGY983400 SQU983400 TAQ983400 TKM983400 TUI983400 UEE983400 UOA983400 UXW983400 VHS983400 VRO983400 WBK983400 WLG983400 WVC983400 XEY983400 C180 IY180 SU180 ACQ180 AMM180 AWI180 BGE180 BQA180 BZW180 CJS180 CTO180 DDK180 DNG180 DXC180 EGY180 EQU180 FAQ180 FKM180 FUI180 GEE180 GOA180 GXW180 HHS180 HRO180 IBK180 ILG180 IVC180 JEY180 JOU180 JYQ180 KIM180 KSI180 LCE180 LMA180 LVW180 MFS180 MPO180 MZK180 NJG180 NTC180 OCY180 OMU180 OWQ180 PGM180 PQI180 QAE180 QKA180 QTW180 RDS180 RNO180 RXK180 SHG180 SRC180 TAY180 TKU180 TUQ180 UEM180 UOI180 UYE180 VIA180 VRW180 WBS180 WLO180 WVK180 C65716 IY65716 SU65716 ACQ65716 AMM65716 AWI65716 BGE65716 BQA65716 BZW65716 CJS65716 CTO65716 DDK65716 DNG65716 DXC65716 EGY65716 EQU65716 FAQ65716 FKM65716 FUI65716 GEE65716 GOA65716 GXW65716 HHS65716 HRO65716 IBK65716 ILG65716 IVC65716 JEY65716 JOU65716 JYQ65716 KIM65716 KSI65716 LCE65716 LMA65716 LVW65716 MFS65716 MPO65716 MZK65716 NJG65716 NTC65716 OCY65716 OMU65716 OWQ65716 PGM65716 PQI65716 QAE65716 QKA65716 QTW65716 RDS65716 RNO65716 RXK65716 SHG65716 SRC65716 TAY65716 TKU65716 TUQ65716 UEM65716 UOI65716 UYE65716 VIA65716 VRW65716 WBS65716 WLO65716 WVK65716 C131252 IY131252 SU131252 ACQ131252 AMM131252 AWI131252 BGE131252 BQA131252 BZW131252 CJS131252 CTO131252 DDK131252 DNG131252 DXC131252 EGY131252 EQU131252 FAQ131252 FKM131252 FUI131252 GEE131252 GOA131252 GXW131252 HHS131252 HRO131252 IBK131252 ILG131252 IVC131252 JEY131252 JOU131252 JYQ131252 KIM131252 KSI131252 LCE131252 LMA131252 LVW131252 MFS131252 MPO131252 MZK131252 NJG131252 NTC131252 OCY131252 OMU131252 OWQ131252 PGM131252 PQI131252 QAE131252 QKA131252 QTW131252 RDS131252 RNO131252 RXK131252 SHG131252 SRC131252 TAY131252 TKU131252 TUQ131252 UEM131252 UOI131252 UYE131252 VIA131252 VRW131252 WBS131252 WLO131252 WVK131252 C196788 IY196788 SU196788 ACQ196788 AMM196788 AWI196788 BGE196788 BQA196788 BZW196788 CJS196788 CTO196788 DDK196788 DNG196788 DXC196788 EGY196788 EQU196788 FAQ196788 FKM196788 FUI196788 GEE196788 GOA196788 GXW196788 HHS196788 HRO196788 IBK196788 ILG196788 IVC196788 JEY196788 JOU196788 JYQ196788 KIM196788 KSI196788 LCE196788 LMA196788 LVW196788 MFS196788 MPO196788 MZK196788 NJG196788 NTC196788 OCY196788 OMU196788 OWQ196788 PGM196788 PQI196788 QAE196788 QKA196788 QTW196788 RDS196788 RNO196788 RXK196788 SHG196788 SRC196788 TAY196788 TKU196788 TUQ196788 UEM196788 UOI196788 UYE196788 VIA196788 VRW196788 WBS196788 WLO196788 WVK196788 C262324 IY262324 SU262324 ACQ262324 AMM262324 AWI262324 BGE262324 BQA262324 BZW262324 CJS262324 CTO262324 DDK262324 DNG262324 DXC262324 EGY262324 EQU262324 FAQ262324 FKM262324 FUI262324 GEE262324 GOA262324 GXW262324 HHS262324 HRO262324 IBK262324 ILG262324 IVC262324 JEY262324 JOU262324 JYQ262324 KIM262324 KSI262324 LCE262324 LMA262324 LVW262324 MFS262324 MPO262324 MZK262324 NJG262324 NTC262324 OCY262324 OMU262324 OWQ262324 PGM262324 PQI262324 QAE262324 QKA262324 QTW262324 RDS262324 RNO262324 RXK262324 SHG262324 SRC262324 TAY262324 TKU262324 TUQ262324 UEM262324 UOI262324 UYE262324 VIA262324 VRW262324 WBS262324 WLO262324 WVK262324 C327860 IY327860 SU327860 ACQ327860 AMM327860 AWI327860 BGE327860 BQA327860 BZW327860 CJS327860 CTO327860 DDK327860 DNG327860 DXC327860 EGY327860 EQU327860 FAQ327860 FKM327860 FUI327860 GEE327860 GOA327860 GXW327860 HHS327860 HRO327860 IBK327860 ILG327860 IVC327860 JEY327860 JOU327860 JYQ327860 KIM327860 KSI327860 LCE327860 LMA327860 LVW327860 MFS327860 MPO327860 MZK327860 NJG327860 NTC327860 OCY327860 OMU327860 OWQ327860 PGM327860 PQI327860 QAE327860 QKA327860 QTW327860 RDS327860 RNO327860 RXK327860 SHG327860 SRC327860 TAY327860 TKU327860 TUQ327860 UEM327860 UOI327860 UYE327860 VIA327860 VRW327860 WBS327860 WLO327860 WVK327860 C393396 IY393396 SU393396 ACQ393396 AMM393396 AWI393396 BGE393396 BQA393396 BZW393396 CJS393396 CTO393396 DDK393396 DNG393396 DXC393396 EGY393396 EQU393396 FAQ393396 FKM393396 FUI393396 GEE393396 GOA393396 GXW393396 HHS393396 HRO393396 IBK393396 ILG393396 IVC393396 JEY393396 JOU393396 JYQ393396 KIM393396 KSI393396 LCE393396 LMA393396 LVW393396 MFS393396 MPO393396 MZK393396 NJG393396 NTC393396 OCY393396 OMU393396 OWQ393396 PGM393396 PQI393396 QAE393396 QKA393396 QTW393396 RDS393396 RNO393396 RXK393396 SHG393396 SRC393396 TAY393396 TKU393396 TUQ393396 UEM393396 UOI393396 UYE393396 VIA393396 VRW393396 WBS393396 WLO393396 WVK393396 C458932 IY458932 SU458932 ACQ458932 AMM458932 AWI458932 BGE458932 BQA458932 BZW458932 CJS458932 CTO458932 DDK458932 DNG458932 DXC458932 EGY458932 EQU458932 FAQ458932 FKM458932 FUI458932 GEE458932 GOA458932 GXW458932 HHS458932 HRO458932 IBK458932 ILG458932 IVC458932 JEY458932 JOU458932 JYQ458932 KIM458932 KSI458932 LCE458932 LMA458932 LVW458932 MFS458932 MPO458932 MZK458932 NJG458932 NTC458932 OCY458932 OMU458932 OWQ458932 PGM458932 PQI458932 QAE458932 QKA458932 QTW458932 RDS458932 RNO458932 RXK458932 SHG458932 SRC458932 TAY458932 TKU458932 TUQ458932 UEM458932 UOI458932 UYE458932 VIA458932 VRW458932 WBS458932 WLO458932 WVK458932 C524468 IY524468 SU524468 ACQ524468 AMM524468 AWI524468 BGE524468 BQA524468 BZW524468 CJS524468 CTO524468 DDK524468 DNG524468 DXC524468 EGY524468 EQU524468 FAQ524468 FKM524468 FUI524468 GEE524468 GOA524468 GXW524468 HHS524468 HRO524468 IBK524468 ILG524468 IVC524468 JEY524468 JOU524468 JYQ524468 KIM524468 KSI524468 LCE524468 LMA524468 LVW524468 MFS524468 MPO524468 MZK524468 NJG524468 NTC524468 OCY524468 OMU524468 OWQ524468 PGM524468 PQI524468 QAE524468 QKA524468 QTW524468 RDS524468 RNO524468 RXK524468 SHG524468 SRC524468 TAY524468 TKU524468 TUQ524468 UEM524468 UOI524468 UYE524468 VIA524468 VRW524468 WBS524468 WLO524468 WVK524468 C590004 IY590004 SU590004 ACQ590004 AMM590004 AWI590004 BGE590004 BQA590004 BZW590004 CJS590004 CTO590004 DDK590004 DNG590004 DXC590004 EGY590004 EQU590004 FAQ590004 FKM590004 FUI590004 GEE590004 GOA590004 GXW590004 HHS590004 HRO590004 IBK590004 ILG590004 IVC590004 JEY590004 JOU590004 JYQ590004 KIM590004 KSI590004 LCE590004 LMA590004 LVW590004 MFS590004 MPO590004 MZK590004 NJG590004 NTC590004 OCY590004 OMU590004 OWQ590004 PGM590004 PQI590004 QAE590004 QKA590004 QTW590004 RDS590004 RNO590004 RXK590004 SHG590004 SRC590004 TAY590004 TKU590004 TUQ590004 UEM590004 UOI590004 UYE590004 VIA590004 VRW590004 WBS590004 WLO590004 WVK590004 C655540 IY655540 SU655540 ACQ655540 AMM655540 AWI655540 BGE655540 BQA655540 BZW655540 CJS655540 CTO655540 DDK655540 DNG655540 DXC655540 EGY655540 EQU655540 FAQ655540 FKM655540 FUI655540 GEE655540 GOA655540 GXW655540 HHS655540 HRO655540 IBK655540 ILG655540 IVC655540 JEY655540 JOU655540 JYQ655540 KIM655540 KSI655540 LCE655540 LMA655540 LVW655540 MFS655540 MPO655540 MZK655540 NJG655540 NTC655540 OCY655540 OMU655540 OWQ655540 PGM655540 PQI655540 QAE655540 QKA655540 QTW655540 RDS655540 RNO655540 RXK655540 SHG655540 SRC655540 TAY655540 TKU655540 TUQ655540 UEM655540 UOI655540 UYE655540 VIA655540 VRW655540 WBS655540 WLO655540 WVK655540 C721076 IY721076 SU721076 ACQ721076 AMM721076 AWI721076 BGE721076 BQA721076 BZW721076 CJS721076 CTO721076 DDK721076 DNG721076 DXC721076 EGY721076 EQU721076 FAQ721076 FKM721076 FUI721076 GEE721076 GOA721076 GXW721076 HHS721076 HRO721076 IBK721076 ILG721076 IVC721076 JEY721076 JOU721076 JYQ721076 KIM721076 KSI721076 LCE721076 LMA721076 LVW721076 MFS721076 MPO721076 MZK721076 NJG721076 NTC721076 OCY721076 OMU721076 OWQ721076 PGM721076 PQI721076 QAE721076 QKA721076 QTW721076 RDS721076 RNO721076 RXK721076 SHG721076 SRC721076 TAY721076 TKU721076 TUQ721076 UEM721076 UOI721076 UYE721076 VIA721076 VRW721076 WBS721076 WLO721076 WVK721076 C786612 IY786612 SU786612 ACQ786612 AMM786612 AWI786612 BGE786612 BQA786612 BZW786612 CJS786612 CTO786612 DDK786612 DNG786612 DXC786612 EGY786612 EQU786612 FAQ786612 FKM786612 FUI786612 GEE786612 GOA786612 GXW786612 HHS786612 HRO786612 IBK786612 ILG786612 IVC786612 JEY786612 JOU786612 JYQ786612 KIM786612 KSI786612 LCE786612 LMA786612 LVW786612 MFS786612 MPO786612 MZK786612 NJG786612 NTC786612 OCY786612 OMU786612 OWQ786612 PGM786612 PQI786612 QAE786612 QKA786612 QTW786612 RDS786612 RNO786612 RXK786612 SHG786612 SRC786612 TAY786612 TKU786612 TUQ786612 UEM786612 UOI786612 UYE786612 VIA786612 VRW786612 WBS786612 WLO786612 WVK786612 C852148 IY852148 SU852148 ACQ852148 AMM852148 AWI852148 BGE852148 BQA852148 BZW852148 CJS852148 CTO852148 DDK852148 DNG852148 DXC852148 EGY852148 EQU852148 FAQ852148 FKM852148 FUI852148 GEE852148 GOA852148 GXW852148 HHS852148 HRO852148 IBK852148 ILG852148 IVC852148 JEY852148 JOU852148 JYQ852148 KIM852148 KSI852148 LCE852148 LMA852148 LVW852148 MFS852148 MPO852148 MZK852148 NJG852148 NTC852148 OCY852148 OMU852148 OWQ852148 PGM852148 PQI852148 QAE852148 QKA852148 QTW852148 RDS852148 RNO852148 RXK852148 SHG852148 SRC852148 TAY852148 TKU852148 TUQ852148 UEM852148 UOI852148 UYE852148 VIA852148 VRW852148 WBS852148 WLO852148 WVK852148 C917684 IY917684 SU917684 ACQ917684 AMM917684 AWI917684 BGE917684 BQA917684 BZW917684 CJS917684 CTO917684 DDK917684 DNG917684 DXC917684 EGY917684 EQU917684 FAQ917684 FKM917684 FUI917684 GEE917684 GOA917684 GXW917684 HHS917684 HRO917684 IBK917684 ILG917684 IVC917684 JEY917684 JOU917684 JYQ917684 KIM917684 KSI917684 LCE917684 LMA917684 LVW917684 MFS917684 MPO917684 MZK917684 NJG917684 NTC917684 OCY917684 OMU917684 OWQ917684 PGM917684 PQI917684 QAE917684 QKA917684 QTW917684 RDS917684 RNO917684 RXK917684 SHG917684 SRC917684 TAY917684 TKU917684 TUQ917684 UEM917684 UOI917684 UYE917684 VIA917684 VRW917684 WBS917684 WLO917684 WVK917684 C983220 IY983220 SU983220 ACQ983220 AMM983220 AWI983220 BGE983220 BQA983220 BZW983220 CJS983220 CTO983220 DDK983220 DNG983220 DXC983220 EGY983220 EQU983220 FAQ983220 FKM983220 FUI983220 GEE983220 GOA983220 GXW983220 HHS983220 HRO983220 IBK983220 ILG983220 IVC983220 JEY983220 JOU983220 JYQ983220 KIM983220 KSI983220 LCE983220 LMA983220 LVW983220 MFS983220 MPO983220 MZK983220 NJG983220 NTC983220 OCY983220 OMU983220 OWQ983220 PGM983220 PQI983220 QAE983220 QKA983220 QTW983220 RDS983220 RNO983220 RXK983220 SHG983220 SRC983220 TAY983220 TKU983220 TUQ983220 UEM983220 UOI983220 UYE983220 VIA983220 VRW983220 WBS983220 WLO983220 WVK983220 K360 JG360 TC360 ACY360 AMU360 AWQ360 BGM360 BQI360 CAE360 CKA360 CTW360 DDS360 DNO360 DXK360 EHG360 ERC360 FAY360 FKU360 FUQ360 GEM360 GOI360 GYE360 HIA360 HRW360 IBS360 ILO360 IVK360 JFG360 JPC360 JYY360 KIU360 KSQ360 LCM360 LMI360 LWE360 MGA360 MPW360 MZS360 NJO360 NTK360 ODG360 ONC360 OWY360 PGU360 PQQ360 QAM360 QKI360 QUE360 REA360 RNW360 RXS360 SHO360 SRK360 TBG360 TLC360 TUY360 UEU360 UOQ360 UYM360 VII360 VSE360 WCA360 WLW360 WVS360 K65896 JG65896 TC65896 ACY65896 AMU65896 AWQ65896 BGM65896 BQI65896 CAE65896 CKA65896 CTW65896 DDS65896 DNO65896 DXK65896 EHG65896 ERC65896 FAY65896 FKU65896 FUQ65896 GEM65896 GOI65896 GYE65896 HIA65896 HRW65896 IBS65896 ILO65896 IVK65896 JFG65896 JPC65896 JYY65896 KIU65896 KSQ65896 LCM65896 LMI65896 LWE65896 MGA65896 MPW65896 MZS65896 NJO65896 NTK65896 ODG65896 ONC65896 OWY65896 PGU65896 PQQ65896 QAM65896 QKI65896 QUE65896 REA65896 RNW65896 RXS65896 SHO65896 SRK65896 TBG65896 TLC65896 TUY65896 UEU65896 UOQ65896 UYM65896 VII65896 VSE65896 WCA65896 WLW65896 WVS65896 K131432 JG131432 TC131432 ACY131432 AMU131432 AWQ131432 BGM131432 BQI131432 CAE131432 CKA131432 CTW131432 DDS131432 DNO131432 DXK131432 EHG131432 ERC131432 FAY131432 FKU131432 FUQ131432 GEM131432 GOI131432 GYE131432 HIA131432 HRW131432 IBS131432 ILO131432 IVK131432 JFG131432 JPC131432 JYY131432 KIU131432 KSQ131432 LCM131432 LMI131432 LWE131432 MGA131432 MPW131432 MZS131432 NJO131432 NTK131432 ODG131432 ONC131432 OWY131432 PGU131432 PQQ131432 QAM131432 QKI131432 QUE131432 REA131432 RNW131432 RXS131432 SHO131432 SRK131432 TBG131432 TLC131432 TUY131432 UEU131432 UOQ131432 UYM131432 VII131432 VSE131432 WCA131432 WLW131432 WVS131432 K196968 JG196968 TC196968 ACY196968 AMU196968 AWQ196968 BGM196968 BQI196968 CAE196968 CKA196968 CTW196968 DDS196968 DNO196968 DXK196968 EHG196968 ERC196968 FAY196968 FKU196968 FUQ196968 GEM196968 GOI196968 GYE196968 HIA196968 HRW196968 IBS196968 ILO196968 IVK196968 JFG196968 JPC196968 JYY196968 KIU196968 KSQ196968 LCM196968 LMI196968 LWE196968 MGA196968 MPW196968 MZS196968 NJO196968 NTK196968 ODG196968 ONC196968 OWY196968 PGU196968 PQQ196968 QAM196968 QKI196968 QUE196968 REA196968 RNW196968 RXS196968 SHO196968 SRK196968 TBG196968 TLC196968 TUY196968 UEU196968 UOQ196968 UYM196968 VII196968 VSE196968 WCA196968 WLW196968 WVS196968 K262504 JG262504 TC262504 ACY262504 AMU262504 AWQ262504 BGM262504 BQI262504 CAE262504 CKA262504 CTW262504 DDS262504 DNO262504 DXK262504 EHG262504 ERC262504 FAY262504 FKU262504 FUQ262504 GEM262504 GOI262504 GYE262504 HIA262504 HRW262504 IBS262504 ILO262504 IVK262504 JFG262504 JPC262504 JYY262504 KIU262504 KSQ262504 LCM262504 LMI262504 LWE262504 MGA262504 MPW262504 MZS262504 NJO262504 NTK262504 ODG262504 ONC262504 OWY262504 PGU262504 PQQ262504 QAM262504 QKI262504 QUE262504 REA262504 RNW262504 RXS262504 SHO262504 SRK262504 TBG262504 TLC262504 TUY262504 UEU262504 UOQ262504 UYM262504 VII262504 VSE262504 WCA262504 WLW262504 WVS262504 K328040 JG328040 TC328040 ACY328040 AMU328040 AWQ328040 BGM328040 BQI328040 CAE328040 CKA328040 CTW328040 DDS328040 DNO328040 DXK328040 EHG328040 ERC328040 FAY328040 FKU328040 FUQ328040 GEM328040 GOI328040 GYE328040 HIA328040 HRW328040 IBS328040 ILO328040 IVK328040 JFG328040 JPC328040 JYY328040 KIU328040 KSQ328040 LCM328040 LMI328040 LWE328040 MGA328040 MPW328040 MZS328040 NJO328040 NTK328040 ODG328040 ONC328040 OWY328040 PGU328040 PQQ328040 QAM328040 QKI328040 QUE328040 REA328040 RNW328040 RXS328040 SHO328040 SRK328040 TBG328040 TLC328040 TUY328040 UEU328040 UOQ328040 UYM328040 VII328040 VSE328040 WCA328040 WLW328040 WVS328040 K393576 JG393576 TC393576 ACY393576 AMU393576 AWQ393576 BGM393576 BQI393576 CAE393576 CKA393576 CTW393576 DDS393576 DNO393576 DXK393576 EHG393576 ERC393576 FAY393576 FKU393576 FUQ393576 GEM393576 GOI393576 GYE393576 HIA393576 HRW393576 IBS393576 ILO393576 IVK393576 JFG393576 JPC393576 JYY393576 KIU393576 KSQ393576 LCM393576 LMI393576 LWE393576 MGA393576 MPW393576 MZS393576 NJO393576 NTK393576 ODG393576 ONC393576 OWY393576 PGU393576 PQQ393576 QAM393576 QKI393576 QUE393576 REA393576 RNW393576 RXS393576 SHO393576 SRK393576 TBG393576 TLC393576 TUY393576 UEU393576 UOQ393576 UYM393576 VII393576 VSE393576 WCA393576 WLW393576 WVS393576 K459112 JG459112 TC459112 ACY459112 AMU459112 AWQ459112 BGM459112 BQI459112 CAE459112 CKA459112 CTW459112 DDS459112 DNO459112 DXK459112 EHG459112 ERC459112 FAY459112 FKU459112 FUQ459112 GEM459112 GOI459112 GYE459112 HIA459112 HRW459112 IBS459112 ILO459112 IVK459112 JFG459112 JPC459112 JYY459112 KIU459112 KSQ459112 LCM459112 LMI459112 LWE459112 MGA459112 MPW459112 MZS459112 NJO459112 NTK459112 ODG459112 ONC459112 OWY459112 PGU459112 PQQ459112 QAM459112 QKI459112 QUE459112 REA459112 RNW459112 RXS459112 SHO459112 SRK459112 TBG459112 TLC459112 TUY459112 UEU459112 UOQ459112 UYM459112 VII459112 VSE459112 WCA459112 WLW459112 WVS459112 K524648 JG524648 TC524648 ACY524648 AMU524648 AWQ524648 BGM524648 BQI524648 CAE524648 CKA524648 CTW524648 DDS524648 DNO524648 DXK524648 EHG524648 ERC524648 FAY524648 FKU524648 FUQ524648 GEM524648 GOI524648 GYE524648 HIA524648 HRW524648 IBS524648 ILO524648 IVK524648 JFG524648 JPC524648 JYY524648 KIU524648 KSQ524648 LCM524648 LMI524648 LWE524648 MGA524648 MPW524648 MZS524648 NJO524648 NTK524648 ODG524648 ONC524648 OWY524648 PGU524648 PQQ524648 QAM524648 QKI524648 QUE524648 REA524648 RNW524648 RXS524648 SHO524648 SRK524648 TBG524648 TLC524648 TUY524648 UEU524648 UOQ524648 UYM524648 VII524648 VSE524648 WCA524648 WLW524648 WVS524648 K590184 JG590184 TC590184 ACY590184 AMU590184 AWQ590184 BGM590184 BQI590184 CAE590184 CKA590184 CTW590184 DDS590184 DNO590184 DXK590184 EHG590184 ERC590184 FAY590184 FKU590184 FUQ590184 GEM590184 GOI590184 GYE590184 HIA590184 HRW590184 IBS590184 ILO590184 IVK590184 JFG590184 JPC590184 JYY590184 KIU590184 KSQ590184 LCM590184 LMI590184 LWE590184 MGA590184 MPW590184 MZS590184 NJO590184 NTK590184 ODG590184 ONC590184 OWY590184 PGU590184 PQQ590184 QAM590184 QKI590184 QUE590184 REA590184 RNW590184 RXS590184 SHO590184 SRK590184 TBG590184 TLC590184 TUY590184 UEU590184 UOQ590184 UYM590184 VII590184 VSE590184 WCA590184 WLW590184 WVS590184 K655720 JG655720 TC655720 ACY655720 AMU655720 AWQ655720 BGM655720 BQI655720 CAE655720 CKA655720 CTW655720 DDS655720 DNO655720 DXK655720 EHG655720 ERC655720 FAY655720 FKU655720 FUQ655720 GEM655720 GOI655720 GYE655720 HIA655720 HRW655720 IBS655720 ILO655720 IVK655720 JFG655720 JPC655720 JYY655720 KIU655720 KSQ655720 LCM655720 LMI655720 LWE655720 MGA655720 MPW655720 MZS655720 NJO655720 NTK655720 ODG655720 ONC655720 OWY655720 PGU655720 PQQ655720 QAM655720 QKI655720 QUE655720 REA655720 RNW655720 RXS655720 SHO655720 SRK655720 TBG655720 TLC655720 TUY655720 UEU655720 UOQ655720 UYM655720 VII655720 VSE655720 WCA655720 WLW655720 WVS655720 K721256 JG721256 TC721256 ACY721256 AMU721256 AWQ721256 BGM721256 BQI721256 CAE721256 CKA721256 CTW721256 DDS721256 DNO721256 DXK721256 EHG721256 ERC721256 FAY721256 FKU721256 FUQ721256 GEM721256 GOI721256 GYE721256 HIA721256 HRW721256 IBS721256 ILO721256 IVK721256 JFG721256 JPC721256 JYY721256 KIU721256 KSQ721256 LCM721256 LMI721256 LWE721256 MGA721256 MPW721256 MZS721256 NJO721256 NTK721256 ODG721256 ONC721256 OWY721256 PGU721256 PQQ721256 QAM721256 QKI721256 QUE721256 REA721256 RNW721256 RXS721256 SHO721256 SRK721256 TBG721256 TLC721256 TUY721256 UEU721256 UOQ721256 UYM721256 VII721256 VSE721256 WCA721256 WLW721256 WVS721256 K786792 JG786792 TC786792 ACY786792 AMU786792 AWQ786792 BGM786792 BQI786792 CAE786792 CKA786792 CTW786792 DDS786792 DNO786792 DXK786792 EHG786792 ERC786792 FAY786792 FKU786792 FUQ786792 GEM786792 GOI786792 GYE786792 HIA786792 HRW786792 IBS786792 ILO786792 IVK786792 JFG786792 JPC786792 JYY786792 KIU786792 KSQ786792 LCM786792 LMI786792 LWE786792 MGA786792 MPW786792 MZS786792 NJO786792 NTK786792 ODG786792 ONC786792 OWY786792 PGU786792 PQQ786792 QAM786792 QKI786792 QUE786792 REA786792 RNW786792 RXS786792 SHO786792 SRK786792 TBG786792 TLC786792 TUY786792 UEU786792 UOQ786792 UYM786792 VII786792 VSE786792 WCA786792 WLW786792 WVS786792 K852328 JG852328 TC852328 ACY852328 AMU852328 AWQ852328 BGM852328 BQI852328 CAE852328 CKA852328 CTW852328 DDS852328 DNO852328 DXK852328 EHG852328 ERC852328 FAY852328 FKU852328 FUQ852328 GEM852328 GOI852328 GYE852328 HIA852328 HRW852328 IBS852328 ILO852328 IVK852328 JFG852328 JPC852328 JYY852328 KIU852328 KSQ852328 LCM852328 LMI852328 LWE852328 MGA852328 MPW852328 MZS852328 NJO852328 NTK852328 ODG852328 ONC852328 OWY852328 PGU852328 PQQ852328 QAM852328 QKI852328 QUE852328 REA852328 RNW852328 RXS852328 SHO852328 SRK852328 TBG852328 TLC852328 TUY852328 UEU852328 UOQ852328 UYM852328 VII852328 VSE852328 WCA852328 WLW852328 WVS852328 K917864 JG917864 TC917864 ACY917864 AMU917864 AWQ917864 BGM917864 BQI917864 CAE917864 CKA917864 CTW917864 DDS917864 DNO917864 DXK917864 EHG917864 ERC917864 FAY917864 FKU917864 FUQ917864 GEM917864 GOI917864 GYE917864 HIA917864 HRW917864 IBS917864 ILO917864 IVK917864 JFG917864 JPC917864 JYY917864 KIU917864 KSQ917864 LCM917864 LMI917864 LWE917864 MGA917864 MPW917864 MZS917864 NJO917864 NTK917864 ODG917864 ONC917864 OWY917864 PGU917864 PQQ917864 QAM917864 QKI917864 QUE917864 REA917864 RNW917864 RXS917864 SHO917864 SRK917864 TBG917864 TLC917864 TUY917864 UEU917864 UOQ917864 UYM917864 VII917864 VSE917864 WCA917864 WLW917864 WVS917864 K983400 JG983400 TC983400 ACY983400 AMU983400 AWQ983400 BGM983400 BQI983400 CAE983400 CKA983400 CTW983400 DDS983400 DNO983400 DXK983400 EHG983400 ERC983400 FAY983400 FKU983400 FUQ983400 GEM983400 GOI983400 GYE983400 HIA983400 HRW983400 IBS983400 ILO983400 IVK983400 JFG983400 JPC983400 JYY983400 KIU983400 KSQ983400 LCM983400 LMI983400 LWE983400 MGA983400 MPW983400 MZS983400 NJO983400 NTK983400 ODG983400 ONC983400 OWY983400 PGU983400 PQQ983400 QAM983400 QKI983400 QUE983400 REA983400 RNW983400 RXS983400 SHO983400 SRK983400 TBG983400 TLC983400 TUY983400 UEU983400 UOQ983400 UYM983400 VII983400 VSE983400 WCA983400 WLW983400 WVS983400 C186:C189 IY186:IY189 SU186:SU189 ACQ186:ACQ189 AMM186:AMM189 AWI186:AWI189 BGE186:BGE189 BQA186:BQA189 BZW186:BZW189 CJS186:CJS189 CTO186:CTO189 DDK186:DDK189 DNG186:DNG189 DXC186:DXC189 EGY186:EGY189 EQU186:EQU189 FAQ186:FAQ189 FKM186:FKM189 FUI186:FUI189 GEE186:GEE189 GOA186:GOA189 GXW186:GXW189 HHS186:HHS189 HRO186:HRO189 IBK186:IBK189 ILG186:ILG189 IVC186:IVC189 JEY186:JEY189 JOU186:JOU189 JYQ186:JYQ189 KIM186:KIM189 KSI186:KSI189 LCE186:LCE189 LMA186:LMA189 LVW186:LVW189 MFS186:MFS189 MPO186:MPO189 MZK186:MZK189 NJG186:NJG189 NTC186:NTC189 OCY186:OCY189 OMU186:OMU189 OWQ186:OWQ189 PGM186:PGM189 PQI186:PQI189 QAE186:QAE189 QKA186:QKA189 QTW186:QTW189 RDS186:RDS189 RNO186:RNO189 RXK186:RXK189 SHG186:SHG189 SRC186:SRC189 TAY186:TAY189 TKU186:TKU189 TUQ186:TUQ189 UEM186:UEM189 UOI186:UOI189 UYE186:UYE189 VIA186:VIA189 VRW186:VRW189 WBS186:WBS189 WLO186:WLO189 WVK186:WVK189 C65722:C65725 IY65722:IY65725 SU65722:SU65725 ACQ65722:ACQ65725 AMM65722:AMM65725 AWI65722:AWI65725 BGE65722:BGE65725 BQA65722:BQA65725 BZW65722:BZW65725 CJS65722:CJS65725 CTO65722:CTO65725 DDK65722:DDK65725 DNG65722:DNG65725 DXC65722:DXC65725 EGY65722:EGY65725 EQU65722:EQU65725 FAQ65722:FAQ65725 FKM65722:FKM65725 FUI65722:FUI65725 GEE65722:GEE65725 GOA65722:GOA65725 GXW65722:GXW65725 HHS65722:HHS65725 HRO65722:HRO65725 IBK65722:IBK65725 ILG65722:ILG65725 IVC65722:IVC65725 JEY65722:JEY65725 JOU65722:JOU65725 JYQ65722:JYQ65725 KIM65722:KIM65725 KSI65722:KSI65725 LCE65722:LCE65725 LMA65722:LMA65725 LVW65722:LVW65725 MFS65722:MFS65725 MPO65722:MPO65725 MZK65722:MZK65725 NJG65722:NJG65725 NTC65722:NTC65725 OCY65722:OCY65725 OMU65722:OMU65725 OWQ65722:OWQ65725 PGM65722:PGM65725 PQI65722:PQI65725 QAE65722:QAE65725 QKA65722:QKA65725 QTW65722:QTW65725 RDS65722:RDS65725 RNO65722:RNO65725 RXK65722:RXK65725 SHG65722:SHG65725 SRC65722:SRC65725 TAY65722:TAY65725 TKU65722:TKU65725 TUQ65722:TUQ65725 UEM65722:UEM65725 UOI65722:UOI65725 UYE65722:UYE65725 VIA65722:VIA65725 VRW65722:VRW65725 WBS65722:WBS65725 WLO65722:WLO65725 WVK65722:WVK65725 C131258:C131261 IY131258:IY131261 SU131258:SU131261 ACQ131258:ACQ131261 AMM131258:AMM131261 AWI131258:AWI131261 BGE131258:BGE131261 BQA131258:BQA131261 BZW131258:BZW131261 CJS131258:CJS131261 CTO131258:CTO131261 DDK131258:DDK131261 DNG131258:DNG131261 DXC131258:DXC131261 EGY131258:EGY131261 EQU131258:EQU131261 FAQ131258:FAQ131261 FKM131258:FKM131261 FUI131258:FUI131261 GEE131258:GEE131261 GOA131258:GOA131261 GXW131258:GXW131261 HHS131258:HHS131261 HRO131258:HRO131261 IBK131258:IBK131261 ILG131258:ILG131261 IVC131258:IVC131261 JEY131258:JEY131261 JOU131258:JOU131261 JYQ131258:JYQ131261 KIM131258:KIM131261 KSI131258:KSI131261 LCE131258:LCE131261 LMA131258:LMA131261 LVW131258:LVW131261 MFS131258:MFS131261 MPO131258:MPO131261 MZK131258:MZK131261 NJG131258:NJG131261 NTC131258:NTC131261 OCY131258:OCY131261 OMU131258:OMU131261 OWQ131258:OWQ131261 PGM131258:PGM131261 PQI131258:PQI131261 QAE131258:QAE131261 QKA131258:QKA131261 QTW131258:QTW131261 RDS131258:RDS131261 RNO131258:RNO131261 RXK131258:RXK131261 SHG131258:SHG131261 SRC131258:SRC131261 TAY131258:TAY131261 TKU131258:TKU131261 TUQ131258:TUQ131261 UEM131258:UEM131261 UOI131258:UOI131261 UYE131258:UYE131261 VIA131258:VIA131261 VRW131258:VRW131261 WBS131258:WBS131261 WLO131258:WLO131261 WVK131258:WVK131261 C196794:C196797 IY196794:IY196797 SU196794:SU196797 ACQ196794:ACQ196797 AMM196794:AMM196797 AWI196794:AWI196797 BGE196794:BGE196797 BQA196794:BQA196797 BZW196794:BZW196797 CJS196794:CJS196797 CTO196794:CTO196797 DDK196794:DDK196797 DNG196794:DNG196797 DXC196794:DXC196797 EGY196794:EGY196797 EQU196794:EQU196797 FAQ196794:FAQ196797 FKM196794:FKM196797 FUI196794:FUI196797 GEE196794:GEE196797 GOA196794:GOA196797 GXW196794:GXW196797 HHS196794:HHS196797 HRO196794:HRO196797 IBK196794:IBK196797 ILG196794:ILG196797 IVC196794:IVC196797 JEY196794:JEY196797 JOU196794:JOU196797 JYQ196794:JYQ196797 KIM196794:KIM196797 KSI196794:KSI196797 LCE196794:LCE196797 LMA196794:LMA196797 LVW196794:LVW196797 MFS196794:MFS196797 MPO196794:MPO196797 MZK196794:MZK196797 NJG196794:NJG196797 NTC196794:NTC196797 OCY196794:OCY196797 OMU196794:OMU196797 OWQ196794:OWQ196797 PGM196794:PGM196797 PQI196794:PQI196797 QAE196794:QAE196797 QKA196794:QKA196797 QTW196794:QTW196797 RDS196794:RDS196797 RNO196794:RNO196797 RXK196794:RXK196797 SHG196794:SHG196797 SRC196794:SRC196797 TAY196794:TAY196797 TKU196794:TKU196797 TUQ196794:TUQ196797 UEM196794:UEM196797 UOI196794:UOI196797 UYE196794:UYE196797 VIA196794:VIA196797 VRW196794:VRW196797 WBS196794:WBS196797 WLO196794:WLO196797 WVK196794:WVK196797 C262330:C262333 IY262330:IY262333 SU262330:SU262333 ACQ262330:ACQ262333 AMM262330:AMM262333 AWI262330:AWI262333 BGE262330:BGE262333 BQA262330:BQA262333 BZW262330:BZW262333 CJS262330:CJS262333 CTO262330:CTO262333 DDK262330:DDK262333 DNG262330:DNG262333 DXC262330:DXC262333 EGY262330:EGY262333 EQU262330:EQU262333 FAQ262330:FAQ262333 FKM262330:FKM262333 FUI262330:FUI262333 GEE262330:GEE262333 GOA262330:GOA262333 GXW262330:GXW262333 HHS262330:HHS262333 HRO262330:HRO262333 IBK262330:IBK262333 ILG262330:ILG262333 IVC262330:IVC262333 JEY262330:JEY262333 JOU262330:JOU262333 JYQ262330:JYQ262333 KIM262330:KIM262333 KSI262330:KSI262333 LCE262330:LCE262333 LMA262330:LMA262333 LVW262330:LVW262333 MFS262330:MFS262333 MPO262330:MPO262333 MZK262330:MZK262333 NJG262330:NJG262333 NTC262330:NTC262333 OCY262330:OCY262333 OMU262330:OMU262333 OWQ262330:OWQ262333 PGM262330:PGM262333 PQI262330:PQI262333 QAE262330:QAE262333 QKA262330:QKA262333 QTW262330:QTW262333 RDS262330:RDS262333 RNO262330:RNO262333 RXK262330:RXK262333 SHG262330:SHG262333 SRC262330:SRC262333 TAY262330:TAY262333 TKU262330:TKU262333 TUQ262330:TUQ262333 UEM262330:UEM262333 UOI262330:UOI262333 UYE262330:UYE262333 VIA262330:VIA262333 VRW262330:VRW262333 WBS262330:WBS262333 WLO262330:WLO262333 WVK262330:WVK262333 C327866:C327869 IY327866:IY327869 SU327866:SU327869 ACQ327866:ACQ327869 AMM327866:AMM327869 AWI327866:AWI327869 BGE327866:BGE327869 BQA327866:BQA327869 BZW327866:BZW327869 CJS327866:CJS327869 CTO327866:CTO327869 DDK327866:DDK327869 DNG327866:DNG327869 DXC327866:DXC327869 EGY327866:EGY327869 EQU327866:EQU327869 FAQ327866:FAQ327869 FKM327866:FKM327869 FUI327866:FUI327869 GEE327866:GEE327869 GOA327866:GOA327869 GXW327866:GXW327869 HHS327866:HHS327869 HRO327866:HRO327869 IBK327866:IBK327869 ILG327866:ILG327869 IVC327866:IVC327869 JEY327866:JEY327869 JOU327866:JOU327869 JYQ327866:JYQ327869 KIM327866:KIM327869 KSI327866:KSI327869 LCE327866:LCE327869 LMA327866:LMA327869 LVW327866:LVW327869 MFS327866:MFS327869 MPO327866:MPO327869 MZK327866:MZK327869 NJG327866:NJG327869 NTC327866:NTC327869 OCY327866:OCY327869 OMU327866:OMU327869 OWQ327866:OWQ327869 PGM327866:PGM327869 PQI327866:PQI327869 QAE327866:QAE327869 QKA327866:QKA327869 QTW327866:QTW327869 RDS327866:RDS327869 RNO327866:RNO327869 RXK327866:RXK327869 SHG327866:SHG327869 SRC327866:SRC327869 TAY327866:TAY327869 TKU327866:TKU327869 TUQ327866:TUQ327869 UEM327866:UEM327869 UOI327866:UOI327869 UYE327866:UYE327869 VIA327866:VIA327869 VRW327866:VRW327869 WBS327866:WBS327869 WLO327866:WLO327869 WVK327866:WVK327869 C393402:C393405 IY393402:IY393405 SU393402:SU393405 ACQ393402:ACQ393405 AMM393402:AMM393405 AWI393402:AWI393405 BGE393402:BGE393405 BQA393402:BQA393405 BZW393402:BZW393405 CJS393402:CJS393405 CTO393402:CTO393405 DDK393402:DDK393405 DNG393402:DNG393405 DXC393402:DXC393405 EGY393402:EGY393405 EQU393402:EQU393405 FAQ393402:FAQ393405 FKM393402:FKM393405 FUI393402:FUI393405 GEE393402:GEE393405 GOA393402:GOA393405 GXW393402:GXW393405 HHS393402:HHS393405 HRO393402:HRO393405 IBK393402:IBK393405 ILG393402:ILG393405 IVC393402:IVC393405 JEY393402:JEY393405 JOU393402:JOU393405 JYQ393402:JYQ393405 KIM393402:KIM393405 KSI393402:KSI393405 LCE393402:LCE393405 LMA393402:LMA393405 LVW393402:LVW393405 MFS393402:MFS393405 MPO393402:MPO393405 MZK393402:MZK393405 NJG393402:NJG393405 NTC393402:NTC393405 OCY393402:OCY393405 OMU393402:OMU393405 OWQ393402:OWQ393405 PGM393402:PGM393405 PQI393402:PQI393405 QAE393402:QAE393405 QKA393402:QKA393405 QTW393402:QTW393405 RDS393402:RDS393405 RNO393402:RNO393405 RXK393402:RXK393405 SHG393402:SHG393405 SRC393402:SRC393405 TAY393402:TAY393405 TKU393402:TKU393405 TUQ393402:TUQ393405 UEM393402:UEM393405 UOI393402:UOI393405 UYE393402:UYE393405 VIA393402:VIA393405 VRW393402:VRW393405 WBS393402:WBS393405 WLO393402:WLO393405 WVK393402:WVK393405 C458938:C458941 IY458938:IY458941 SU458938:SU458941 ACQ458938:ACQ458941 AMM458938:AMM458941 AWI458938:AWI458941 BGE458938:BGE458941 BQA458938:BQA458941 BZW458938:BZW458941 CJS458938:CJS458941 CTO458938:CTO458941 DDK458938:DDK458941 DNG458938:DNG458941 DXC458938:DXC458941 EGY458938:EGY458941 EQU458938:EQU458941 FAQ458938:FAQ458941 FKM458938:FKM458941 FUI458938:FUI458941 GEE458938:GEE458941 GOA458938:GOA458941 GXW458938:GXW458941 HHS458938:HHS458941 HRO458938:HRO458941 IBK458938:IBK458941 ILG458938:ILG458941 IVC458938:IVC458941 JEY458938:JEY458941 JOU458938:JOU458941 JYQ458938:JYQ458941 KIM458938:KIM458941 KSI458938:KSI458941 LCE458938:LCE458941 LMA458938:LMA458941 LVW458938:LVW458941 MFS458938:MFS458941 MPO458938:MPO458941 MZK458938:MZK458941 NJG458938:NJG458941 NTC458938:NTC458941 OCY458938:OCY458941 OMU458938:OMU458941 OWQ458938:OWQ458941 PGM458938:PGM458941 PQI458938:PQI458941 QAE458938:QAE458941 QKA458938:QKA458941 QTW458938:QTW458941 RDS458938:RDS458941 RNO458938:RNO458941 RXK458938:RXK458941 SHG458938:SHG458941 SRC458938:SRC458941 TAY458938:TAY458941 TKU458938:TKU458941 TUQ458938:TUQ458941 UEM458938:UEM458941 UOI458938:UOI458941 UYE458938:UYE458941 VIA458938:VIA458941 VRW458938:VRW458941 WBS458938:WBS458941 WLO458938:WLO458941 WVK458938:WVK458941 C524474:C524477 IY524474:IY524477 SU524474:SU524477 ACQ524474:ACQ524477 AMM524474:AMM524477 AWI524474:AWI524477 BGE524474:BGE524477 BQA524474:BQA524477 BZW524474:BZW524477 CJS524474:CJS524477 CTO524474:CTO524477 DDK524474:DDK524477 DNG524474:DNG524477 DXC524474:DXC524477 EGY524474:EGY524477 EQU524474:EQU524477 FAQ524474:FAQ524477 FKM524474:FKM524477 FUI524474:FUI524477 GEE524474:GEE524477 GOA524474:GOA524477 GXW524474:GXW524477 HHS524474:HHS524477 HRO524474:HRO524477 IBK524474:IBK524477 ILG524474:ILG524477 IVC524474:IVC524477 JEY524474:JEY524477 JOU524474:JOU524477 JYQ524474:JYQ524477 KIM524474:KIM524477 KSI524474:KSI524477 LCE524474:LCE524477 LMA524474:LMA524477 LVW524474:LVW524477 MFS524474:MFS524477 MPO524474:MPO524477 MZK524474:MZK524477 NJG524474:NJG524477 NTC524474:NTC524477 OCY524474:OCY524477 OMU524474:OMU524477 OWQ524474:OWQ524477 PGM524474:PGM524477 PQI524474:PQI524477 QAE524474:QAE524477 QKA524474:QKA524477 QTW524474:QTW524477 RDS524474:RDS524477 RNO524474:RNO524477 RXK524474:RXK524477 SHG524474:SHG524477 SRC524474:SRC524477 TAY524474:TAY524477 TKU524474:TKU524477 TUQ524474:TUQ524477 UEM524474:UEM524477 UOI524474:UOI524477 UYE524474:UYE524477 VIA524474:VIA524477 VRW524474:VRW524477 WBS524474:WBS524477 WLO524474:WLO524477 WVK524474:WVK524477 C590010:C590013 IY590010:IY590013 SU590010:SU590013 ACQ590010:ACQ590013 AMM590010:AMM590013 AWI590010:AWI590013 BGE590010:BGE590013 BQA590010:BQA590013 BZW590010:BZW590013 CJS590010:CJS590013 CTO590010:CTO590013 DDK590010:DDK590013 DNG590010:DNG590013 DXC590010:DXC590013 EGY590010:EGY590013 EQU590010:EQU590013 FAQ590010:FAQ590013 FKM590010:FKM590013 FUI590010:FUI590013 GEE590010:GEE590013 GOA590010:GOA590013 GXW590010:GXW590013 HHS590010:HHS590013 HRO590010:HRO590013 IBK590010:IBK590013 ILG590010:ILG590013 IVC590010:IVC590013 JEY590010:JEY590013 JOU590010:JOU590013 JYQ590010:JYQ590013 KIM590010:KIM590013 KSI590010:KSI590013 LCE590010:LCE590013 LMA590010:LMA590013 LVW590010:LVW590013 MFS590010:MFS590013 MPO590010:MPO590013 MZK590010:MZK590013 NJG590010:NJG590013 NTC590010:NTC590013 OCY590010:OCY590013 OMU590010:OMU590013 OWQ590010:OWQ590013 PGM590010:PGM590013 PQI590010:PQI590013 QAE590010:QAE590013 QKA590010:QKA590013 QTW590010:QTW590013 RDS590010:RDS590013 RNO590010:RNO590013 RXK590010:RXK590013 SHG590010:SHG590013 SRC590010:SRC590013 TAY590010:TAY590013 TKU590010:TKU590013 TUQ590010:TUQ590013 UEM590010:UEM590013 UOI590010:UOI590013 UYE590010:UYE590013 VIA590010:VIA590013 VRW590010:VRW590013 WBS590010:WBS590013 WLO590010:WLO590013 WVK590010:WVK590013 C655546:C655549 IY655546:IY655549 SU655546:SU655549 ACQ655546:ACQ655549 AMM655546:AMM655549 AWI655546:AWI655549 BGE655546:BGE655549 BQA655546:BQA655549 BZW655546:BZW655549 CJS655546:CJS655549 CTO655546:CTO655549 DDK655546:DDK655549 DNG655546:DNG655549 DXC655546:DXC655549 EGY655546:EGY655549 EQU655546:EQU655549 FAQ655546:FAQ655549 FKM655546:FKM655549 FUI655546:FUI655549 GEE655546:GEE655549 GOA655546:GOA655549 GXW655546:GXW655549 HHS655546:HHS655549 HRO655546:HRO655549 IBK655546:IBK655549 ILG655546:ILG655549 IVC655546:IVC655549 JEY655546:JEY655549 JOU655546:JOU655549 JYQ655546:JYQ655549 KIM655546:KIM655549 KSI655546:KSI655549 LCE655546:LCE655549 LMA655546:LMA655549 LVW655546:LVW655549 MFS655546:MFS655549 MPO655546:MPO655549 MZK655546:MZK655549 NJG655546:NJG655549 NTC655546:NTC655549 OCY655546:OCY655549 OMU655546:OMU655549 OWQ655546:OWQ655549 PGM655546:PGM655549 PQI655546:PQI655549 QAE655546:QAE655549 QKA655546:QKA655549 QTW655546:QTW655549 RDS655546:RDS655549 RNO655546:RNO655549 RXK655546:RXK655549 SHG655546:SHG655549 SRC655546:SRC655549 TAY655546:TAY655549 TKU655546:TKU655549 TUQ655546:TUQ655549 UEM655546:UEM655549 UOI655546:UOI655549 UYE655546:UYE655549 VIA655546:VIA655549 VRW655546:VRW655549 WBS655546:WBS655549 WLO655546:WLO655549 WVK655546:WVK655549 C721082:C721085 IY721082:IY721085 SU721082:SU721085 ACQ721082:ACQ721085 AMM721082:AMM721085 AWI721082:AWI721085 BGE721082:BGE721085 BQA721082:BQA721085 BZW721082:BZW721085 CJS721082:CJS721085 CTO721082:CTO721085 DDK721082:DDK721085 DNG721082:DNG721085 DXC721082:DXC721085 EGY721082:EGY721085 EQU721082:EQU721085 FAQ721082:FAQ721085 FKM721082:FKM721085 FUI721082:FUI721085 GEE721082:GEE721085 GOA721082:GOA721085 GXW721082:GXW721085 HHS721082:HHS721085 HRO721082:HRO721085 IBK721082:IBK721085 ILG721082:ILG721085 IVC721082:IVC721085 JEY721082:JEY721085 JOU721082:JOU721085 JYQ721082:JYQ721085 KIM721082:KIM721085 KSI721082:KSI721085 LCE721082:LCE721085 LMA721082:LMA721085 LVW721082:LVW721085 MFS721082:MFS721085 MPO721082:MPO721085 MZK721082:MZK721085 NJG721082:NJG721085 NTC721082:NTC721085 OCY721082:OCY721085 OMU721082:OMU721085 OWQ721082:OWQ721085 PGM721082:PGM721085 PQI721082:PQI721085 QAE721082:QAE721085 QKA721082:QKA721085 QTW721082:QTW721085 RDS721082:RDS721085 RNO721082:RNO721085 RXK721082:RXK721085 SHG721082:SHG721085 SRC721082:SRC721085 TAY721082:TAY721085 TKU721082:TKU721085 TUQ721082:TUQ721085 UEM721082:UEM721085 UOI721082:UOI721085 UYE721082:UYE721085 VIA721082:VIA721085 VRW721082:VRW721085 WBS721082:WBS721085 WLO721082:WLO721085 WVK721082:WVK721085 C786618:C786621 IY786618:IY786621 SU786618:SU786621 ACQ786618:ACQ786621 AMM786618:AMM786621 AWI786618:AWI786621 BGE786618:BGE786621 BQA786618:BQA786621 BZW786618:BZW786621 CJS786618:CJS786621 CTO786618:CTO786621 DDK786618:DDK786621 DNG786618:DNG786621 DXC786618:DXC786621 EGY786618:EGY786621 EQU786618:EQU786621 FAQ786618:FAQ786621 FKM786618:FKM786621 FUI786618:FUI786621 GEE786618:GEE786621 GOA786618:GOA786621 GXW786618:GXW786621 HHS786618:HHS786621 HRO786618:HRO786621 IBK786618:IBK786621 ILG786618:ILG786621 IVC786618:IVC786621 JEY786618:JEY786621 JOU786618:JOU786621 JYQ786618:JYQ786621 KIM786618:KIM786621 KSI786618:KSI786621 LCE786618:LCE786621 LMA786618:LMA786621 LVW786618:LVW786621 MFS786618:MFS786621 MPO786618:MPO786621 MZK786618:MZK786621 NJG786618:NJG786621 NTC786618:NTC786621 OCY786618:OCY786621 OMU786618:OMU786621 OWQ786618:OWQ786621 PGM786618:PGM786621 PQI786618:PQI786621 QAE786618:QAE786621 QKA786618:QKA786621 QTW786618:QTW786621 RDS786618:RDS786621 RNO786618:RNO786621 RXK786618:RXK786621 SHG786618:SHG786621 SRC786618:SRC786621 TAY786618:TAY786621 TKU786618:TKU786621 TUQ786618:TUQ786621 UEM786618:UEM786621 UOI786618:UOI786621 UYE786618:UYE786621 VIA786618:VIA786621 VRW786618:VRW786621 WBS786618:WBS786621 WLO786618:WLO786621 WVK786618:WVK786621 C852154:C852157 IY852154:IY852157 SU852154:SU852157 ACQ852154:ACQ852157 AMM852154:AMM852157 AWI852154:AWI852157 BGE852154:BGE852157 BQA852154:BQA852157 BZW852154:BZW852157 CJS852154:CJS852157 CTO852154:CTO852157 DDK852154:DDK852157 DNG852154:DNG852157 DXC852154:DXC852157 EGY852154:EGY852157 EQU852154:EQU852157 FAQ852154:FAQ852157 FKM852154:FKM852157 FUI852154:FUI852157 GEE852154:GEE852157 GOA852154:GOA852157 GXW852154:GXW852157 HHS852154:HHS852157 HRO852154:HRO852157 IBK852154:IBK852157 ILG852154:ILG852157 IVC852154:IVC852157 JEY852154:JEY852157 JOU852154:JOU852157 JYQ852154:JYQ852157 KIM852154:KIM852157 KSI852154:KSI852157 LCE852154:LCE852157 LMA852154:LMA852157 LVW852154:LVW852157 MFS852154:MFS852157 MPO852154:MPO852157 MZK852154:MZK852157 NJG852154:NJG852157 NTC852154:NTC852157 OCY852154:OCY852157 OMU852154:OMU852157 OWQ852154:OWQ852157 PGM852154:PGM852157 PQI852154:PQI852157 QAE852154:QAE852157 QKA852154:QKA852157 QTW852154:QTW852157 RDS852154:RDS852157 RNO852154:RNO852157 RXK852154:RXK852157 SHG852154:SHG852157 SRC852154:SRC852157 TAY852154:TAY852157 TKU852154:TKU852157 TUQ852154:TUQ852157 UEM852154:UEM852157 UOI852154:UOI852157 UYE852154:UYE852157 VIA852154:VIA852157 VRW852154:VRW852157 WBS852154:WBS852157 WLO852154:WLO852157 WVK852154:WVK852157 C917690:C917693 IY917690:IY917693 SU917690:SU917693 ACQ917690:ACQ917693 AMM917690:AMM917693 AWI917690:AWI917693 BGE917690:BGE917693 BQA917690:BQA917693 BZW917690:BZW917693 CJS917690:CJS917693 CTO917690:CTO917693 DDK917690:DDK917693 DNG917690:DNG917693 DXC917690:DXC917693 EGY917690:EGY917693 EQU917690:EQU917693 FAQ917690:FAQ917693 FKM917690:FKM917693 FUI917690:FUI917693 GEE917690:GEE917693 GOA917690:GOA917693 GXW917690:GXW917693 HHS917690:HHS917693 HRO917690:HRO917693 IBK917690:IBK917693 ILG917690:ILG917693 IVC917690:IVC917693 JEY917690:JEY917693 JOU917690:JOU917693 JYQ917690:JYQ917693 KIM917690:KIM917693 KSI917690:KSI917693 LCE917690:LCE917693 LMA917690:LMA917693 LVW917690:LVW917693 MFS917690:MFS917693 MPO917690:MPO917693 MZK917690:MZK917693 NJG917690:NJG917693 NTC917690:NTC917693 OCY917690:OCY917693 OMU917690:OMU917693 OWQ917690:OWQ917693 PGM917690:PGM917693 PQI917690:PQI917693 QAE917690:QAE917693 QKA917690:QKA917693 QTW917690:QTW917693 RDS917690:RDS917693 RNO917690:RNO917693 RXK917690:RXK917693 SHG917690:SHG917693 SRC917690:SRC917693 TAY917690:TAY917693 TKU917690:TKU917693 TUQ917690:TUQ917693 UEM917690:UEM917693 UOI917690:UOI917693 UYE917690:UYE917693 VIA917690:VIA917693 VRW917690:VRW917693 WBS917690:WBS917693 WLO917690:WLO917693 WVK917690:WVK917693 C983226:C983229 IY983226:IY983229 SU983226:SU983229 ACQ983226:ACQ983229 AMM983226:AMM983229 AWI983226:AWI983229 BGE983226:BGE983229 BQA983226:BQA983229 BZW983226:BZW983229 CJS983226:CJS983229 CTO983226:CTO983229 DDK983226:DDK983229 DNG983226:DNG983229 DXC983226:DXC983229 EGY983226:EGY983229 EQU983226:EQU983229 FAQ983226:FAQ983229 FKM983226:FKM983229 FUI983226:FUI983229 GEE983226:GEE983229 GOA983226:GOA983229 GXW983226:GXW983229 HHS983226:HHS983229 HRO983226:HRO983229 IBK983226:IBK983229 ILG983226:ILG983229 IVC983226:IVC983229 JEY983226:JEY983229 JOU983226:JOU983229 JYQ983226:JYQ983229 KIM983226:KIM983229 KSI983226:KSI983229 LCE983226:LCE983229 LMA983226:LMA983229 LVW983226:LVW983229 MFS983226:MFS983229 MPO983226:MPO983229 MZK983226:MZK983229 NJG983226:NJG983229 NTC983226:NTC983229 OCY983226:OCY983229 OMU983226:OMU983229 OWQ983226:OWQ983229 PGM983226:PGM983229 PQI983226:PQI983229 QAE983226:QAE983229 QKA983226:QKA983229 QTW983226:QTW983229 RDS983226:RDS983229 RNO983226:RNO983229 RXK983226:RXK983229 SHG983226:SHG983229 SRC983226:SRC983229 TAY983226:TAY983229 TKU983226:TKU983229 TUQ983226:TUQ983229 UEM983226:UEM983229 UOI983226:UOI983229 UYE983226:UYE983229 VIA983226:VIA983229 VRW983226:VRW983229 WBS983226:WBS983229 WLO983226:WLO983229 WVK983226:WVK983229 C182:C184 IY182:IY184 SU182:SU184 ACQ182:ACQ184 AMM182:AMM184 AWI182:AWI184 BGE182:BGE184 BQA182:BQA184 BZW182:BZW184 CJS182:CJS184 CTO182:CTO184 DDK182:DDK184 DNG182:DNG184 DXC182:DXC184 EGY182:EGY184 EQU182:EQU184 FAQ182:FAQ184 FKM182:FKM184 FUI182:FUI184 GEE182:GEE184 GOA182:GOA184 GXW182:GXW184 HHS182:HHS184 HRO182:HRO184 IBK182:IBK184 ILG182:ILG184 IVC182:IVC184 JEY182:JEY184 JOU182:JOU184 JYQ182:JYQ184 KIM182:KIM184 KSI182:KSI184 LCE182:LCE184 LMA182:LMA184 LVW182:LVW184 MFS182:MFS184 MPO182:MPO184 MZK182:MZK184 NJG182:NJG184 NTC182:NTC184 OCY182:OCY184 OMU182:OMU184 OWQ182:OWQ184 PGM182:PGM184 PQI182:PQI184 QAE182:QAE184 QKA182:QKA184 QTW182:QTW184 RDS182:RDS184 RNO182:RNO184 RXK182:RXK184 SHG182:SHG184 SRC182:SRC184 TAY182:TAY184 TKU182:TKU184 TUQ182:TUQ184 UEM182:UEM184 UOI182:UOI184 UYE182:UYE184 VIA182:VIA184 VRW182:VRW184 WBS182:WBS184 WLO182:WLO184 WVK182:WVK184 C65718:C65720 IY65718:IY65720 SU65718:SU65720 ACQ65718:ACQ65720 AMM65718:AMM65720 AWI65718:AWI65720 BGE65718:BGE65720 BQA65718:BQA65720 BZW65718:BZW65720 CJS65718:CJS65720 CTO65718:CTO65720 DDK65718:DDK65720 DNG65718:DNG65720 DXC65718:DXC65720 EGY65718:EGY65720 EQU65718:EQU65720 FAQ65718:FAQ65720 FKM65718:FKM65720 FUI65718:FUI65720 GEE65718:GEE65720 GOA65718:GOA65720 GXW65718:GXW65720 HHS65718:HHS65720 HRO65718:HRO65720 IBK65718:IBK65720 ILG65718:ILG65720 IVC65718:IVC65720 JEY65718:JEY65720 JOU65718:JOU65720 JYQ65718:JYQ65720 KIM65718:KIM65720 KSI65718:KSI65720 LCE65718:LCE65720 LMA65718:LMA65720 LVW65718:LVW65720 MFS65718:MFS65720 MPO65718:MPO65720 MZK65718:MZK65720 NJG65718:NJG65720 NTC65718:NTC65720 OCY65718:OCY65720 OMU65718:OMU65720 OWQ65718:OWQ65720 PGM65718:PGM65720 PQI65718:PQI65720 QAE65718:QAE65720 QKA65718:QKA65720 QTW65718:QTW65720 RDS65718:RDS65720 RNO65718:RNO65720 RXK65718:RXK65720 SHG65718:SHG65720 SRC65718:SRC65720 TAY65718:TAY65720 TKU65718:TKU65720 TUQ65718:TUQ65720 UEM65718:UEM65720 UOI65718:UOI65720 UYE65718:UYE65720 VIA65718:VIA65720 VRW65718:VRW65720 WBS65718:WBS65720 WLO65718:WLO65720 WVK65718:WVK65720 C131254:C131256 IY131254:IY131256 SU131254:SU131256 ACQ131254:ACQ131256 AMM131254:AMM131256 AWI131254:AWI131256 BGE131254:BGE131256 BQA131254:BQA131256 BZW131254:BZW131256 CJS131254:CJS131256 CTO131254:CTO131256 DDK131254:DDK131256 DNG131254:DNG131256 DXC131254:DXC131256 EGY131254:EGY131256 EQU131254:EQU131256 FAQ131254:FAQ131256 FKM131254:FKM131256 FUI131254:FUI131256 GEE131254:GEE131256 GOA131254:GOA131256 GXW131254:GXW131256 HHS131254:HHS131256 HRO131254:HRO131256 IBK131254:IBK131256 ILG131254:ILG131256 IVC131254:IVC131256 JEY131254:JEY131256 JOU131254:JOU131256 JYQ131254:JYQ131256 KIM131254:KIM131256 KSI131254:KSI131256 LCE131254:LCE131256 LMA131254:LMA131256 LVW131254:LVW131256 MFS131254:MFS131256 MPO131254:MPO131256 MZK131254:MZK131256 NJG131254:NJG131256 NTC131254:NTC131256 OCY131254:OCY131256 OMU131254:OMU131256 OWQ131254:OWQ131256 PGM131254:PGM131256 PQI131254:PQI131256 QAE131254:QAE131256 QKA131254:QKA131256 QTW131254:QTW131256 RDS131254:RDS131256 RNO131254:RNO131256 RXK131254:RXK131256 SHG131254:SHG131256 SRC131254:SRC131256 TAY131254:TAY131256 TKU131254:TKU131256 TUQ131254:TUQ131256 UEM131254:UEM131256 UOI131254:UOI131256 UYE131254:UYE131256 VIA131254:VIA131256 VRW131254:VRW131256 WBS131254:WBS131256 WLO131254:WLO131256 WVK131254:WVK131256 C196790:C196792 IY196790:IY196792 SU196790:SU196792 ACQ196790:ACQ196792 AMM196790:AMM196792 AWI196790:AWI196792 BGE196790:BGE196792 BQA196790:BQA196792 BZW196790:BZW196792 CJS196790:CJS196792 CTO196790:CTO196792 DDK196790:DDK196792 DNG196790:DNG196792 DXC196790:DXC196792 EGY196790:EGY196792 EQU196790:EQU196792 FAQ196790:FAQ196792 FKM196790:FKM196792 FUI196790:FUI196792 GEE196790:GEE196792 GOA196790:GOA196792 GXW196790:GXW196792 HHS196790:HHS196792 HRO196790:HRO196792 IBK196790:IBK196792 ILG196790:ILG196792 IVC196790:IVC196792 JEY196790:JEY196792 JOU196790:JOU196792 JYQ196790:JYQ196792 KIM196790:KIM196792 KSI196790:KSI196792 LCE196790:LCE196792 LMA196790:LMA196792 LVW196790:LVW196792 MFS196790:MFS196792 MPO196790:MPO196792 MZK196790:MZK196792 NJG196790:NJG196792 NTC196790:NTC196792 OCY196790:OCY196792 OMU196790:OMU196792 OWQ196790:OWQ196792 PGM196790:PGM196792 PQI196790:PQI196792 QAE196790:QAE196792 QKA196790:QKA196792 QTW196790:QTW196792 RDS196790:RDS196792 RNO196790:RNO196792 RXK196790:RXK196792 SHG196790:SHG196792 SRC196790:SRC196792 TAY196790:TAY196792 TKU196790:TKU196792 TUQ196790:TUQ196792 UEM196790:UEM196792 UOI196790:UOI196792 UYE196790:UYE196792 VIA196790:VIA196792 VRW196790:VRW196792 WBS196790:WBS196792 WLO196790:WLO196792 WVK196790:WVK196792 C262326:C262328 IY262326:IY262328 SU262326:SU262328 ACQ262326:ACQ262328 AMM262326:AMM262328 AWI262326:AWI262328 BGE262326:BGE262328 BQA262326:BQA262328 BZW262326:BZW262328 CJS262326:CJS262328 CTO262326:CTO262328 DDK262326:DDK262328 DNG262326:DNG262328 DXC262326:DXC262328 EGY262326:EGY262328 EQU262326:EQU262328 FAQ262326:FAQ262328 FKM262326:FKM262328 FUI262326:FUI262328 GEE262326:GEE262328 GOA262326:GOA262328 GXW262326:GXW262328 HHS262326:HHS262328 HRO262326:HRO262328 IBK262326:IBK262328 ILG262326:ILG262328 IVC262326:IVC262328 JEY262326:JEY262328 JOU262326:JOU262328 JYQ262326:JYQ262328 KIM262326:KIM262328 KSI262326:KSI262328 LCE262326:LCE262328 LMA262326:LMA262328 LVW262326:LVW262328 MFS262326:MFS262328 MPO262326:MPO262328 MZK262326:MZK262328 NJG262326:NJG262328 NTC262326:NTC262328 OCY262326:OCY262328 OMU262326:OMU262328 OWQ262326:OWQ262328 PGM262326:PGM262328 PQI262326:PQI262328 QAE262326:QAE262328 QKA262326:QKA262328 QTW262326:QTW262328 RDS262326:RDS262328 RNO262326:RNO262328 RXK262326:RXK262328 SHG262326:SHG262328 SRC262326:SRC262328 TAY262326:TAY262328 TKU262326:TKU262328 TUQ262326:TUQ262328 UEM262326:UEM262328 UOI262326:UOI262328 UYE262326:UYE262328 VIA262326:VIA262328 VRW262326:VRW262328 WBS262326:WBS262328 WLO262326:WLO262328 WVK262326:WVK262328 C327862:C327864 IY327862:IY327864 SU327862:SU327864 ACQ327862:ACQ327864 AMM327862:AMM327864 AWI327862:AWI327864 BGE327862:BGE327864 BQA327862:BQA327864 BZW327862:BZW327864 CJS327862:CJS327864 CTO327862:CTO327864 DDK327862:DDK327864 DNG327862:DNG327864 DXC327862:DXC327864 EGY327862:EGY327864 EQU327862:EQU327864 FAQ327862:FAQ327864 FKM327862:FKM327864 FUI327862:FUI327864 GEE327862:GEE327864 GOA327862:GOA327864 GXW327862:GXW327864 HHS327862:HHS327864 HRO327862:HRO327864 IBK327862:IBK327864 ILG327862:ILG327864 IVC327862:IVC327864 JEY327862:JEY327864 JOU327862:JOU327864 JYQ327862:JYQ327864 KIM327862:KIM327864 KSI327862:KSI327864 LCE327862:LCE327864 LMA327862:LMA327864 LVW327862:LVW327864 MFS327862:MFS327864 MPO327862:MPO327864 MZK327862:MZK327864 NJG327862:NJG327864 NTC327862:NTC327864 OCY327862:OCY327864 OMU327862:OMU327864 OWQ327862:OWQ327864 PGM327862:PGM327864 PQI327862:PQI327864 QAE327862:QAE327864 QKA327862:QKA327864 QTW327862:QTW327864 RDS327862:RDS327864 RNO327862:RNO327864 RXK327862:RXK327864 SHG327862:SHG327864 SRC327862:SRC327864 TAY327862:TAY327864 TKU327862:TKU327864 TUQ327862:TUQ327864 UEM327862:UEM327864 UOI327862:UOI327864 UYE327862:UYE327864 VIA327862:VIA327864 VRW327862:VRW327864 WBS327862:WBS327864 WLO327862:WLO327864 WVK327862:WVK327864 C393398:C393400 IY393398:IY393400 SU393398:SU393400 ACQ393398:ACQ393400 AMM393398:AMM393400 AWI393398:AWI393400 BGE393398:BGE393400 BQA393398:BQA393400 BZW393398:BZW393400 CJS393398:CJS393400 CTO393398:CTO393400 DDK393398:DDK393400 DNG393398:DNG393400 DXC393398:DXC393400 EGY393398:EGY393400 EQU393398:EQU393400 FAQ393398:FAQ393400 FKM393398:FKM393400 FUI393398:FUI393400 GEE393398:GEE393400 GOA393398:GOA393400 GXW393398:GXW393400 HHS393398:HHS393400 HRO393398:HRO393400 IBK393398:IBK393400 ILG393398:ILG393400 IVC393398:IVC393400 JEY393398:JEY393400 JOU393398:JOU393400 JYQ393398:JYQ393400 KIM393398:KIM393400 KSI393398:KSI393400 LCE393398:LCE393400 LMA393398:LMA393400 LVW393398:LVW393400 MFS393398:MFS393400 MPO393398:MPO393400 MZK393398:MZK393400 NJG393398:NJG393400 NTC393398:NTC393400 OCY393398:OCY393400 OMU393398:OMU393400 OWQ393398:OWQ393400 PGM393398:PGM393400 PQI393398:PQI393400 QAE393398:QAE393400 QKA393398:QKA393400 QTW393398:QTW393400 RDS393398:RDS393400 RNO393398:RNO393400 RXK393398:RXK393400 SHG393398:SHG393400 SRC393398:SRC393400 TAY393398:TAY393400 TKU393398:TKU393400 TUQ393398:TUQ393400 UEM393398:UEM393400 UOI393398:UOI393400 UYE393398:UYE393400 VIA393398:VIA393400 VRW393398:VRW393400 WBS393398:WBS393400 WLO393398:WLO393400 WVK393398:WVK393400 C458934:C458936 IY458934:IY458936 SU458934:SU458936 ACQ458934:ACQ458936 AMM458934:AMM458936 AWI458934:AWI458936 BGE458934:BGE458936 BQA458934:BQA458936 BZW458934:BZW458936 CJS458934:CJS458936 CTO458934:CTO458936 DDK458934:DDK458936 DNG458934:DNG458936 DXC458934:DXC458936 EGY458934:EGY458936 EQU458934:EQU458936 FAQ458934:FAQ458936 FKM458934:FKM458936 FUI458934:FUI458936 GEE458934:GEE458936 GOA458934:GOA458936 GXW458934:GXW458936 HHS458934:HHS458936 HRO458934:HRO458936 IBK458934:IBK458936 ILG458934:ILG458936 IVC458934:IVC458936 JEY458934:JEY458936 JOU458934:JOU458936 JYQ458934:JYQ458936 KIM458934:KIM458936 KSI458934:KSI458936 LCE458934:LCE458936 LMA458934:LMA458936 LVW458934:LVW458936 MFS458934:MFS458936 MPO458934:MPO458936 MZK458934:MZK458936 NJG458934:NJG458936 NTC458934:NTC458936 OCY458934:OCY458936 OMU458934:OMU458936 OWQ458934:OWQ458936 PGM458934:PGM458936 PQI458934:PQI458936 QAE458934:QAE458936 QKA458934:QKA458936 QTW458934:QTW458936 RDS458934:RDS458936 RNO458934:RNO458936 RXK458934:RXK458936 SHG458934:SHG458936 SRC458934:SRC458936 TAY458934:TAY458936 TKU458934:TKU458936 TUQ458934:TUQ458936 UEM458934:UEM458936 UOI458934:UOI458936 UYE458934:UYE458936 VIA458934:VIA458936 VRW458934:VRW458936 WBS458934:WBS458936 WLO458934:WLO458936 WVK458934:WVK458936 C524470:C524472 IY524470:IY524472 SU524470:SU524472 ACQ524470:ACQ524472 AMM524470:AMM524472 AWI524470:AWI524472 BGE524470:BGE524472 BQA524470:BQA524472 BZW524470:BZW524472 CJS524470:CJS524472 CTO524470:CTO524472 DDK524470:DDK524472 DNG524470:DNG524472 DXC524470:DXC524472 EGY524470:EGY524472 EQU524470:EQU524472 FAQ524470:FAQ524472 FKM524470:FKM524472 FUI524470:FUI524472 GEE524470:GEE524472 GOA524470:GOA524472 GXW524470:GXW524472 HHS524470:HHS524472 HRO524470:HRO524472 IBK524470:IBK524472 ILG524470:ILG524472 IVC524470:IVC524472 JEY524470:JEY524472 JOU524470:JOU524472 JYQ524470:JYQ524472 KIM524470:KIM524472 KSI524470:KSI524472 LCE524470:LCE524472 LMA524470:LMA524472 LVW524470:LVW524472 MFS524470:MFS524472 MPO524470:MPO524472 MZK524470:MZK524472 NJG524470:NJG524472 NTC524470:NTC524472 OCY524470:OCY524472 OMU524470:OMU524472 OWQ524470:OWQ524472 PGM524470:PGM524472 PQI524470:PQI524472 QAE524470:QAE524472 QKA524470:QKA524472 QTW524470:QTW524472 RDS524470:RDS524472 RNO524470:RNO524472 RXK524470:RXK524472 SHG524470:SHG524472 SRC524470:SRC524472 TAY524470:TAY524472 TKU524470:TKU524472 TUQ524470:TUQ524472 UEM524470:UEM524472 UOI524470:UOI524472 UYE524470:UYE524472 VIA524470:VIA524472 VRW524470:VRW524472 WBS524470:WBS524472 WLO524470:WLO524472 WVK524470:WVK524472 C590006:C590008 IY590006:IY590008 SU590006:SU590008 ACQ590006:ACQ590008 AMM590006:AMM590008 AWI590006:AWI590008 BGE590006:BGE590008 BQA590006:BQA590008 BZW590006:BZW590008 CJS590006:CJS590008 CTO590006:CTO590008 DDK590006:DDK590008 DNG590006:DNG590008 DXC590006:DXC590008 EGY590006:EGY590008 EQU590006:EQU590008 FAQ590006:FAQ590008 FKM590006:FKM590008 FUI590006:FUI590008 GEE590006:GEE590008 GOA590006:GOA590008 GXW590006:GXW590008 HHS590006:HHS590008 HRO590006:HRO590008 IBK590006:IBK590008 ILG590006:ILG590008 IVC590006:IVC590008 JEY590006:JEY590008 JOU590006:JOU590008 JYQ590006:JYQ590008 KIM590006:KIM590008 KSI590006:KSI590008 LCE590006:LCE590008 LMA590006:LMA590008 LVW590006:LVW590008 MFS590006:MFS590008 MPO590006:MPO590008 MZK590006:MZK590008 NJG590006:NJG590008 NTC590006:NTC590008 OCY590006:OCY590008 OMU590006:OMU590008 OWQ590006:OWQ590008 PGM590006:PGM590008 PQI590006:PQI590008 QAE590006:QAE590008 QKA590006:QKA590008 QTW590006:QTW590008 RDS590006:RDS590008 RNO590006:RNO590008 RXK590006:RXK590008 SHG590006:SHG590008 SRC590006:SRC590008 TAY590006:TAY590008 TKU590006:TKU590008 TUQ590006:TUQ590008 UEM590006:UEM590008 UOI590006:UOI590008 UYE590006:UYE590008 VIA590006:VIA590008 VRW590006:VRW590008 WBS590006:WBS590008 WLO590006:WLO590008 WVK590006:WVK590008 C655542:C655544 IY655542:IY655544 SU655542:SU655544 ACQ655542:ACQ655544 AMM655542:AMM655544 AWI655542:AWI655544 BGE655542:BGE655544 BQA655542:BQA655544 BZW655542:BZW655544 CJS655542:CJS655544 CTO655542:CTO655544 DDK655542:DDK655544 DNG655542:DNG655544 DXC655542:DXC655544 EGY655542:EGY655544 EQU655542:EQU655544 FAQ655542:FAQ655544 FKM655542:FKM655544 FUI655542:FUI655544 GEE655542:GEE655544 GOA655542:GOA655544 GXW655542:GXW655544 HHS655542:HHS655544 HRO655542:HRO655544 IBK655542:IBK655544 ILG655542:ILG655544 IVC655542:IVC655544 JEY655542:JEY655544 JOU655542:JOU655544 JYQ655542:JYQ655544 KIM655542:KIM655544 KSI655542:KSI655544 LCE655542:LCE655544 LMA655542:LMA655544 LVW655542:LVW655544 MFS655542:MFS655544 MPO655542:MPO655544 MZK655542:MZK655544 NJG655542:NJG655544 NTC655542:NTC655544 OCY655542:OCY655544 OMU655542:OMU655544 OWQ655542:OWQ655544 PGM655542:PGM655544 PQI655542:PQI655544 QAE655542:QAE655544 QKA655542:QKA655544 QTW655542:QTW655544 RDS655542:RDS655544 RNO655542:RNO655544 RXK655542:RXK655544 SHG655542:SHG655544 SRC655542:SRC655544 TAY655542:TAY655544 TKU655542:TKU655544 TUQ655542:TUQ655544 UEM655542:UEM655544 UOI655542:UOI655544 UYE655542:UYE655544 VIA655542:VIA655544 VRW655542:VRW655544 WBS655542:WBS655544 WLO655542:WLO655544 WVK655542:WVK655544 C721078:C721080 IY721078:IY721080 SU721078:SU721080 ACQ721078:ACQ721080 AMM721078:AMM721080 AWI721078:AWI721080 BGE721078:BGE721080 BQA721078:BQA721080 BZW721078:BZW721080 CJS721078:CJS721080 CTO721078:CTO721080 DDK721078:DDK721080 DNG721078:DNG721080 DXC721078:DXC721080 EGY721078:EGY721080 EQU721078:EQU721080 FAQ721078:FAQ721080 FKM721078:FKM721080 FUI721078:FUI721080 GEE721078:GEE721080 GOA721078:GOA721080 GXW721078:GXW721080 HHS721078:HHS721080 HRO721078:HRO721080 IBK721078:IBK721080 ILG721078:ILG721080 IVC721078:IVC721080 JEY721078:JEY721080 JOU721078:JOU721080 JYQ721078:JYQ721080 KIM721078:KIM721080 KSI721078:KSI721080 LCE721078:LCE721080 LMA721078:LMA721080 LVW721078:LVW721080 MFS721078:MFS721080 MPO721078:MPO721080 MZK721078:MZK721080 NJG721078:NJG721080 NTC721078:NTC721080 OCY721078:OCY721080 OMU721078:OMU721080 OWQ721078:OWQ721080 PGM721078:PGM721080 PQI721078:PQI721080 QAE721078:QAE721080 QKA721078:QKA721080 QTW721078:QTW721080 RDS721078:RDS721080 RNO721078:RNO721080 RXK721078:RXK721080 SHG721078:SHG721080 SRC721078:SRC721080 TAY721078:TAY721080 TKU721078:TKU721080 TUQ721078:TUQ721080 UEM721078:UEM721080 UOI721078:UOI721080 UYE721078:UYE721080 VIA721078:VIA721080 VRW721078:VRW721080 WBS721078:WBS721080 WLO721078:WLO721080 WVK721078:WVK721080 C786614:C786616 IY786614:IY786616 SU786614:SU786616 ACQ786614:ACQ786616 AMM786614:AMM786616 AWI786614:AWI786616 BGE786614:BGE786616 BQA786614:BQA786616 BZW786614:BZW786616 CJS786614:CJS786616 CTO786614:CTO786616 DDK786614:DDK786616 DNG786614:DNG786616 DXC786614:DXC786616 EGY786614:EGY786616 EQU786614:EQU786616 FAQ786614:FAQ786616 FKM786614:FKM786616 FUI786614:FUI786616 GEE786614:GEE786616 GOA786614:GOA786616 GXW786614:GXW786616 HHS786614:HHS786616 HRO786614:HRO786616 IBK786614:IBK786616 ILG786614:ILG786616 IVC786614:IVC786616 JEY786614:JEY786616 JOU786614:JOU786616 JYQ786614:JYQ786616 KIM786614:KIM786616 KSI786614:KSI786616 LCE786614:LCE786616 LMA786614:LMA786616 LVW786614:LVW786616 MFS786614:MFS786616 MPO786614:MPO786616 MZK786614:MZK786616 NJG786614:NJG786616 NTC786614:NTC786616 OCY786614:OCY786616 OMU786614:OMU786616 OWQ786614:OWQ786616 PGM786614:PGM786616 PQI786614:PQI786616 QAE786614:QAE786616 QKA786614:QKA786616 QTW786614:QTW786616 RDS786614:RDS786616 RNO786614:RNO786616 RXK786614:RXK786616 SHG786614:SHG786616 SRC786614:SRC786616 TAY786614:TAY786616 TKU786614:TKU786616 TUQ786614:TUQ786616 UEM786614:UEM786616 UOI786614:UOI786616 UYE786614:UYE786616 VIA786614:VIA786616 VRW786614:VRW786616 WBS786614:WBS786616 WLO786614:WLO786616 WVK786614:WVK786616 C852150:C852152 IY852150:IY852152 SU852150:SU852152 ACQ852150:ACQ852152 AMM852150:AMM852152 AWI852150:AWI852152 BGE852150:BGE852152 BQA852150:BQA852152 BZW852150:BZW852152 CJS852150:CJS852152 CTO852150:CTO852152 DDK852150:DDK852152 DNG852150:DNG852152 DXC852150:DXC852152 EGY852150:EGY852152 EQU852150:EQU852152 FAQ852150:FAQ852152 FKM852150:FKM852152 FUI852150:FUI852152 GEE852150:GEE852152 GOA852150:GOA852152 GXW852150:GXW852152 HHS852150:HHS852152 HRO852150:HRO852152 IBK852150:IBK852152 ILG852150:ILG852152 IVC852150:IVC852152 JEY852150:JEY852152 JOU852150:JOU852152 JYQ852150:JYQ852152 KIM852150:KIM852152 KSI852150:KSI852152 LCE852150:LCE852152 LMA852150:LMA852152 LVW852150:LVW852152 MFS852150:MFS852152 MPO852150:MPO852152 MZK852150:MZK852152 NJG852150:NJG852152 NTC852150:NTC852152 OCY852150:OCY852152 OMU852150:OMU852152 OWQ852150:OWQ852152 PGM852150:PGM852152 PQI852150:PQI852152 QAE852150:QAE852152 QKA852150:QKA852152 QTW852150:QTW852152 RDS852150:RDS852152 RNO852150:RNO852152 RXK852150:RXK852152 SHG852150:SHG852152 SRC852150:SRC852152 TAY852150:TAY852152 TKU852150:TKU852152 TUQ852150:TUQ852152 UEM852150:UEM852152 UOI852150:UOI852152 UYE852150:UYE852152 VIA852150:VIA852152 VRW852150:VRW852152 WBS852150:WBS852152 WLO852150:WLO852152 WVK852150:WVK852152 C917686:C917688 IY917686:IY917688 SU917686:SU917688 ACQ917686:ACQ917688 AMM917686:AMM917688 AWI917686:AWI917688 BGE917686:BGE917688 BQA917686:BQA917688 BZW917686:BZW917688 CJS917686:CJS917688 CTO917686:CTO917688 DDK917686:DDK917688 DNG917686:DNG917688 DXC917686:DXC917688 EGY917686:EGY917688 EQU917686:EQU917688 FAQ917686:FAQ917688 FKM917686:FKM917688 FUI917686:FUI917688 GEE917686:GEE917688 GOA917686:GOA917688 GXW917686:GXW917688 HHS917686:HHS917688 HRO917686:HRO917688 IBK917686:IBK917688 ILG917686:ILG917688 IVC917686:IVC917688 JEY917686:JEY917688 JOU917686:JOU917688 JYQ917686:JYQ917688 KIM917686:KIM917688 KSI917686:KSI917688 LCE917686:LCE917688 LMA917686:LMA917688 LVW917686:LVW917688 MFS917686:MFS917688 MPO917686:MPO917688 MZK917686:MZK917688 NJG917686:NJG917688 NTC917686:NTC917688 OCY917686:OCY917688 OMU917686:OMU917688 OWQ917686:OWQ917688 PGM917686:PGM917688 PQI917686:PQI917688 QAE917686:QAE917688 QKA917686:QKA917688 QTW917686:QTW917688 RDS917686:RDS917688 RNO917686:RNO917688 RXK917686:RXK917688 SHG917686:SHG917688 SRC917686:SRC917688 TAY917686:TAY917688 TKU917686:TKU917688 TUQ917686:TUQ917688 UEM917686:UEM917688 UOI917686:UOI917688 UYE917686:UYE917688 VIA917686:VIA917688 VRW917686:VRW917688 WBS917686:WBS917688 WLO917686:WLO917688 WVK917686:WVK917688 C983222:C983224 IY983222:IY983224 SU983222:SU983224 ACQ983222:ACQ983224 AMM983222:AMM983224 AWI983222:AWI983224 BGE983222:BGE983224 BQA983222:BQA983224 BZW983222:BZW983224 CJS983222:CJS983224 CTO983222:CTO983224 DDK983222:DDK983224 DNG983222:DNG983224 DXC983222:DXC983224 EGY983222:EGY983224 EQU983222:EQU983224 FAQ983222:FAQ983224 FKM983222:FKM983224 FUI983222:FUI983224 GEE983222:GEE983224 GOA983222:GOA983224 GXW983222:GXW983224 HHS983222:HHS983224 HRO983222:HRO983224 IBK983222:IBK983224 ILG983222:ILG983224 IVC983222:IVC983224 JEY983222:JEY983224 JOU983222:JOU983224 JYQ983222:JYQ983224 KIM983222:KIM983224 KSI983222:KSI983224 LCE983222:LCE983224 LMA983222:LMA983224 LVW983222:LVW983224 MFS983222:MFS983224 MPO983222:MPO983224 MZK983222:MZK983224 NJG983222:NJG983224 NTC983222:NTC983224 OCY983222:OCY983224 OMU983222:OMU983224 OWQ983222:OWQ983224 PGM983222:PGM983224 PQI983222:PQI983224 QAE983222:QAE983224 QKA983222:QKA983224 QTW983222:QTW983224 RDS983222:RDS983224 RNO983222:RNO983224 RXK983222:RXK983224 SHG983222:SHG983224 SRC983222:SRC983224 TAY983222:TAY983224 TKU983222:TKU983224 TUQ983222:TUQ983224 UEM983222:UEM983224 UOI983222:UOI983224 UYE983222:UYE983224 VIA983222:VIA983224 VRW983222:VRW983224 WBS983222:WBS983224 WLO983222:WLO983224 WVK983222:WVK983224 C353:C360 IY353:IY360 SU353:SU360 ACQ353:ACQ360 AMM353:AMM360 AWI353:AWI360 BGE353:BGE360 BQA353:BQA360 BZW353:BZW360 CJS353:CJS360 CTO353:CTO360 DDK353:DDK360 DNG353:DNG360 DXC353:DXC360 EGY353:EGY360 EQU353:EQU360 FAQ353:FAQ360 FKM353:FKM360 FUI353:FUI360 GEE353:GEE360 GOA353:GOA360 GXW353:GXW360 HHS353:HHS360 HRO353:HRO360 IBK353:IBK360 ILG353:ILG360 IVC353:IVC360 JEY353:JEY360 JOU353:JOU360 JYQ353:JYQ360 KIM353:KIM360 KSI353:KSI360 LCE353:LCE360 LMA353:LMA360 LVW353:LVW360 MFS353:MFS360 MPO353:MPO360 MZK353:MZK360 NJG353:NJG360 NTC353:NTC360 OCY353:OCY360 OMU353:OMU360 OWQ353:OWQ360 PGM353:PGM360 PQI353:PQI360 QAE353:QAE360 QKA353:QKA360 QTW353:QTW360 RDS353:RDS360 RNO353:RNO360 RXK353:RXK360 SHG353:SHG360 SRC353:SRC360 TAY353:TAY360 TKU353:TKU360 TUQ353:TUQ360 UEM353:UEM360 UOI353:UOI360 UYE353:UYE360 VIA353:VIA360 VRW353:VRW360 WBS353:WBS360 WLO353:WLO360 WVK353:WVK360 C65889:C65896 IY65889:IY65896 SU65889:SU65896 ACQ65889:ACQ65896 AMM65889:AMM65896 AWI65889:AWI65896 BGE65889:BGE65896 BQA65889:BQA65896 BZW65889:BZW65896 CJS65889:CJS65896 CTO65889:CTO65896 DDK65889:DDK65896 DNG65889:DNG65896 DXC65889:DXC65896 EGY65889:EGY65896 EQU65889:EQU65896 FAQ65889:FAQ65896 FKM65889:FKM65896 FUI65889:FUI65896 GEE65889:GEE65896 GOA65889:GOA65896 GXW65889:GXW65896 HHS65889:HHS65896 HRO65889:HRO65896 IBK65889:IBK65896 ILG65889:ILG65896 IVC65889:IVC65896 JEY65889:JEY65896 JOU65889:JOU65896 JYQ65889:JYQ65896 KIM65889:KIM65896 KSI65889:KSI65896 LCE65889:LCE65896 LMA65889:LMA65896 LVW65889:LVW65896 MFS65889:MFS65896 MPO65889:MPO65896 MZK65889:MZK65896 NJG65889:NJG65896 NTC65889:NTC65896 OCY65889:OCY65896 OMU65889:OMU65896 OWQ65889:OWQ65896 PGM65889:PGM65896 PQI65889:PQI65896 QAE65889:QAE65896 QKA65889:QKA65896 QTW65889:QTW65896 RDS65889:RDS65896 RNO65889:RNO65896 RXK65889:RXK65896 SHG65889:SHG65896 SRC65889:SRC65896 TAY65889:TAY65896 TKU65889:TKU65896 TUQ65889:TUQ65896 UEM65889:UEM65896 UOI65889:UOI65896 UYE65889:UYE65896 VIA65889:VIA65896 VRW65889:VRW65896 WBS65889:WBS65896 WLO65889:WLO65896 WVK65889:WVK65896 C131425:C131432 IY131425:IY131432 SU131425:SU131432 ACQ131425:ACQ131432 AMM131425:AMM131432 AWI131425:AWI131432 BGE131425:BGE131432 BQA131425:BQA131432 BZW131425:BZW131432 CJS131425:CJS131432 CTO131425:CTO131432 DDK131425:DDK131432 DNG131425:DNG131432 DXC131425:DXC131432 EGY131425:EGY131432 EQU131425:EQU131432 FAQ131425:FAQ131432 FKM131425:FKM131432 FUI131425:FUI131432 GEE131425:GEE131432 GOA131425:GOA131432 GXW131425:GXW131432 HHS131425:HHS131432 HRO131425:HRO131432 IBK131425:IBK131432 ILG131425:ILG131432 IVC131425:IVC131432 JEY131425:JEY131432 JOU131425:JOU131432 JYQ131425:JYQ131432 KIM131425:KIM131432 KSI131425:KSI131432 LCE131425:LCE131432 LMA131425:LMA131432 LVW131425:LVW131432 MFS131425:MFS131432 MPO131425:MPO131432 MZK131425:MZK131432 NJG131425:NJG131432 NTC131425:NTC131432 OCY131425:OCY131432 OMU131425:OMU131432 OWQ131425:OWQ131432 PGM131425:PGM131432 PQI131425:PQI131432 QAE131425:QAE131432 QKA131425:QKA131432 QTW131425:QTW131432 RDS131425:RDS131432 RNO131425:RNO131432 RXK131425:RXK131432 SHG131425:SHG131432 SRC131425:SRC131432 TAY131425:TAY131432 TKU131425:TKU131432 TUQ131425:TUQ131432 UEM131425:UEM131432 UOI131425:UOI131432 UYE131425:UYE131432 VIA131425:VIA131432 VRW131425:VRW131432 WBS131425:WBS131432 WLO131425:WLO131432 WVK131425:WVK131432 C196961:C196968 IY196961:IY196968 SU196961:SU196968 ACQ196961:ACQ196968 AMM196961:AMM196968 AWI196961:AWI196968 BGE196961:BGE196968 BQA196961:BQA196968 BZW196961:BZW196968 CJS196961:CJS196968 CTO196961:CTO196968 DDK196961:DDK196968 DNG196961:DNG196968 DXC196961:DXC196968 EGY196961:EGY196968 EQU196961:EQU196968 FAQ196961:FAQ196968 FKM196961:FKM196968 FUI196961:FUI196968 GEE196961:GEE196968 GOA196961:GOA196968 GXW196961:GXW196968 HHS196961:HHS196968 HRO196961:HRO196968 IBK196961:IBK196968 ILG196961:ILG196968 IVC196961:IVC196968 JEY196961:JEY196968 JOU196961:JOU196968 JYQ196961:JYQ196968 KIM196961:KIM196968 KSI196961:KSI196968 LCE196961:LCE196968 LMA196961:LMA196968 LVW196961:LVW196968 MFS196961:MFS196968 MPO196961:MPO196968 MZK196961:MZK196968 NJG196961:NJG196968 NTC196961:NTC196968 OCY196961:OCY196968 OMU196961:OMU196968 OWQ196961:OWQ196968 PGM196961:PGM196968 PQI196961:PQI196968 QAE196961:QAE196968 QKA196961:QKA196968 QTW196961:QTW196968 RDS196961:RDS196968 RNO196961:RNO196968 RXK196961:RXK196968 SHG196961:SHG196968 SRC196961:SRC196968 TAY196961:TAY196968 TKU196961:TKU196968 TUQ196961:TUQ196968 UEM196961:UEM196968 UOI196961:UOI196968 UYE196961:UYE196968 VIA196961:VIA196968 VRW196961:VRW196968 WBS196961:WBS196968 WLO196961:WLO196968 WVK196961:WVK196968 C262497:C262504 IY262497:IY262504 SU262497:SU262504 ACQ262497:ACQ262504 AMM262497:AMM262504 AWI262497:AWI262504 BGE262497:BGE262504 BQA262497:BQA262504 BZW262497:BZW262504 CJS262497:CJS262504 CTO262497:CTO262504 DDK262497:DDK262504 DNG262497:DNG262504 DXC262497:DXC262504 EGY262497:EGY262504 EQU262497:EQU262504 FAQ262497:FAQ262504 FKM262497:FKM262504 FUI262497:FUI262504 GEE262497:GEE262504 GOA262497:GOA262504 GXW262497:GXW262504 HHS262497:HHS262504 HRO262497:HRO262504 IBK262497:IBK262504 ILG262497:ILG262504 IVC262497:IVC262504 JEY262497:JEY262504 JOU262497:JOU262504 JYQ262497:JYQ262504 KIM262497:KIM262504 KSI262497:KSI262504 LCE262497:LCE262504 LMA262497:LMA262504 LVW262497:LVW262504 MFS262497:MFS262504 MPO262497:MPO262504 MZK262497:MZK262504 NJG262497:NJG262504 NTC262497:NTC262504 OCY262497:OCY262504 OMU262497:OMU262504 OWQ262497:OWQ262504 PGM262497:PGM262504 PQI262497:PQI262504 QAE262497:QAE262504 QKA262497:QKA262504 QTW262497:QTW262504 RDS262497:RDS262504 RNO262497:RNO262504 RXK262497:RXK262504 SHG262497:SHG262504 SRC262497:SRC262504 TAY262497:TAY262504 TKU262497:TKU262504 TUQ262497:TUQ262504 UEM262497:UEM262504 UOI262497:UOI262504 UYE262497:UYE262504 VIA262497:VIA262504 VRW262497:VRW262504 WBS262497:WBS262504 WLO262497:WLO262504 WVK262497:WVK262504 C328033:C328040 IY328033:IY328040 SU328033:SU328040 ACQ328033:ACQ328040 AMM328033:AMM328040 AWI328033:AWI328040 BGE328033:BGE328040 BQA328033:BQA328040 BZW328033:BZW328040 CJS328033:CJS328040 CTO328033:CTO328040 DDK328033:DDK328040 DNG328033:DNG328040 DXC328033:DXC328040 EGY328033:EGY328040 EQU328033:EQU328040 FAQ328033:FAQ328040 FKM328033:FKM328040 FUI328033:FUI328040 GEE328033:GEE328040 GOA328033:GOA328040 GXW328033:GXW328040 HHS328033:HHS328040 HRO328033:HRO328040 IBK328033:IBK328040 ILG328033:ILG328040 IVC328033:IVC328040 JEY328033:JEY328040 JOU328033:JOU328040 JYQ328033:JYQ328040 KIM328033:KIM328040 KSI328033:KSI328040 LCE328033:LCE328040 LMA328033:LMA328040 LVW328033:LVW328040 MFS328033:MFS328040 MPO328033:MPO328040 MZK328033:MZK328040 NJG328033:NJG328040 NTC328033:NTC328040 OCY328033:OCY328040 OMU328033:OMU328040 OWQ328033:OWQ328040 PGM328033:PGM328040 PQI328033:PQI328040 QAE328033:QAE328040 QKA328033:QKA328040 QTW328033:QTW328040 RDS328033:RDS328040 RNO328033:RNO328040 RXK328033:RXK328040 SHG328033:SHG328040 SRC328033:SRC328040 TAY328033:TAY328040 TKU328033:TKU328040 TUQ328033:TUQ328040 UEM328033:UEM328040 UOI328033:UOI328040 UYE328033:UYE328040 VIA328033:VIA328040 VRW328033:VRW328040 WBS328033:WBS328040 WLO328033:WLO328040 WVK328033:WVK328040 C393569:C393576 IY393569:IY393576 SU393569:SU393576 ACQ393569:ACQ393576 AMM393569:AMM393576 AWI393569:AWI393576 BGE393569:BGE393576 BQA393569:BQA393576 BZW393569:BZW393576 CJS393569:CJS393576 CTO393569:CTO393576 DDK393569:DDK393576 DNG393569:DNG393576 DXC393569:DXC393576 EGY393569:EGY393576 EQU393569:EQU393576 FAQ393569:FAQ393576 FKM393569:FKM393576 FUI393569:FUI393576 GEE393569:GEE393576 GOA393569:GOA393576 GXW393569:GXW393576 HHS393569:HHS393576 HRO393569:HRO393576 IBK393569:IBK393576 ILG393569:ILG393576 IVC393569:IVC393576 JEY393569:JEY393576 JOU393569:JOU393576 JYQ393569:JYQ393576 KIM393569:KIM393576 KSI393569:KSI393576 LCE393569:LCE393576 LMA393569:LMA393576 LVW393569:LVW393576 MFS393569:MFS393576 MPO393569:MPO393576 MZK393569:MZK393576 NJG393569:NJG393576 NTC393569:NTC393576 OCY393569:OCY393576 OMU393569:OMU393576 OWQ393569:OWQ393576 PGM393569:PGM393576 PQI393569:PQI393576 QAE393569:QAE393576 QKA393569:QKA393576 QTW393569:QTW393576 RDS393569:RDS393576 RNO393569:RNO393576 RXK393569:RXK393576 SHG393569:SHG393576 SRC393569:SRC393576 TAY393569:TAY393576 TKU393569:TKU393576 TUQ393569:TUQ393576 UEM393569:UEM393576 UOI393569:UOI393576 UYE393569:UYE393576 VIA393569:VIA393576 VRW393569:VRW393576 WBS393569:WBS393576 WLO393569:WLO393576 WVK393569:WVK393576 C459105:C459112 IY459105:IY459112 SU459105:SU459112 ACQ459105:ACQ459112 AMM459105:AMM459112 AWI459105:AWI459112 BGE459105:BGE459112 BQA459105:BQA459112 BZW459105:BZW459112 CJS459105:CJS459112 CTO459105:CTO459112 DDK459105:DDK459112 DNG459105:DNG459112 DXC459105:DXC459112 EGY459105:EGY459112 EQU459105:EQU459112 FAQ459105:FAQ459112 FKM459105:FKM459112 FUI459105:FUI459112 GEE459105:GEE459112 GOA459105:GOA459112 GXW459105:GXW459112 HHS459105:HHS459112 HRO459105:HRO459112 IBK459105:IBK459112 ILG459105:ILG459112 IVC459105:IVC459112 JEY459105:JEY459112 JOU459105:JOU459112 JYQ459105:JYQ459112 KIM459105:KIM459112 KSI459105:KSI459112 LCE459105:LCE459112 LMA459105:LMA459112 LVW459105:LVW459112 MFS459105:MFS459112 MPO459105:MPO459112 MZK459105:MZK459112 NJG459105:NJG459112 NTC459105:NTC459112 OCY459105:OCY459112 OMU459105:OMU459112 OWQ459105:OWQ459112 PGM459105:PGM459112 PQI459105:PQI459112 QAE459105:QAE459112 QKA459105:QKA459112 QTW459105:QTW459112 RDS459105:RDS459112 RNO459105:RNO459112 RXK459105:RXK459112 SHG459105:SHG459112 SRC459105:SRC459112 TAY459105:TAY459112 TKU459105:TKU459112 TUQ459105:TUQ459112 UEM459105:UEM459112 UOI459105:UOI459112 UYE459105:UYE459112 VIA459105:VIA459112 VRW459105:VRW459112 WBS459105:WBS459112 WLO459105:WLO459112 WVK459105:WVK459112 C524641:C524648 IY524641:IY524648 SU524641:SU524648 ACQ524641:ACQ524648 AMM524641:AMM524648 AWI524641:AWI524648 BGE524641:BGE524648 BQA524641:BQA524648 BZW524641:BZW524648 CJS524641:CJS524648 CTO524641:CTO524648 DDK524641:DDK524648 DNG524641:DNG524648 DXC524641:DXC524648 EGY524641:EGY524648 EQU524641:EQU524648 FAQ524641:FAQ524648 FKM524641:FKM524648 FUI524641:FUI524648 GEE524641:GEE524648 GOA524641:GOA524648 GXW524641:GXW524648 HHS524641:HHS524648 HRO524641:HRO524648 IBK524641:IBK524648 ILG524641:ILG524648 IVC524641:IVC524648 JEY524641:JEY524648 JOU524641:JOU524648 JYQ524641:JYQ524648 KIM524641:KIM524648 KSI524641:KSI524648 LCE524641:LCE524648 LMA524641:LMA524648 LVW524641:LVW524648 MFS524641:MFS524648 MPO524641:MPO524648 MZK524641:MZK524648 NJG524641:NJG524648 NTC524641:NTC524648 OCY524641:OCY524648 OMU524641:OMU524648 OWQ524641:OWQ524648 PGM524641:PGM524648 PQI524641:PQI524648 QAE524641:QAE524648 QKA524641:QKA524648 QTW524641:QTW524648 RDS524641:RDS524648 RNO524641:RNO524648 RXK524641:RXK524648 SHG524641:SHG524648 SRC524641:SRC524648 TAY524641:TAY524648 TKU524641:TKU524648 TUQ524641:TUQ524648 UEM524641:UEM524648 UOI524641:UOI524648 UYE524641:UYE524648 VIA524641:VIA524648 VRW524641:VRW524648 WBS524641:WBS524648 WLO524641:WLO524648 WVK524641:WVK524648 C590177:C590184 IY590177:IY590184 SU590177:SU590184 ACQ590177:ACQ590184 AMM590177:AMM590184 AWI590177:AWI590184 BGE590177:BGE590184 BQA590177:BQA590184 BZW590177:BZW590184 CJS590177:CJS590184 CTO590177:CTO590184 DDK590177:DDK590184 DNG590177:DNG590184 DXC590177:DXC590184 EGY590177:EGY590184 EQU590177:EQU590184 FAQ590177:FAQ590184 FKM590177:FKM590184 FUI590177:FUI590184 GEE590177:GEE590184 GOA590177:GOA590184 GXW590177:GXW590184 HHS590177:HHS590184 HRO590177:HRO590184 IBK590177:IBK590184 ILG590177:ILG590184 IVC590177:IVC590184 JEY590177:JEY590184 JOU590177:JOU590184 JYQ590177:JYQ590184 KIM590177:KIM590184 KSI590177:KSI590184 LCE590177:LCE590184 LMA590177:LMA590184 LVW590177:LVW590184 MFS590177:MFS590184 MPO590177:MPO590184 MZK590177:MZK590184 NJG590177:NJG590184 NTC590177:NTC590184 OCY590177:OCY590184 OMU590177:OMU590184 OWQ590177:OWQ590184 PGM590177:PGM590184 PQI590177:PQI590184 QAE590177:QAE590184 QKA590177:QKA590184 QTW590177:QTW590184 RDS590177:RDS590184 RNO590177:RNO590184 RXK590177:RXK590184 SHG590177:SHG590184 SRC590177:SRC590184 TAY590177:TAY590184 TKU590177:TKU590184 TUQ590177:TUQ590184 UEM590177:UEM590184 UOI590177:UOI590184 UYE590177:UYE590184 VIA590177:VIA590184 VRW590177:VRW590184 WBS590177:WBS590184 WLO590177:WLO590184 WVK590177:WVK590184 C655713:C655720 IY655713:IY655720 SU655713:SU655720 ACQ655713:ACQ655720 AMM655713:AMM655720 AWI655713:AWI655720 BGE655713:BGE655720 BQA655713:BQA655720 BZW655713:BZW655720 CJS655713:CJS655720 CTO655713:CTO655720 DDK655713:DDK655720 DNG655713:DNG655720 DXC655713:DXC655720 EGY655713:EGY655720 EQU655713:EQU655720 FAQ655713:FAQ655720 FKM655713:FKM655720 FUI655713:FUI655720 GEE655713:GEE655720 GOA655713:GOA655720 GXW655713:GXW655720 HHS655713:HHS655720 HRO655713:HRO655720 IBK655713:IBK655720 ILG655713:ILG655720 IVC655713:IVC655720 JEY655713:JEY655720 JOU655713:JOU655720 JYQ655713:JYQ655720 KIM655713:KIM655720 KSI655713:KSI655720 LCE655713:LCE655720 LMA655713:LMA655720 LVW655713:LVW655720 MFS655713:MFS655720 MPO655713:MPO655720 MZK655713:MZK655720 NJG655713:NJG655720 NTC655713:NTC655720 OCY655713:OCY655720 OMU655713:OMU655720 OWQ655713:OWQ655720 PGM655713:PGM655720 PQI655713:PQI655720 QAE655713:QAE655720 QKA655713:QKA655720 QTW655713:QTW655720 RDS655713:RDS655720 RNO655713:RNO655720 RXK655713:RXK655720 SHG655713:SHG655720 SRC655713:SRC655720 TAY655713:TAY655720 TKU655713:TKU655720 TUQ655713:TUQ655720 UEM655713:UEM655720 UOI655713:UOI655720 UYE655713:UYE655720 VIA655713:VIA655720 VRW655713:VRW655720 WBS655713:WBS655720 WLO655713:WLO655720 WVK655713:WVK655720 C721249:C721256 IY721249:IY721256 SU721249:SU721256 ACQ721249:ACQ721256 AMM721249:AMM721256 AWI721249:AWI721256 BGE721249:BGE721256 BQA721249:BQA721256 BZW721249:BZW721256 CJS721249:CJS721256 CTO721249:CTO721256 DDK721249:DDK721256 DNG721249:DNG721256 DXC721249:DXC721256 EGY721249:EGY721256 EQU721249:EQU721256 FAQ721249:FAQ721256 FKM721249:FKM721256 FUI721249:FUI721256 GEE721249:GEE721256 GOA721249:GOA721256 GXW721249:GXW721256 HHS721249:HHS721256 HRO721249:HRO721256 IBK721249:IBK721256 ILG721249:ILG721256 IVC721249:IVC721256 JEY721249:JEY721256 JOU721249:JOU721256 JYQ721249:JYQ721256 KIM721249:KIM721256 KSI721249:KSI721256 LCE721249:LCE721256 LMA721249:LMA721256 LVW721249:LVW721256 MFS721249:MFS721256 MPO721249:MPO721256 MZK721249:MZK721256 NJG721249:NJG721256 NTC721249:NTC721256 OCY721249:OCY721256 OMU721249:OMU721256 OWQ721249:OWQ721256 PGM721249:PGM721256 PQI721249:PQI721256 QAE721249:QAE721256 QKA721249:QKA721256 QTW721249:QTW721256 RDS721249:RDS721256 RNO721249:RNO721256 RXK721249:RXK721256 SHG721249:SHG721256 SRC721249:SRC721256 TAY721249:TAY721256 TKU721249:TKU721256 TUQ721249:TUQ721256 UEM721249:UEM721256 UOI721249:UOI721256 UYE721249:UYE721256 VIA721249:VIA721256 VRW721249:VRW721256 WBS721249:WBS721256 WLO721249:WLO721256 WVK721249:WVK721256 C786785:C786792 IY786785:IY786792 SU786785:SU786792 ACQ786785:ACQ786792 AMM786785:AMM786792 AWI786785:AWI786792 BGE786785:BGE786792 BQA786785:BQA786792 BZW786785:BZW786792 CJS786785:CJS786792 CTO786785:CTO786792 DDK786785:DDK786792 DNG786785:DNG786792 DXC786785:DXC786792 EGY786785:EGY786792 EQU786785:EQU786792 FAQ786785:FAQ786792 FKM786785:FKM786792 FUI786785:FUI786792 GEE786785:GEE786792 GOA786785:GOA786792 GXW786785:GXW786792 HHS786785:HHS786792 HRO786785:HRO786792 IBK786785:IBK786792 ILG786785:ILG786792 IVC786785:IVC786792 JEY786785:JEY786792 JOU786785:JOU786792 JYQ786785:JYQ786792 KIM786785:KIM786792 KSI786785:KSI786792 LCE786785:LCE786792 LMA786785:LMA786792 LVW786785:LVW786792 MFS786785:MFS786792 MPO786785:MPO786792 MZK786785:MZK786792 NJG786785:NJG786792 NTC786785:NTC786792 OCY786785:OCY786792 OMU786785:OMU786792 OWQ786785:OWQ786792 PGM786785:PGM786792 PQI786785:PQI786792 QAE786785:QAE786792 QKA786785:QKA786792 QTW786785:QTW786792 RDS786785:RDS786792 RNO786785:RNO786792 RXK786785:RXK786792 SHG786785:SHG786792 SRC786785:SRC786792 TAY786785:TAY786792 TKU786785:TKU786792 TUQ786785:TUQ786792 UEM786785:UEM786792 UOI786785:UOI786792 UYE786785:UYE786792 VIA786785:VIA786792 VRW786785:VRW786792 WBS786785:WBS786792 WLO786785:WLO786792 WVK786785:WVK786792 C852321:C852328 IY852321:IY852328 SU852321:SU852328 ACQ852321:ACQ852328 AMM852321:AMM852328 AWI852321:AWI852328 BGE852321:BGE852328 BQA852321:BQA852328 BZW852321:BZW852328 CJS852321:CJS852328 CTO852321:CTO852328 DDK852321:DDK852328 DNG852321:DNG852328 DXC852321:DXC852328 EGY852321:EGY852328 EQU852321:EQU852328 FAQ852321:FAQ852328 FKM852321:FKM852328 FUI852321:FUI852328 GEE852321:GEE852328 GOA852321:GOA852328 GXW852321:GXW852328 HHS852321:HHS852328 HRO852321:HRO852328 IBK852321:IBK852328 ILG852321:ILG852328 IVC852321:IVC852328 JEY852321:JEY852328 JOU852321:JOU852328 JYQ852321:JYQ852328 KIM852321:KIM852328 KSI852321:KSI852328 LCE852321:LCE852328 LMA852321:LMA852328 LVW852321:LVW852328 MFS852321:MFS852328 MPO852321:MPO852328 MZK852321:MZK852328 NJG852321:NJG852328 NTC852321:NTC852328 OCY852321:OCY852328 OMU852321:OMU852328 OWQ852321:OWQ852328 PGM852321:PGM852328 PQI852321:PQI852328 QAE852321:QAE852328 QKA852321:QKA852328 QTW852321:QTW852328 RDS852321:RDS852328 RNO852321:RNO852328 RXK852321:RXK852328 SHG852321:SHG852328 SRC852321:SRC852328 TAY852321:TAY852328 TKU852321:TKU852328 TUQ852321:TUQ852328 UEM852321:UEM852328 UOI852321:UOI852328 UYE852321:UYE852328 VIA852321:VIA852328 VRW852321:VRW852328 WBS852321:WBS852328 WLO852321:WLO852328 WVK852321:WVK852328 C917857:C917864 IY917857:IY917864 SU917857:SU917864 ACQ917857:ACQ917864 AMM917857:AMM917864 AWI917857:AWI917864 BGE917857:BGE917864 BQA917857:BQA917864 BZW917857:BZW917864 CJS917857:CJS917864 CTO917857:CTO917864 DDK917857:DDK917864 DNG917857:DNG917864 DXC917857:DXC917864 EGY917857:EGY917864 EQU917857:EQU917864 FAQ917857:FAQ917864 FKM917857:FKM917864 FUI917857:FUI917864 GEE917857:GEE917864 GOA917857:GOA917864 GXW917857:GXW917864 HHS917857:HHS917864 HRO917857:HRO917864 IBK917857:IBK917864 ILG917857:ILG917864 IVC917857:IVC917864 JEY917857:JEY917864 JOU917857:JOU917864 JYQ917857:JYQ917864 KIM917857:KIM917864 KSI917857:KSI917864 LCE917857:LCE917864 LMA917857:LMA917864 LVW917857:LVW917864 MFS917857:MFS917864 MPO917857:MPO917864 MZK917857:MZK917864 NJG917857:NJG917864 NTC917857:NTC917864 OCY917857:OCY917864 OMU917857:OMU917864 OWQ917857:OWQ917864 PGM917857:PGM917864 PQI917857:PQI917864 QAE917857:QAE917864 QKA917857:QKA917864 QTW917857:QTW917864 RDS917857:RDS917864 RNO917857:RNO917864 RXK917857:RXK917864 SHG917857:SHG917864 SRC917857:SRC917864 TAY917857:TAY917864 TKU917857:TKU917864 TUQ917857:TUQ917864 UEM917857:UEM917864 UOI917857:UOI917864 UYE917857:UYE917864 VIA917857:VIA917864 VRW917857:VRW917864 WBS917857:WBS917864 WLO917857:WLO917864 WVK917857:WVK917864 C983393:C983400 IY983393:IY983400 SU983393:SU983400 ACQ983393:ACQ983400 AMM983393:AMM983400 AWI983393:AWI983400 BGE983393:BGE983400 BQA983393:BQA983400 BZW983393:BZW983400 CJS983393:CJS983400 CTO983393:CTO983400 DDK983393:DDK983400 DNG983393:DNG983400 DXC983393:DXC983400 EGY983393:EGY983400 EQU983393:EQU983400 FAQ983393:FAQ983400 FKM983393:FKM983400 FUI983393:FUI983400 GEE983393:GEE983400 GOA983393:GOA983400 GXW983393:GXW983400 HHS983393:HHS983400 HRO983393:HRO983400 IBK983393:IBK983400 ILG983393:ILG983400 IVC983393:IVC983400 JEY983393:JEY983400 JOU983393:JOU983400 JYQ983393:JYQ983400 KIM983393:KIM983400 KSI983393:KSI983400 LCE983393:LCE983400 LMA983393:LMA983400 LVW983393:LVW983400 MFS983393:MFS983400 MPO983393:MPO983400 MZK983393:MZK983400 NJG983393:NJG983400 NTC983393:NTC983400 OCY983393:OCY983400 OMU983393:OMU983400 OWQ983393:OWQ983400 PGM983393:PGM983400 PQI983393:PQI983400 QAE983393:QAE983400 QKA983393:QKA983400 QTW983393:QTW983400 RDS983393:RDS983400 RNO983393:RNO983400 RXK983393:RXK983400 SHG983393:SHG983400 SRC983393:SRC983400 TAY983393:TAY983400 TKU983393:TKU983400 TUQ983393:TUQ983400 UEM983393:UEM983400 UOI983393:UOI983400 UYE983393:UYE983400 VIA983393:VIA983400 VRW983393:VRW983400 WBS983393:WBS983400 WLO983393:WLO983400 WVK983393:WVK983400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02583-50A0-4724-9A2F-280537AC5162}">
  <dimension ref="A1:I24"/>
  <sheetViews>
    <sheetView zoomScale="130" zoomScaleNormal="130" workbookViewId="0">
      <selection activeCell="B9" sqref="B9:E9"/>
    </sheetView>
  </sheetViews>
  <sheetFormatPr baseColWidth="10" defaultColWidth="12.85546875" defaultRowHeight="15" x14ac:dyDescent="0.25"/>
  <cols>
    <col min="1" max="2" width="12.85546875" style="498"/>
    <col min="3" max="3" width="16.85546875" style="498" customWidth="1"/>
    <col min="4" max="8" width="12.85546875" style="498"/>
    <col min="9" max="9" width="15.42578125" style="498" customWidth="1"/>
    <col min="10" max="16384" width="12.85546875" style="498"/>
  </cols>
  <sheetData>
    <row r="1" spans="1:9" ht="15.75" thickTop="1" x14ac:dyDescent="0.25">
      <c r="A1" s="799" t="s">
        <v>291</v>
      </c>
      <c r="B1" s="800"/>
      <c r="C1" s="800"/>
      <c r="D1" s="800"/>
      <c r="E1" s="800"/>
      <c r="F1" s="800"/>
      <c r="G1" s="800"/>
      <c r="H1" s="800"/>
      <c r="I1" s="801"/>
    </row>
    <row r="2" spans="1:9" ht="15.75" thickBot="1" x14ac:dyDescent="0.3">
      <c r="A2" s="802" t="s">
        <v>292</v>
      </c>
      <c r="B2" s="803"/>
      <c r="C2" s="803"/>
      <c r="D2" s="803"/>
      <c r="E2" s="803"/>
      <c r="F2" s="803"/>
      <c r="G2" s="803"/>
      <c r="H2" s="803"/>
      <c r="I2" s="804"/>
    </row>
    <row r="3" spans="1:9" ht="18.75" thickBot="1" x14ac:dyDescent="0.3">
      <c r="A3" s="499" t="s">
        <v>41</v>
      </c>
      <c r="B3" s="805" t="s">
        <v>9</v>
      </c>
      <c r="C3" s="806"/>
      <c r="D3" s="806"/>
      <c r="E3" s="807"/>
      <c r="F3" s="500" t="s">
        <v>39</v>
      </c>
      <c r="G3" s="500" t="s">
        <v>293</v>
      </c>
      <c r="H3" s="500" t="s">
        <v>11</v>
      </c>
      <c r="I3" s="501" t="s">
        <v>294</v>
      </c>
    </row>
    <row r="4" spans="1:9" ht="15.75" thickBot="1" x14ac:dyDescent="0.3">
      <c r="A4" s="502">
        <v>1.1000000000000001</v>
      </c>
      <c r="B4" s="808" t="s">
        <v>295</v>
      </c>
      <c r="C4" s="809"/>
      <c r="D4" s="809"/>
      <c r="E4" s="810"/>
      <c r="F4" s="503" t="s">
        <v>296</v>
      </c>
      <c r="G4" s="503">
        <v>100000</v>
      </c>
      <c r="H4" s="503">
        <v>1</v>
      </c>
      <c r="I4" s="504">
        <f>G4*H4</f>
        <v>100000</v>
      </c>
    </row>
    <row r="5" spans="1:9" ht="15.75" thickBot="1" x14ac:dyDescent="0.3">
      <c r="A5" s="502">
        <v>1.3</v>
      </c>
      <c r="B5" s="808" t="s">
        <v>297</v>
      </c>
      <c r="C5" s="809"/>
      <c r="D5" s="809"/>
      <c r="E5" s="810"/>
      <c r="F5" s="505" t="s">
        <v>298</v>
      </c>
      <c r="G5" s="505">
        <v>1000</v>
      </c>
      <c r="H5" s="505">
        <v>20</v>
      </c>
      <c r="I5" s="504">
        <f t="shared" ref="I5:I10" si="0">G5*H5</f>
        <v>20000</v>
      </c>
    </row>
    <row r="6" spans="1:9" ht="15.75" thickBot="1" x14ac:dyDescent="0.3">
      <c r="A6" s="502">
        <v>1.4</v>
      </c>
      <c r="B6" s="786" t="s">
        <v>299</v>
      </c>
      <c r="C6" s="787"/>
      <c r="D6" s="787"/>
      <c r="E6" s="788"/>
      <c r="F6" s="505" t="s">
        <v>298</v>
      </c>
      <c r="G6" s="505">
        <v>18400</v>
      </c>
      <c r="H6" s="505">
        <v>4</v>
      </c>
      <c r="I6" s="504">
        <f t="shared" si="0"/>
        <v>73600</v>
      </c>
    </row>
    <row r="7" spans="1:9" ht="15.75" thickBot="1" x14ac:dyDescent="0.3">
      <c r="A7" s="502">
        <v>1.5</v>
      </c>
      <c r="B7" s="786" t="s">
        <v>300</v>
      </c>
      <c r="C7" s="787"/>
      <c r="D7" s="787"/>
      <c r="E7" s="788"/>
      <c r="F7" s="505" t="s">
        <v>298</v>
      </c>
      <c r="G7" s="505">
        <v>74000</v>
      </c>
      <c r="H7" s="505">
        <v>4</v>
      </c>
      <c r="I7" s="504">
        <f t="shared" si="0"/>
        <v>296000</v>
      </c>
    </row>
    <row r="8" spans="1:9" ht="15.75" thickBot="1" x14ac:dyDescent="0.3">
      <c r="A8" s="502">
        <v>1.6</v>
      </c>
      <c r="B8" s="786" t="s">
        <v>301</v>
      </c>
      <c r="C8" s="787"/>
      <c r="D8" s="787"/>
      <c r="E8" s="788"/>
      <c r="F8" s="505" t="s">
        <v>298</v>
      </c>
      <c r="G8" s="505">
        <v>70000</v>
      </c>
      <c r="H8" s="505">
        <v>3</v>
      </c>
      <c r="I8" s="504">
        <f t="shared" si="0"/>
        <v>210000</v>
      </c>
    </row>
    <row r="9" spans="1:9" ht="15.75" thickBot="1" x14ac:dyDescent="0.3">
      <c r="A9" s="502">
        <v>1.7</v>
      </c>
      <c r="B9" s="786" t="s">
        <v>302</v>
      </c>
      <c r="C9" s="787"/>
      <c r="D9" s="787"/>
      <c r="E9" s="788"/>
      <c r="F9" s="505" t="s">
        <v>298</v>
      </c>
      <c r="G9" s="505">
        <v>70000</v>
      </c>
      <c r="H9" s="505">
        <v>4</v>
      </c>
      <c r="I9" s="504">
        <f t="shared" si="0"/>
        <v>280000</v>
      </c>
    </row>
    <row r="10" spans="1:9" ht="15.75" thickBot="1" x14ac:dyDescent="0.3">
      <c r="A10" s="502">
        <v>1.8</v>
      </c>
      <c r="B10" s="786" t="s">
        <v>303</v>
      </c>
      <c r="C10" s="787"/>
      <c r="D10" s="787"/>
      <c r="E10" s="788"/>
      <c r="F10" s="505" t="s">
        <v>298</v>
      </c>
      <c r="G10" s="505">
        <v>370000</v>
      </c>
      <c r="H10" s="505">
        <v>1</v>
      </c>
      <c r="I10" s="504">
        <f t="shared" si="0"/>
        <v>370000</v>
      </c>
    </row>
    <row r="11" spans="1:9" ht="15.75" thickBot="1" x14ac:dyDescent="0.3">
      <c r="A11" s="789" t="s">
        <v>289</v>
      </c>
      <c r="B11" s="790"/>
      <c r="C11" s="790"/>
      <c r="D11" s="790"/>
      <c r="E11" s="790"/>
      <c r="F11" s="790"/>
      <c r="G11" s="790"/>
      <c r="H11" s="791"/>
      <c r="I11" s="506">
        <f>SUM(I4:I10)</f>
        <v>1349600</v>
      </c>
    </row>
    <row r="12" spans="1:9" ht="15.75" thickBot="1" x14ac:dyDescent="0.3">
      <c r="A12" s="507" t="s">
        <v>208</v>
      </c>
      <c r="B12" s="792" t="s">
        <v>209</v>
      </c>
      <c r="C12" s="793"/>
      <c r="D12" s="508" t="s">
        <v>82</v>
      </c>
      <c r="E12" s="508" t="s">
        <v>210</v>
      </c>
      <c r="F12" s="508" t="s">
        <v>211</v>
      </c>
      <c r="G12" s="508" t="s">
        <v>212</v>
      </c>
      <c r="H12" s="509" t="s">
        <v>213</v>
      </c>
      <c r="I12" s="510" t="s">
        <v>19</v>
      </c>
    </row>
    <row r="13" spans="1:9" ht="15.75" thickBot="1" x14ac:dyDescent="0.3">
      <c r="A13" s="511" t="s">
        <v>304</v>
      </c>
      <c r="B13" s="794" t="s">
        <v>305</v>
      </c>
      <c r="C13" s="795"/>
      <c r="D13" s="508">
        <v>1</v>
      </c>
      <c r="E13" s="508">
        <f>+A.I.U!K8</f>
        <v>2</v>
      </c>
      <c r="F13" s="642">
        <f>+A.I.U!H14</f>
        <v>1.3946000000000001</v>
      </c>
      <c r="G13" s="512">
        <v>0.5</v>
      </c>
      <c r="H13" s="513">
        <v>2500000</v>
      </c>
      <c r="I13" s="514">
        <f>+E13*G13*H13</f>
        <v>2500000</v>
      </c>
    </row>
    <row r="14" spans="1:9" x14ac:dyDescent="0.25">
      <c r="A14" s="796"/>
      <c r="B14" s="797"/>
      <c r="C14" s="797"/>
      <c r="D14" s="797"/>
      <c r="E14" s="797"/>
      <c r="F14" s="797"/>
      <c r="G14" s="797"/>
      <c r="H14" s="797"/>
      <c r="I14" s="798"/>
    </row>
    <row r="15" spans="1:9" x14ac:dyDescent="0.25">
      <c r="A15" s="774" t="s">
        <v>306</v>
      </c>
      <c r="B15" s="775"/>
      <c r="C15" s="775"/>
      <c r="D15" s="775"/>
      <c r="E15" s="775"/>
      <c r="F15" s="775"/>
      <c r="G15" s="775"/>
      <c r="H15" s="775"/>
      <c r="I15" s="776"/>
    </row>
    <row r="16" spans="1:9" x14ac:dyDescent="0.25">
      <c r="A16" s="774" t="s">
        <v>307</v>
      </c>
      <c r="B16" s="775"/>
      <c r="C16" s="775"/>
      <c r="D16" s="775"/>
      <c r="E16" s="775"/>
      <c r="F16" s="775"/>
      <c r="G16" s="775"/>
      <c r="H16" s="775"/>
      <c r="I16" s="776"/>
    </row>
    <row r="17" spans="1:9" x14ac:dyDescent="0.25">
      <c r="A17" s="774" t="s">
        <v>308</v>
      </c>
      <c r="B17" s="775"/>
      <c r="C17" s="775"/>
      <c r="D17" s="775"/>
      <c r="E17" s="775"/>
      <c r="F17" s="775"/>
      <c r="G17" s="775"/>
      <c r="H17" s="775"/>
      <c r="I17" s="776"/>
    </row>
    <row r="18" spans="1:9" x14ac:dyDescent="0.25">
      <c r="A18" s="783" t="s">
        <v>309</v>
      </c>
      <c r="B18" s="784"/>
      <c r="C18" s="784"/>
      <c r="D18" s="784"/>
      <c r="E18" s="784"/>
      <c r="F18" s="784"/>
      <c r="G18" s="784"/>
      <c r="H18" s="784"/>
      <c r="I18" s="785"/>
    </row>
    <row r="19" spans="1:9" x14ac:dyDescent="0.25">
      <c r="A19" s="774" t="s">
        <v>310</v>
      </c>
      <c r="B19" s="775"/>
      <c r="C19" s="775"/>
      <c r="D19" s="775"/>
      <c r="E19" s="775"/>
      <c r="F19" s="775"/>
      <c r="G19" s="775"/>
      <c r="H19" s="775"/>
      <c r="I19" s="776"/>
    </row>
    <row r="20" spans="1:9" x14ac:dyDescent="0.25">
      <c r="A20" s="774" t="s">
        <v>310</v>
      </c>
      <c r="B20" s="775"/>
      <c r="C20" s="775"/>
      <c r="D20" s="775"/>
      <c r="E20" s="775"/>
      <c r="F20" s="775"/>
      <c r="G20" s="775"/>
      <c r="H20" s="775"/>
      <c r="I20" s="776"/>
    </row>
    <row r="21" spans="1:9" x14ac:dyDescent="0.25">
      <c r="A21" s="774" t="s">
        <v>311</v>
      </c>
      <c r="B21" s="775"/>
      <c r="C21" s="775"/>
      <c r="D21" s="775"/>
      <c r="E21" s="775"/>
      <c r="F21" s="775"/>
      <c r="G21" s="775"/>
      <c r="H21" s="775"/>
      <c r="I21" s="776"/>
    </row>
    <row r="22" spans="1:9" ht="15.75" thickBot="1" x14ac:dyDescent="0.3">
      <c r="A22" s="777" t="s">
        <v>312</v>
      </c>
      <c r="B22" s="778"/>
      <c r="C22" s="778"/>
      <c r="D22" s="778"/>
      <c r="E22" s="778"/>
      <c r="F22" s="778"/>
      <c r="G22" s="778"/>
      <c r="H22" s="778"/>
      <c r="I22" s="779"/>
    </row>
    <row r="23" spans="1:9" ht="15.75" thickBot="1" x14ac:dyDescent="0.3">
      <c r="A23" s="780" t="s">
        <v>313</v>
      </c>
      <c r="B23" s="781"/>
      <c r="C23" s="781"/>
      <c r="D23" s="781"/>
      <c r="E23" s="781"/>
      <c r="F23" s="781"/>
      <c r="G23" s="781"/>
      <c r="H23" s="782"/>
      <c r="I23" s="515">
        <f>I13+I11</f>
        <v>3849600</v>
      </c>
    </row>
    <row r="24" spans="1:9" ht="15.75" thickTop="1" x14ac:dyDescent="0.25"/>
  </sheetData>
  <mergeCells count="23">
    <mergeCell ref="B6:E6"/>
    <mergeCell ref="A1:I1"/>
    <mergeCell ref="A2:I2"/>
    <mergeCell ref="B3:E3"/>
    <mergeCell ref="B4:E4"/>
    <mergeCell ref="B5:E5"/>
    <mergeCell ref="A18:I18"/>
    <mergeCell ref="B7:E7"/>
    <mergeCell ref="B8:E8"/>
    <mergeCell ref="B9:E9"/>
    <mergeCell ref="B10:E10"/>
    <mergeCell ref="A11:H11"/>
    <mergeCell ref="B12:C12"/>
    <mergeCell ref="B13:C13"/>
    <mergeCell ref="A14:I14"/>
    <mergeCell ref="A15:I15"/>
    <mergeCell ref="A16:I16"/>
    <mergeCell ref="A17:I17"/>
    <mergeCell ref="A19:I19"/>
    <mergeCell ref="A20:I20"/>
    <mergeCell ref="A21:I21"/>
    <mergeCell ref="A22:I22"/>
    <mergeCell ref="A23:H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1BBCA-B56F-4F65-B7A3-7ADB5CA9A240}">
  <sheetPr codeName="Hoja9"/>
  <dimension ref="C1:U35"/>
  <sheetViews>
    <sheetView showGridLines="0" view="pageBreakPreview" zoomScaleNormal="80" zoomScaleSheetLayoutView="100" workbookViewId="0">
      <selection activeCell="F18" sqref="F18"/>
    </sheetView>
  </sheetViews>
  <sheetFormatPr baseColWidth="10" defaultColWidth="12.5703125" defaultRowHeight="16.5" x14ac:dyDescent="0.3"/>
  <cols>
    <col min="1" max="1" width="12.5703125" style="449"/>
    <col min="2" max="2" width="2.85546875" style="449" customWidth="1"/>
    <col min="3" max="3" width="3.5703125" style="449" customWidth="1"/>
    <col min="4" max="4" width="4.7109375" style="449" customWidth="1"/>
    <col min="5" max="5" width="5.42578125" style="449" customWidth="1"/>
    <col min="6" max="6" width="19.140625" style="449" customWidth="1"/>
    <col min="7" max="7" width="16.5703125" style="449" customWidth="1"/>
    <col min="8" max="9" width="11" style="449" customWidth="1"/>
    <col min="10" max="10" width="12.140625" style="449" customWidth="1"/>
    <col min="11" max="11" width="16.85546875" style="449" customWidth="1"/>
    <col min="12" max="12" width="9" style="449" customWidth="1"/>
    <col min="13" max="13" width="3" style="449" customWidth="1"/>
    <col min="14" max="15" width="12.5703125" style="449"/>
    <col min="16" max="16" width="41.28515625" style="449" customWidth="1"/>
    <col min="17" max="20" width="12.5703125" style="449"/>
    <col min="21" max="21" width="27.42578125" style="449" customWidth="1"/>
    <col min="22" max="16384" width="12.5703125" style="449"/>
  </cols>
  <sheetData>
    <row r="1" spans="3:21" ht="17.25" thickBot="1" x14ac:dyDescent="0.35"/>
    <row r="2" spans="3:21" ht="24.75" customHeight="1" x14ac:dyDescent="0.3">
      <c r="C2" s="823"/>
      <c r="D2" s="824"/>
      <c r="E2" s="824"/>
      <c r="F2" s="824"/>
      <c r="G2" s="824" t="s">
        <v>197</v>
      </c>
      <c r="H2" s="824"/>
      <c r="I2" s="824"/>
      <c r="J2" s="824"/>
      <c r="K2" s="827" t="s">
        <v>198</v>
      </c>
      <c r="L2" s="828"/>
    </row>
    <row r="3" spans="3:21" ht="22.5" customHeight="1" x14ac:dyDescent="0.3">
      <c r="C3" s="825"/>
      <c r="D3" s="826"/>
      <c r="E3" s="826"/>
      <c r="F3" s="826"/>
      <c r="G3" s="826"/>
      <c r="H3" s="826"/>
      <c r="I3" s="826"/>
      <c r="J3" s="826"/>
      <c r="K3" s="829" t="s">
        <v>199</v>
      </c>
      <c r="L3" s="830"/>
    </row>
    <row r="4" spans="3:21" ht="20.25" customHeight="1" x14ac:dyDescent="0.3">
      <c r="C4" s="825" t="s">
        <v>200</v>
      </c>
      <c r="D4" s="826"/>
      <c r="E4" s="826"/>
      <c r="F4" s="826"/>
      <c r="G4" s="826"/>
      <c r="H4" s="826"/>
      <c r="I4" s="826"/>
      <c r="J4" s="826"/>
      <c r="K4" s="829" t="s">
        <v>201</v>
      </c>
      <c r="L4" s="830"/>
    </row>
    <row r="5" spans="3:21" ht="14.25" customHeight="1" thickBot="1" x14ac:dyDescent="0.35">
      <c r="C5" s="813" t="s">
        <v>266</v>
      </c>
      <c r="D5" s="814"/>
      <c r="E5" s="814"/>
      <c r="F5" s="814"/>
      <c r="G5" s="814"/>
      <c r="H5" s="814"/>
      <c r="I5" s="814"/>
      <c r="J5" s="814"/>
      <c r="K5" s="814"/>
      <c r="L5" s="815"/>
    </row>
    <row r="6" spans="3:21" ht="12" customHeight="1" thickBot="1" x14ac:dyDescent="0.35">
      <c r="C6" s="450"/>
      <c r="D6" s="451"/>
      <c r="E6" s="451"/>
      <c r="F6" s="451"/>
      <c r="G6" s="451"/>
      <c r="H6" s="451"/>
      <c r="I6" s="451"/>
      <c r="J6" s="451"/>
      <c r="K6" s="451"/>
      <c r="L6" s="452"/>
    </row>
    <row r="7" spans="3:21" ht="52.5" customHeight="1" thickBot="1" x14ac:dyDescent="0.35">
      <c r="C7" s="816" t="s">
        <v>315</v>
      </c>
      <c r="D7" s="817"/>
      <c r="E7" s="817"/>
      <c r="F7" s="817"/>
      <c r="G7" s="817"/>
      <c r="H7" s="817"/>
      <c r="I7" s="817"/>
      <c r="J7" s="817"/>
      <c r="K7" s="817"/>
      <c r="L7" s="818"/>
    </row>
    <row r="8" spans="3:21" ht="8.25" customHeight="1" x14ac:dyDescent="0.3">
      <c r="C8" s="453"/>
      <c r="L8" s="454"/>
    </row>
    <row r="9" spans="3:21" ht="6" customHeight="1" x14ac:dyDescent="0.3">
      <c r="C9" s="455"/>
      <c r="D9" s="456"/>
      <c r="E9" s="456"/>
      <c r="F9" s="456"/>
      <c r="G9" s="456"/>
      <c r="H9" s="456"/>
      <c r="I9" s="456"/>
      <c r="J9" s="456"/>
      <c r="K9" s="456"/>
      <c r="L9" s="457"/>
    </row>
    <row r="10" spans="3:21" ht="17.25" thickBot="1" x14ac:dyDescent="0.35">
      <c r="C10" s="453"/>
      <c r="D10" s="458" t="s">
        <v>267</v>
      </c>
      <c r="E10" s="819" t="s">
        <v>268</v>
      </c>
      <c r="F10" s="819"/>
      <c r="G10" s="819"/>
      <c r="H10" s="459"/>
      <c r="I10" s="459" t="s">
        <v>269</v>
      </c>
      <c r="J10" s="459" t="s">
        <v>270</v>
      </c>
      <c r="K10" s="460" t="s">
        <v>271</v>
      </c>
      <c r="L10" s="454"/>
    </row>
    <row r="11" spans="3:21" ht="6.75" customHeight="1" x14ac:dyDescent="0.3">
      <c r="C11" s="453"/>
      <c r="D11" s="461"/>
      <c r="E11" s="461"/>
      <c r="F11" s="461"/>
      <c r="G11" s="461"/>
      <c r="H11" s="461"/>
      <c r="I11" s="461"/>
      <c r="J11" s="461"/>
      <c r="K11" s="462"/>
      <c r="L11" s="454"/>
    </row>
    <row r="12" spans="3:21" s="468" customFormat="1" ht="15.75" x14ac:dyDescent="0.25">
      <c r="C12" s="463"/>
      <c r="D12" s="464" t="s">
        <v>272</v>
      </c>
      <c r="E12" s="464" t="s">
        <v>273</v>
      </c>
      <c r="F12" s="464"/>
      <c r="G12" s="464"/>
      <c r="H12" s="464"/>
      <c r="I12" s="465"/>
      <c r="J12" s="465"/>
      <c r="K12" s="466">
        <v>1</v>
      </c>
      <c r="L12" s="467"/>
    </row>
    <row r="13" spans="3:21" ht="8.25" customHeight="1" x14ac:dyDescent="0.3">
      <c r="C13" s="453"/>
      <c r="I13" s="469"/>
      <c r="J13" s="469"/>
      <c r="K13" s="470"/>
      <c r="L13" s="454"/>
    </row>
    <row r="14" spans="3:21" s="468" customFormat="1" ht="15.75" x14ac:dyDescent="0.25">
      <c r="C14" s="463"/>
      <c r="D14" s="464" t="s">
        <v>274</v>
      </c>
      <c r="E14" s="464" t="s">
        <v>275</v>
      </c>
      <c r="F14" s="464"/>
      <c r="G14" s="464"/>
      <c r="H14" s="464"/>
      <c r="I14" s="465"/>
      <c r="J14" s="465"/>
      <c r="K14" s="466">
        <f>SUM(J15:J18)</f>
        <v>0.39460000000000001</v>
      </c>
      <c r="L14" s="467"/>
    </row>
    <row r="15" spans="3:21" x14ac:dyDescent="0.3">
      <c r="C15" s="453"/>
      <c r="E15" s="449" t="s">
        <v>276</v>
      </c>
      <c r="F15" s="449" t="s">
        <v>280</v>
      </c>
      <c r="I15" s="469" t="s">
        <v>281</v>
      </c>
      <c r="J15" s="470">
        <f>$K$12*8.5%</f>
        <v>8.5000000000000006E-2</v>
      </c>
      <c r="K15" s="470"/>
      <c r="L15" s="454"/>
      <c r="U15" s="471"/>
    </row>
    <row r="16" spans="3:21" x14ac:dyDescent="0.3">
      <c r="C16" s="453"/>
      <c r="E16" s="449" t="s">
        <v>277</v>
      </c>
      <c r="F16" s="449" t="s">
        <v>282</v>
      </c>
      <c r="I16" s="469" t="s">
        <v>283</v>
      </c>
      <c r="J16" s="470">
        <f>$K$12*12%</f>
        <v>0.12</v>
      </c>
      <c r="K16" s="470"/>
      <c r="L16" s="454"/>
      <c r="U16" s="471"/>
    </row>
    <row r="17" spans="3:21" x14ac:dyDescent="0.3">
      <c r="C17" s="453"/>
      <c r="E17" s="449" t="s">
        <v>278</v>
      </c>
      <c r="F17" s="449" t="s">
        <v>284</v>
      </c>
      <c r="I17" s="469" t="s">
        <v>285</v>
      </c>
      <c r="J17" s="470">
        <f>$K$12*6.96%</f>
        <v>6.9599999999999995E-2</v>
      </c>
      <c r="K17" s="470"/>
      <c r="L17" s="454"/>
      <c r="U17" s="472"/>
    </row>
    <row r="18" spans="3:21" x14ac:dyDescent="0.3">
      <c r="C18" s="453"/>
      <c r="E18" s="449" t="s">
        <v>279</v>
      </c>
      <c r="F18" s="449" t="s">
        <v>287</v>
      </c>
      <c r="I18" s="469" t="s">
        <v>286</v>
      </c>
      <c r="J18" s="470">
        <f>$K$12*12%</f>
        <v>0.12</v>
      </c>
      <c r="K18" s="470"/>
      <c r="L18" s="454"/>
    </row>
    <row r="19" spans="3:21" ht="8.25" customHeight="1" x14ac:dyDescent="0.3">
      <c r="C19" s="453"/>
      <c r="I19" s="469"/>
      <c r="J19" s="473"/>
      <c r="K19" s="470"/>
      <c r="L19" s="454"/>
    </row>
    <row r="20" spans="3:21" ht="6" customHeight="1" x14ac:dyDescent="0.3">
      <c r="C20" s="453"/>
      <c r="I20" s="469"/>
      <c r="J20" s="473"/>
      <c r="K20" s="473"/>
      <c r="L20" s="454"/>
    </row>
    <row r="21" spans="3:21" s="481" customFormat="1" thickBot="1" x14ac:dyDescent="0.3">
      <c r="C21" s="474"/>
      <c r="D21" s="475" t="s">
        <v>288</v>
      </c>
      <c r="E21" s="476"/>
      <c r="F21" s="476" t="s">
        <v>289</v>
      </c>
      <c r="G21" s="476"/>
      <c r="H21" s="476"/>
      <c r="I21" s="477"/>
      <c r="J21" s="478"/>
      <c r="K21" s="479">
        <f>SUM(K11:K20)</f>
        <v>1.3946000000000001</v>
      </c>
      <c r="L21" s="480"/>
    </row>
    <row r="22" spans="3:21" ht="8.25" customHeight="1" x14ac:dyDescent="0.3">
      <c r="C22" s="453"/>
      <c r="I22" s="469"/>
      <c r="J22" s="473"/>
      <c r="K22" s="470"/>
      <c r="L22" s="454"/>
    </row>
    <row r="23" spans="3:21" ht="7.5" customHeight="1" x14ac:dyDescent="0.3">
      <c r="C23" s="453"/>
      <c r="I23" s="469"/>
      <c r="J23" s="473"/>
      <c r="K23" s="470"/>
      <c r="L23" s="454"/>
    </row>
    <row r="24" spans="3:21" s="481" customFormat="1" thickBot="1" x14ac:dyDescent="0.3">
      <c r="C24" s="474"/>
      <c r="D24" s="482"/>
      <c r="E24" s="483" t="s">
        <v>290</v>
      </c>
      <c r="F24" s="483"/>
      <c r="G24" s="483"/>
      <c r="H24" s="483"/>
      <c r="I24" s="484"/>
      <c r="J24" s="485"/>
      <c r="K24" s="486">
        <f>+K21</f>
        <v>1.3946000000000001</v>
      </c>
      <c r="L24" s="480"/>
    </row>
    <row r="25" spans="3:21" ht="8.25" customHeight="1" thickBot="1" x14ac:dyDescent="0.35">
      <c r="C25" s="487"/>
      <c r="D25" s="488"/>
      <c r="E25" s="488"/>
      <c r="F25" s="488"/>
      <c r="G25" s="488"/>
      <c r="H25" s="488"/>
      <c r="I25" s="488"/>
      <c r="J25" s="488"/>
      <c r="K25" s="488"/>
      <c r="L25" s="489"/>
    </row>
    <row r="26" spans="3:21" x14ac:dyDescent="0.3">
      <c r="C26" s="453"/>
      <c r="L26" s="454"/>
    </row>
    <row r="27" spans="3:21" x14ac:dyDescent="0.3">
      <c r="C27" s="453"/>
      <c r="L27" s="454"/>
    </row>
    <row r="28" spans="3:21" x14ac:dyDescent="0.3">
      <c r="C28" s="453"/>
      <c r="L28" s="454"/>
    </row>
    <row r="29" spans="3:21" x14ac:dyDescent="0.3">
      <c r="C29" s="453"/>
      <c r="L29" s="454"/>
    </row>
    <row r="30" spans="3:21" x14ac:dyDescent="0.3">
      <c r="C30" s="453"/>
      <c r="L30" s="454"/>
    </row>
    <row r="31" spans="3:21" ht="13.9" customHeight="1" x14ac:dyDescent="0.3">
      <c r="C31" s="490"/>
      <c r="D31" s="491"/>
      <c r="E31" s="491"/>
      <c r="F31" s="820"/>
      <c r="G31" s="820"/>
      <c r="H31" s="820"/>
      <c r="I31" s="820"/>
      <c r="J31" s="820"/>
      <c r="K31" s="491"/>
      <c r="L31" s="492"/>
    </row>
    <row r="32" spans="3:21" ht="13.9" customHeight="1" x14ac:dyDescent="0.3">
      <c r="C32" s="490"/>
      <c r="D32" s="491"/>
      <c r="E32" s="491"/>
      <c r="F32" s="491"/>
      <c r="G32" s="821" t="s">
        <v>263</v>
      </c>
      <c r="H32" s="821"/>
      <c r="I32" s="821"/>
      <c r="J32" s="821"/>
      <c r="K32" s="491"/>
      <c r="L32" s="492"/>
    </row>
    <row r="33" spans="3:12" ht="13.9" customHeight="1" x14ac:dyDescent="0.3">
      <c r="C33" s="490"/>
      <c r="D33" s="491"/>
      <c r="E33" s="491"/>
      <c r="F33" s="493"/>
      <c r="G33" s="822" t="s">
        <v>465</v>
      </c>
      <c r="H33" s="822"/>
      <c r="I33" s="822"/>
      <c r="J33" s="822"/>
      <c r="K33" s="493"/>
      <c r="L33" s="492"/>
    </row>
    <row r="34" spans="3:12" s="494" customFormat="1" ht="13.9" customHeight="1" x14ac:dyDescent="0.3">
      <c r="C34" s="490"/>
      <c r="D34" s="491"/>
      <c r="E34" s="491"/>
      <c r="F34" s="491"/>
      <c r="G34" s="811" t="s">
        <v>265</v>
      </c>
      <c r="H34" s="811"/>
      <c r="I34" s="811"/>
      <c r="J34" s="811"/>
      <c r="K34" s="491"/>
      <c r="L34" s="492"/>
    </row>
    <row r="35" spans="3:12" ht="17.25" thickBot="1" x14ac:dyDescent="0.35">
      <c r="C35" s="495"/>
      <c r="D35" s="496"/>
      <c r="E35" s="496"/>
      <c r="F35" s="496"/>
      <c r="G35" s="812"/>
      <c r="H35" s="812"/>
      <c r="I35" s="812"/>
      <c r="J35" s="812"/>
      <c r="K35" s="496"/>
      <c r="L35" s="497"/>
    </row>
  </sheetData>
  <mergeCells count="14">
    <mergeCell ref="C2:F3"/>
    <mergeCell ref="G2:J3"/>
    <mergeCell ref="K2:L2"/>
    <mergeCell ref="K3:L3"/>
    <mergeCell ref="C4:J4"/>
    <mergeCell ref="K4:L4"/>
    <mergeCell ref="G34:J34"/>
    <mergeCell ref="G35:J35"/>
    <mergeCell ref="C5:L5"/>
    <mergeCell ref="C7:L7"/>
    <mergeCell ref="E10:G10"/>
    <mergeCell ref="F31:J31"/>
    <mergeCell ref="G32:J32"/>
    <mergeCell ref="G33:J33"/>
  </mergeCells>
  <printOptions horizontalCentered="1"/>
  <pageMargins left="0.70866141732283472" right="0.70866141732283472" top="0.74803149606299213" bottom="0.35433070866141736" header="0.31496062992125984" footer="0.31496062992125984"/>
  <pageSetup scale="77"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5212-EE42-4413-ADF2-BBB98B083375}">
  <sheetPr codeName="Hoja7">
    <pageSetUpPr fitToPage="1"/>
  </sheetPr>
  <dimension ref="C1:P102"/>
  <sheetViews>
    <sheetView view="pageBreakPreview" topLeftCell="A16" zoomScale="70" zoomScaleNormal="106" zoomScaleSheetLayoutView="70" workbookViewId="0">
      <selection activeCell="D18" sqref="D18"/>
    </sheetView>
  </sheetViews>
  <sheetFormatPr baseColWidth="10" defaultRowHeight="15.75" x14ac:dyDescent="0.25"/>
  <cols>
    <col min="1" max="1" width="11.42578125" style="312"/>
    <col min="2" max="2" width="3.7109375" style="312" customWidth="1"/>
    <col min="3" max="3" width="11.5703125" style="312" customWidth="1"/>
    <col min="4" max="5" width="24.85546875" style="312" customWidth="1"/>
    <col min="6" max="6" width="13.85546875" style="312" customWidth="1"/>
    <col min="7" max="7" width="10.5703125" style="313" customWidth="1"/>
    <col min="8" max="8" width="25.85546875" style="312" customWidth="1"/>
    <col min="9" max="9" width="17.42578125" style="312" customWidth="1"/>
    <col min="10" max="10" width="24.28515625" style="312" customWidth="1"/>
    <col min="11" max="11" width="27.5703125" style="312" bestFit="1" customWidth="1"/>
    <col min="12" max="12" width="18.42578125" style="312" customWidth="1"/>
    <col min="13" max="13" width="11.42578125" style="312"/>
    <col min="14" max="14" width="25.28515625" style="312" customWidth="1"/>
    <col min="15" max="15" width="36" style="312" bestFit="1" customWidth="1"/>
    <col min="16" max="16" width="17.140625" style="312" bestFit="1" customWidth="1"/>
    <col min="17" max="258" width="11.42578125" style="312"/>
    <col min="259" max="259" width="10" style="312" customWidth="1"/>
    <col min="260" max="261" width="14.85546875" style="312" customWidth="1"/>
    <col min="262" max="262" width="9.28515625" style="312" customWidth="1"/>
    <col min="263" max="263" width="14" style="312" customWidth="1"/>
    <col min="264" max="265" width="14.42578125" style="312" customWidth="1"/>
    <col min="266" max="266" width="16.28515625" style="312" customWidth="1"/>
    <col min="267" max="267" width="19.140625" style="312" customWidth="1"/>
    <col min="268" max="268" width="11.42578125" style="312" customWidth="1"/>
    <col min="269" max="271" width="11.42578125" style="312"/>
    <col min="272" max="272" width="17.140625" style="312" bestFit="1" customWidth="1"/>
    <col min="273" max="514" width="11.42578125" style="312"/>
    <col min="515" max="515" width="10" style="312" customWidth="1"/>
    <col min="516" max="517" width="14.85546875" style="312" customWidth="1"/>
    <col min="518" max="518" width="9.28515625" style="312" customWidth="1"/>
    <col min="519" max="519" width="14" style="312" customWidth="1"/>
    <col min="520" max="521" width="14.42578125" style="312" customWidth="1"/>
    <col min="522" max="522" width="16.28515625" style="312" customWidth="1"/>
    <col min="523" max="523" width="19.140625" style="312" customWidth="1"/>
    <col min="524" max="524" width="11.42578125" style="312" customWidth="1"/>
    <col min="525" max="527" width="11.42578125" style="312"/>
    <col min="528" max="528" width="17.140625" style="312" bestFit="1" customWidth="1"/>
    <col min="529" max="770" width="11.42578125" style="312"/>
    <col min="771" max="771" width="10" style="312" customWidth="1"/>
    <col min="772" max="773" width="14.85546875" style="312" customWidth="1"/>
    <col min="774" max="774" width="9.28515625" style="312" customWidth="1"/>
    <col min="775" max="775" width="14" style="312" customWidth="1"/>
    <col min="776" max="777" width="14.42578125" style="312" customWidth="1"/>
    <col min="778" max="778" width="16.28515625" style="312" customWidth="1"/>
    <col min="779" max="779" width="19.140625" style="312" customWidth="1"/>
    <col min="780" max="780" width="11.42578125" style="312" customWidth="1"/>
    <col min="781" max="783" width="11.42578125" style="312"/>
    <col min="784" max="784" width="17.140625" style="312" bestFit="1" customWidth="1"/>
    <col min="785" max="1026" width="11.42578125" style="312"/>
    <col min="1027" max="1027" width="10" style="312" customWidth="1"/>
    <col min="1028" max="1029" width="14.85546875" style="312" customWidth="1"/>
    <col min="1030" max="1030" width="9.28515625" style="312" customWidth="1"/>
    <col min="1031" max="1031" width="14" style="312" customWidth="1"/>
    <col min="1032" max="1033" width="14.42578125" style="312" customWidth="1"/>
    <col min="1034" max="1034" width="16.28515625" style="312" customWidth="1"/>
    <col min="1035" max="1035" width="19.140625" style="312" customWidth="1"/>
    <col min="1036" max="1036" width="11.42578125" style="312" customWidth="1"/>
    <col min="1037" max="1039" width="11.42578125" style="312"/>
    <col min="1040" max="1040" width="17.140625" style="312" bestFit="1" customWidth="1"/>
    <col min="1041" max="1282" width="11.42578125" style="312"/>
    <col min="1283" max="1283" width="10" style="312" customWidth="1"/>
    <col min="1284" max="1285" width="14.85546875" style="312" customWidth="1"/>
    <col min="1286" max="1286" width="9.28515625" style="312" customWidth="1"/>
    <col min="1287" max="1287" width="14" style="312" customWidth="1"/>
    <col min="1288" max="1289" width="14.42578125" style="312" customWidth="1"/>
    <col min="1290" max="1290" width="16.28515625" style="312" customWidth="1"/>
    <col min="1291" max="1291" width="19.140625" style="312" customWidth="1"/>
    <col min="1292" max="1292" width="11.42578125" style="312" customWidth="1"/>
    <col min="1293" max="1295" width="11.42578125" style="312"/>
    <col min="1296" max="1296" width="17.140625" style="312" bestFit="1" customWidth="1"/>
    <col min="1297" max="1538" width="11.42578125" style="312"/>
    <col min="1539" max="1539" width="10" style="312" customWidth="1"/>
    <col min="1540" max="1541" width="14.85546875" style="312" customWidth="1"/>
    <col min="1542" max="1542" width="9.28515625" style="312" customWidth="1"/>
    <col min="1543" max="1543" width="14" style="312" customWidth="1"/>
    <col min="1544" max="1545" width="14.42578125" style="312" customWidth="1"/>
    <col min="1546" max="1546" width="16.28515625" style="312" customWidth="1"/>
    <col min="1547" max="1547" width="19.140625" style="312" customWidth="1"/>
    <col min="1548" max="1548" width="11.42578125" style="312" customWidth="1"/>
    <col min="1549" max="1551" width="11.42578125" style="312"/>
    <col min="1552" max="1552" width="17.140625" style="312" bestFit="1" customWidth="1"/>
    <col min="1553" max="1794" width="11.42578125" style="312"/>
    <col min="1795" max="1795" width="10" style="312" customWidth="1"/>
    <col min="1796" max="1797" width="14.85546875" style="312" customWidth="1"/>
    <col min="1798" max="1798" width="9.28515625" style="312" customWidth="1"/>
    <col min="1799" max="1799" width="14" style="312" customWidth="1"/>
    <col min="1800" max="1801" width="14.42578125" style="312" customWidth="1"/>
    <col min="1802" max="1802" width="16.28515625" style="312" customWidth="1"/>
    <col min="1803" max="1803" width="19.140625" style="312" customWidth="1"/>
    <col min="1804" max="1804" width="11.42578125" style="312" customWidth="1"/>
    <col min="1805" max="1807" width="11.42578125" style="312"/>
    <col min="1808" max="1808" width="17.140625" style="312" bestFit="1" customWidth="1"/>
    <col min="1809" max="2050" width="11.42578125" style="312"/>
    <col min="2051" max="2051" width="10" style="312" customWidth="1"/>
    <col min="2052" max="2053" width="14.85546875" style="312" customWidth="1"/>
    <col min="2054" max="2054" width="9.28515625" style="312" customWidth="1"/>
    <col min="2055" max="2055" width="14" style="312" customWidth="1"/>
    <col min="2056" max="2057" width="14.42578125" style="312" customWidth="1"/>
    <col min="2058" max="2058" width="16.28515625" style="312" customWidth="1"/>
    <col min="2059" max="2059" width="19.140625" style="312" customWidth="1"/>
    <col min="2060" max="2060" width="11.42578125" style="312" customWidth="1"/>
    <col min="2061" max="2063" width="11.42578125" style="312"/>
    <col min="2064" max="2064" width="17.140625" style="312" bestFit="1" customWidth="1"/>
    <col min="2065" max="2306" width="11.42578125" style="312"/>
    <col min="2307" max="2307" width="10" style="312" customWidth="1"/>
    <col min="2308" max="2309" width="14.85546875" style="312" customWidth="1"/>
    <col min="2310" max="2310" width="9.28515625" style="312" customWidth="1"/>
    <col min="2311" max="2311" width="14" style="312" customWidth="1"/>
    <col min="2312" max="2313" width="14.42578125" style="312" customWidth="1"/>
    <col min="2314" max="2314" width="16.28515625" style="312" customWidth="1"/>
    <col min="2315" max="2315" width="19.140625" style="312" customWidth="1"/>
    <col min="2316" max="2316" width="11.42578125" style="312" customWidth="1"/>
    <col min="2317" max="2319" width="11.42578125" style="312"/>
    <col min="2320" max="2320" width="17.140625" style="312" bestFit="1" customWidth="1"/>
    <col min="2321" max="2562" width="11.42578125" style="312"/>
    <col min="2563" max="2563" width="10" style="312" customWidth="1"/>
    <col min="2564" max="2565" width="14.85546875" style="312" customWidth="1"/>
    <col min="2566" max="2566" width="9.28515625" style="312" customWidth="1"/>
    <col min="2567" max="2567" width="14" style="312" customWidth="1"/>
    <col min="2568" max="2569" width="14.42578125" style="312" customWidth="1"/>
    <col min="2570" max="2570" width="16.28515625" style="312" customWidth="1"/>
    <col min="2571" max="2571" width="19.140625" style="312" customWidth="1"/>
    <col min="2572" max="2572" width="11.42578125" style="312" customWidth="1"/>
    <col min="2573" max="2575" width="11.42578125" style="312"/>
    <col min="2576" max="2576" width="17.140625" style="312" bestFit="1" customWidth="1"/>
    <col min="2577" max="2818" width="11.42578125" style="312"/>
    <col min="2819" max="2819" width="10" style="312" customWidth="1"/>
    <col min="2820" max="2821" width="14.85546875" style="312" customWidth="1"/>
    <col min="2822" max="2822" width="9.28515625" style="312" customWidth="1"/>
    <col min="2823" max="2823" width="14" style="312" customWidth="1"/>
    <col min="2824" max="2825" width="14.42578125" style="312" customWidth="1"/>
    <col min="2826" max="2826" width="16.28515625" style="312" customWidth="1"/>
    <col min="2827" max="2827" width="19.140625" style="312" customWidth="1"/>
    <col min="2828" max="2828" width="11.42578125" style="312" customWidth="1"/>
    <col min="2829" max="2831" width="11.42578125" style="312"/>
    <col min="2832" max="2832" width="17.140625" style="312" bestFit="1" customWidth="1"/>
    <col min="2833" max="3074" width="11.42578125" style="312"/>
    <col min="3075" max="3075" width="10" style="312" customWidth="1"/>
    <col min="3076" max="3077" width="14.85546875" style="312" customWidth="1"/>
    <col min="3078" max="3078" width="9.28515625" style="312" customWidth="1"/>
    <col min="3079" max="3079" width="14" style="312" customWidth="1"/>
    <col min="3080" max="3081" width="14.42578125" style="312" customWidth="1"/>
    <col min="3082" max="3082" width="16.28515625" style="312" customWidth="1"/>
    <col min="3083" max="3083" width="19.140625" style="312" customWidth="1"/>
    <col min="3084" max="3084" width="11.42578125" style="312" customWidth="1"/>
    <col min="3085" max="3087" width="11.42578125" style="312"/>
    <col min="3088" max="3088" width="17.140625" style="312" bestFit="1" customWidth="1"/>
    <col min="3089" max="3330" width="11.42578125" style="312"/>
    <col min="3331" max="3331" width="10" style="312" customWidth="1"/>
    <col min="3332" max="3333" width="14.85546875" style="312" customWidth="1"/>
    <col min="3334" max="3334" width="9.28515625" style="312" customWidth="1"/>
    <col min="3335" max="3335" width="14" style="312" customWidth="1"/>
    <col min="3336" max="3337" width="14.42578125" style="312" customWidth="1"/>
    <col min="3338" max="3338" width="16.28515625" style="312" customWidth="1"/>
    <col min="3339" max="3339" width="19.140625" style="312" customWidth="1"/>
    <col min="3340" max="3340" width="11.42578125" style="312" customWidth="1"/>
    <col min="3341" max="3343" width="11.42578125" style="312"/>
    <col min="3344" max="3344" width="17.140625" style="312" bestFit="1" customWidth="1"/>
    <col min="3345" max="3586" width="11.42578125" style="312"/>
    <col min="3587" max="3587" width="10" style="312" customWidth="1"/>
    <col min="3588" max="3589" width="14.85546875" style="312" customWidth="1"/>
    <col min="3590" max="3590" width="9.28515625" style="312" customWidth="1"/>
    <col min="3591" max="3591" width="14" style="312" customWidth="1"/>
    <col min="3592" max="3593" width="14.42578125" style="312" customWidth="1"/>
    <col min="3594" max="3594" width="16.28515625" style="312" customWidth="1"/>
    <col min="3595" max="3595" width="19.140625" style="312" customWidth="1"/>
    <col min="3596" max="3596" width="11.42578125" style="312" customWidth="1"/>
    <col min="3597" max="3599" width="11.42578125" style="312"/>
    <col min="3600" max="3600" width="17.140625" style="312" bestFit="1" customWidth="1"/>
    <col min="3601" max="3842" width="11.42578125" style="312"/>
    <col min="3843" max="3843" width="10" style="312" customWidth="1"/>
    <col min="3844" max="3845" width="14.85546875" style="312" customWidth="1"/>
    <col min="3846" max="3846" width="9.28515625" style="312" customWidth="1"/>
    <col min="3847" max="3847" width="14" style="312" customWidth="1"/>
    <col min="3848" max="3849" width="14.42578125" style="312" customWidth="1"/>
    <col min="3850" max="3850" width="16.28515625" style="312" customWidth="1"/>
    <col min="3851" max="3851" width="19.140625" style="312" customWidth="1"/>
    <col min="3852" max="3852" width="11.42578125" style="312" customWidth="1"/>
    <col min="3853" max="3855" width="11.42578125" style="312"/>
    <col min="3856" max="3856" width="17.140625" style="312" bestFit="1" customWidth="1"/>
    <col min="3857" max="4098" width="11.42578125" style="312"/>
    <col min="4099" max="4099" width="10" style="312" customWidth="1"/>
    <col min="4100" max="4101" width="14.85546875" style="312" customWidth="1"/>
    <col min="4102" max="4102" width="9.28515625" style="312" customWidth="1"/>
    <col min="4103" max="4103" width="14" style="312" customWidth="1"/>
    <col min="4104" max="4105" width="14.42578125" style="312" customWidth="1"/>
    <col min="4106" max="4106" width="16.28515625" style="312" customWidth="1"/>
    <col min="4107" max="4107" width="19.140625" style="312" customWidth="1"/>
    <col min="4108" max="4108" width="11.42578125" style="312" customWidth="1"/>
    <col min="4109" max="4111" width="11.42578125" style="312"/>
    <col min="4112" max="4112" width="17.140625" style="312" bestFit="1" customWidth="1"/>
    <col min="4113" max="4354" width="11.42578125" style="312"/>
    <col min="4355" max="4355" width="10" style="312" customWidth="1"/>
    <col min="4356" max="4357" width="14.85546875" style="312" customWidth="1"/>
    <col min="4358" max="4358" width="9.28515625" style="312" customWidth="1"/>
    <col min="4359" max="4359" width="14" style="312" customWidth="1"/>
    <col min="4360" max="4361" width="14.42578125" style="312" customWidth="1"/>
    <col min="4362" max="4362" width="16.28515625" style="312" customWidth="1"/>
    <col min="4363" max="4363" width="19.140625" style="312" customWidth="1"/>
    <col min="4364" max="4364" width="11.42578125" style="312" customWidth="1"/>
    <col min="4365" max="4367" width="11.42578125" style="312"/>
    <col min="4368" max="4368" width="17.140625" style="312" bestFit="1" customWidth="1"/>
    <col min="4369" max="4610" width="11.42578125" style="312"/>
    <col min="4611" max="4611" width="10" style="312" customWidth="1"/>
    <col min="4612" max="4613" width="14.85546875" style="312" customWidth="1"/>
    <col min="4614" max="4614" width="9.28515625" style="312" customWidth="1"/>
    <col min="4615" max="4615" width="14" style="312" customWidth="1"/>
    <col min="4616" max="4617" width="14.42578125" style="312" customWidth="1"/>
    <col min="4618" max="4618" width="16.28515625" style="312" customWidth="1"/>
    <col min="4619" max="4619" width="19.140625" style="312" customWidth="1"/>
    <col min="4620" max="4620" width="11.42578125" style="312" customWidth="1"/>
    <col min="4621" max="4623" width="11.42578125" style="312"/>
    <col min="4624" max="4624" width="17.140625" style="312" bestFit="1" customWidth="1"/>
    <col min="4625" max="4866" width="11.42578125" style="312"/>
    <col min="4867" max="4867" width="10" style="312" customWidth="1"/>
    <col min="4868" max="4869" width="14.85546875" style="312" customWidth="1"/>
    <col min="4870" max="4870" width="9.28515625" style="312" customWidth="1"/>
    <col min="4871" max="4871" width="14" style="312" customWidth="1"/>
    <col min="4872" max="4873" width="14.42578125" style="312" customWidth="1"/>
    <col min="4874" max="4874" width="16.28515625" style="312" customWidth="1"/>
    <col min="4875" max="4875" width="19.140625" style="312" customWidth="1"/>
    <col min="4876" max="4876" width="11.42578125" style="312" customWidth="1"/>
    <col min="4877" max="4879" width="11.42578125" style="312"/>
    <col min="4880" max="4880" width="17.140625" style="312" bestFit="1" customWidth="1"/>
    <col min="4881" max="5122" width="11.42578125" style="312"/>
    <col min="5123" max="5123" width="10" style="312" customWidth="1"/>
    <col min="5124" max="5125" width="14.85546875" style="312" customWidth="1"/>
    <col min="5126" max="5126" width="9.28515625" style="312" customWidth="1"/>
    <col min="5127" max="5127" width="14" style="312" customWidth="1"/>
    <col min="5128" max="5129" width="14.42578125" style="312" customWidth="1"/>
    <col min="5130" max="5130" width="16.28515625" style="312" customWidth="1"/>
    <col min="5131" max="5131" width="19.140625" style="312" customWidth="1"/>
    <col min="5132" max="5132" width="11.42578125" style="312" customWidth="1"/>
    <col min="5133" max="5135" width="11.42578125" style="312"/>
    <col min="5136" max="5136" width="17.140625" style="312" bestFit="1" customWidth="1"/>
    <col min="5137" max="5378" width="11.42578125" style="312"/>
    <col min="5379" max="5379" width="10" style="312" customWidth="1"/>
    <col min="5380" max="5381" width="14.85546875" style="312" customWidth="1"/>
    <col min="5382" max="5382" width="9.28515625" style="312" customWidth="1"/>
    <col min="5383" max="5383" width="14" style="312" customWidth="1"/>
    <col min="5384" max="5385" width="14.42578125" style="312" customWidth="1"/>
    <col min="5386" max="5386" width="16.28515625" style="312" customWidth="1"/>
    <col min="5387" max="5387" width="19.140625" style="312" customWidth="1"/>
    <col min="5388" max="5388" width="11.42578125" style="312" customWidth="1"/>
    <col min="5389" max="5391" width="11.42578125" style="312"/>
    <col min="5392" max="5392" width="17.140625" style="312" bestFit="1" customWidth="1"/>
    <col min="5393" max="5634" width="11.42578125" style="312"/>
    <col min="5635" max="5635" width="10" style="312" customWidth="1"/>
    <col min="5636" max="5637" width="14.85546875" style="312" customWidth="1"/>
    <col min="5638" max="5638" width="9.28515625" style="312" customWidth="1"/>
    <col min="5639" max="5639" width="14" style="312" customWidth="1"/>
    <col min="5640" max="5641" width="14.42578125" style="312" customWidth="1"/>
    <col min="5642" max="5642" width="16.28515625" style="312" customWidth="1"/>
    <col min="5643" max="5643" width="19.140625" style="312" customWidth="1"/>
    <col min="5644" max="5644" width="11.42578125" style="312" customWidth="1"/>
    <col min="5645" max="5647" width="11.42578125" style="312"/>
    <col min="5648" max="5648" width="17.140625" style="312" bestFit="1" customWidth="1"/>
    <col min="5649" max="5890" width="11.42578125" style="312"/>
    <col min="5891" max="5891" width="10" style="312" customWidth="1"/>
    <col min="5892" max="5893" width="14.85546875" style="312" customWidth="1"/>
    <col min="5894" max="5894" width="9.28515625" style="312" customWidth="1"/>
    <col min="5895" max="5895" width="14" style="312" customWidth="1"/>
    <col min="5896" max="5897" width="14.42578125" style="312" customWidth="1"/>
    <col min="5898" max="5898" width="16.28515625" style="312" customWidth="1"/>
    <col min="5899" max="5899" width="19.140625" style="312" customWidth="1"/>
    <col min="5900" max="5900" width="11.42578125" style="312" customWidth="1"/>
    <col min="5901" max="5903" width="11.42578125" style="312"/>
    <col min="5904" max="5904" width="17.140625" style="312" bestFit="1" customWidth="1"/>
    <col min="5905" max="6146" width="11.42578125" style="312"/>
    <col min="6147" max="6147" width="10" style="312" customWidth="1"/>
    <col min="6148" max="6149" width="14.85546875" style="312" customWidth="1"/>
    <col min="6150" max="6150" width="9.28515625" style="312" customWidth="1"/>
    <col min="6151" max="6151" width="14" style="312" customWidth="1"/>
    <col min="6152" max="6153" width="14.42578125" style="312" customWidth="1"/>
    <col min="6154" max="6154" width="16.28515625" style="312" customWidth="1"/>
    <col min="6155" max="6155" width="19.140625" style="312" customWidth="1"/>
    <col min="6156" max="6156" width="11.42578125" style="312" customWidth="1"/>
    <col min="6157" max="6159" width="11.42578125" style="312"/>
    <col min="6160" max="6160" width="17.140625" style="312" bestFit="1" customWidth="1"/>
    <col min="6161" max="6402" width="11.42578125" style="312"/>
    <col min="6403" max="6403" width="10" style="312" customWidth="1"/>
    <col min="6404" max="6405" width="14.85546875" style="312" customWidth="1"/>
    <col min="6406" max="6406" width="9.28515625" style="312" customWidth="1"/>
    <col min="6407" max="6407" width="14" style="312" customWidth="1"/>
    <col min="6408" max="6409" width="14.42578125" style="312" customWidth="1"/>
    <col min="6410" max="6410" width="16.28515625" style="312" customWidth="1"/>
    <col min="6411" max="6411" width="19.140625" style="312" customWidth="1"/>
    <col min="6412" max="6412" width="11.42578125" style="312" customWidth="1"/>
    <col min="6413" max="6415" width="11.42578125" style="312"/>
    <col min="6416" max="6416" width="17.140625" style="312" bestFit="1" customWidth="1"/>
    <col min="6417" max="6658" width="11.42578125" style="312"/>
    <col min="6659" max="6659" width="10" style="312" customWidth="1"/>
    <col min="6660" max="6661" width="14.85546875" style="312" customWidth="1"/>
    <col min="6662" max="6662" width="9.28515625" style="312" customWidth="1"/>
    <col min="6663" max="6663" width="14" style="312" customWidth="1"/>
    <col min="6664" max="6665" width="14.42578125" style="312" customWidth="1"/>
    <col min="6666" max="6666" width="16.28515625" style="312" customWidth="1"/>
    <col min="6667" max="6667" width="19.140625" style="312" customWidth="1"/>
    <col min="6668" max="6668" width="11.42578125" style="312" customWidth="1"/>
    <col min="6669" max="6671" width="11.42578125" style="312"/>
    <col min="6672" max="6672" width="17.140625" style="312" bestFit="1" customWidth="1"/>
    <col min="6673" max="6914" width="11.42578125" style="312"/>
    <col min="6915" max="6915" width="10" style="312" customWidth="1"/>
    <col min="6916" max="6917" width="14.85546875" style="312" customWidth="1"/>
    <col min="6918" max="6918" width="9.28515625" style="312" customWidth="1"/>
    <col min="6919" max="6919" width="14" style="312" customWidth="1"/>
    <col min="6920" max="6921" width="14.42578125" style="312" customWidth="1"/>
    <col min="6922" max="6922" width="16.28515625" style="312" customWidth="1"/>
    <col min="6923" max="6923" width="19.140625" style="312" customWidth="1"/>
    <col min="6924" max="6924" width="11.42578125" style="312" customWidth="1"/>
    <col min="6925" max="6927" width="11.42578125" style="312"/>
    <col min="6928" max="6928" width="17.140625" style="312" bestFit="1" customWidth="1"/>
    <col min="6929" max="7170" width="11.42578125" style="312"/>
    <col min="7171" max="7171" width="10" style="312" customWidth="1"/>
    <col min="7172" max="7173" width="14.85546875" style="312" customWidth="1"/>
    <col min="7174" max="7174" width="9.28515625" style="312" customWidth="1"/>
    <col min="7175" max="7175" width="14" style="312" customWidth="1"/>
    <col min="7176" max="7177" width="14.42578125" style="312" customWidth="1"/>
    <col min="7178" max="7178" width="16.28515625" style="312" customWidth="1"/>
    <col min="7179" max="7179" width="19.140625" style="312" customWidth="1"/>
    <col min="7180" max="7180" width="11.42578125" style="312" customWidth="1"/>
    <col min="7181" max="7183" width="11.42578125" style="312"/>
    <col min="7184" max="7184" width="17.140625" style="312" bestFit="1" customWidth="1"/>
    <col min="7185" max="7426" width="11.42578125" style="312"/>
    <col min="7427" max="7427" width="10" style="312" customWidth="1"/>
    <col min="7428" max="7429" width="14.85546875" style="312" customWidth="1"/>
    <col min="7430" max="7430" width="9.28515625" style="312" customWidth="1"/>
    <col min="7431" max="7431" width="14" style="312" customWidth="1"/>
    <col min="7432" max="7433" width="14.42578125" style="312" customWidth="1"/>
    <col min="7434" max="7434" width="16.28515625" style="312" customWidth="1"/>
    <col min="7435" max="7435" width="19.140625" style="312" customWidth="1"/>
    <col min="7436" max="7436" width="11.42578125" style="312" customWidth="1"/>
    <col min="7437" max="7439" width="11.42578125" style="312"/>
    <col min="7440" max="7440" width="17.140625" style="312" bestFit="1" customWidth="1"/>
    <col min="7441" max="7682" width="11.42578125" style="312"/>
    <col min="7683" max="7683" width="10" style="312" customWidth="1"/>
    <col min="7684" max="7685" width="14.85546875" style="312" customWidth="1"/>
    <col min="7686" max="7686" width="9.28515625" style="312" customWidth="1"/>
    <col min="7687" max="7687" width="14" style="312" customWidth="1"/>
    <col min="7688" max="7689" width="14.42578125" style="312" customWidth="1"/>
    <col min="7690" max="7690" width="16.28515625" style="312" customWidth="1"/>
    <col min="7691" max="7691" width="19.140625" style="312" customWidth="1"/>
    <col min="7692" max="7692" width="11.42578125" style="312" customWidth="1"/>
    <col min="7693" max="7695" width="11.42578125" style="312"/>
    <col min="7696" max="7696" width="17.140625" style="312" bestFit="1" customWidth="1"/>
    <col min="7697" max="7938" width="11.42578125" style="312"/>
    <col min="7939" max="7939" width="10" style="312" customWidth="1"/>
    <col min="7940" max="7941" width="14.85546875" style="312" customWidth="1"/>
    <col min="7942" max="7942" width="9.28515625" style="312" customWidth="1"/>
    <col min="7943" max="7943" width="14" style="312" customWidth="1"/>
    <col min="7944" max="7945" width="14.42578125" style="312" customWidth="1"/>
    <col min="7946" max="7946" width="16.28515625" style="312" customWidth="1"/>
    <col min="7947" max="7947" width="19.140625" style="312" customWidth="1"/>
    <col min="7948" max="7948" width="11.42578125" style="312" customWidth="1"/>
    <col min="7949" max="7951" width="11.42578125" style="312"/>
    <col min="7952" max="7952" width="17.140625" style="312" bestFit="1" customWidth="1"/>
    <col min="7953" max="8194" width="11.42578125" style="312"/>
    <col min="8195" max="8195" width="10" style="312" customWidth="1"/>
    <col min="8196" max="8197" width="14.85546875" style="312" customWidth="1"/>
    <col min="8198" max="8198" width="9.28515625" style="312" customWidth="1"/>
    <col min="8199" max="8199" width="14" style="312" customWidth="1"/>
    <col min="8200" max="8201" width="14.42578125" style="312" customWidth="1"/>
    <col min="8202" max="8202" width="16.28515625" style="312" customWidth="1"/>
    <col min="8203" max="8203" width="19.140625" style="312" customWidth="1"/>
    <col min="8204" max="8204" width="11.42578125" style="312" customWidth="1"/>
    <col min="8205" max="8207" width="11.42578125" style="312"/>
    <col min="8208" max="8208" width="17.140625" style="312" bestFit="1" customWidth="1"/>
    <col min="8209" max="8450" width="11.42578125" style="312"/>
    <col min="8451" max="8451" width="10" style="312" customWidth="1"/>
    <col min="8452" max="8453" width="14.85546875" style="312" customWidth="1"/>
    <col min="8454" max="8454" width="9.28515625" style="312" customWidth="1"/>
    <col min="8455" max="8455" width="14" style="312" customWidth="1"/>
    <col min="8456" max="8457" width="14.42578125" style="312" customWidth="1"/>
    <col min="8458" max="8458" width="16.28515625" style="312" customWidth="1"/>
    <col min="8459" max="8459" width="19.140625" style="312" customWidth="1"/>
    <col min="8460" max="8460" width="11.42578125" style="312" customWidth="1"/>
    <col min="8461" max="8463" width="11.42578125" style="312"/>
    <col min="8464" max="8464" width="17.140625" style="312" bestFit="1" customWidth="1"/>
    <col min="8465" max="8706" width="11.42578125" style="312"/>
    <col min="8707" max="8707" width="10" style="312" customWidth="1"/>
    <col min="8708" max="8709" width="14.85546875" style="312" customWidth="1"/>
    <col min="8710" max="8710" width="9.28515625" style="312" customWidth="1"/>
    <col min="8711" max="8711" width="14" style="312" customWidth="1"/>
    <col min="8712" max="8713" width="14.42578125" style="312" customWidth="1"/>
    <col min="8714" max="8714" width="16.28515625" style="312" customWidth="1"/>
    <col min="8715" max="8715" width="19.140625" style="312" customWidth="1"/>
    <col min="8716" max="8716" width="11.42578125" style="312" customWidth="1"/>
    <col min="8717" max="8719" width="11.42578125" style="312"/>
    <col min="8720" max="8720" width="17.140625" style="312" bestFit="1" customWidth="1"/>
    <col min="8721" max="8962" width="11.42578125" style="312"/>
    <col min="8963" max="8963" width="10" style="312" customWidth="1"/>
    <col min="8964" max="8965" width="14.85546875" style="312" customWidth="1"/>
    <col min="8966" max="8966" width="9.28515625" style="312" customWidth="1"/>
    <col min="8967" max="8967" width="14" style="312" customWidth="1"/>
    <col min="8968" max="8969" width="14.42578125" style="312" customWidth="1"/>
    <col min="8970" max="8970" width="16.28515625" style="312" customWidth="1"/>
    <col min="8971" max="8971" width="19.140625" style="312" customWidth="1"/>
    <col min="8972" max="8972" width="11.42578125" style="312" customWidth="1"/>
    <col min="8973" max="8975" width="11.42578125" style="312"/>
    <col min="8976" max="8976" width="17.140625" style="312" bestFit="1" customWidth="1"/>
    <col min="8977" max="9218" width="11.42578125" style="312"/>
    <col min="9219" max="9219" width="10" style="312" customWidth="1"/>
    <col min="9220" max="9221" width="14.85546875" style="312" customWidth="1"/>
    <col min="9222" max="9222" width="9.28515625" style="312" customWidth="1"/>
    <col min="9223" max="9223" width="14" style="312" customWidth="1"/>
    <col min="9224" max="9225" width="14.42578125" style="312" customWidth="1"/>
    <col min="9226" max="9226" width="16.28515625" style="312" customWidth="1"/>
    <col min="9227" max="9227" width="19.140625" style="312" customWidth="1"/>
    <col min="9228" max="9228" width="11.42578125" style="312" customWidth="1"/>
    <col min="9229" max="9231" width="11.42578125" style="312"/>
    <col min="9232" max="9232" width="17.140625" style="312" bestFit="1" customWidth="1"/>
    <col min="9233" max="9474" width="11.42578125" style="312"/>
    <col min="9475" max="9475" width="10" style="312" customWidth="1"/>
    <col min="9476" max="9477" width="14.85546875" style="312" customWidth="1"/>
    <col min="9478" max="9478" width="9.28515625" style="312" customWidth="1"/>
    <col min="9479" max="9479" width="14" style="312" customWidth="1"/>
    <col min="9480" max="9481" width="14.42578125" style="312" customWidth="1"/>
    <col min="9482" max="9482" width="16.28515625" style="312" customWidth="1"/>
    <col min="9483" max="9483" width="19.140625" style="312" customWidth="1"/>
    <col min="9484" max="9484" width="11.42578125" style="312" customWidth="1"/>
    <col min="9485" max="9487" width="11.42578125" style="312"/>
    <col min="9488" max="9488" width="17.140625" style="312" bestFit="1" customWidth="1"/>
    <col min="9489" max="9730" width="11.42578125" style="312"/>
    <col min="9731" max="9731" width="10" style="312" customWidth="1"/>
    <col min="9732" max="9733" width="14.85546875" style="312" customWidth="1"/>
    <col min="9734" max="9734" width="9.28515625" style="312" customWidth="1"/>
    <col min="9735" max="9735" width="14" style="312" customWidth="1"/>
    <col min="9736" max="9737" width="14.42578125" style="312" customWidth="1"/>
    <col min="9738" max="9738" width="16.28515625" style="312" customWidth="1"/>
    <col min="9739" max="9739" width="19.140625" style="312" customWidth="1"/>
    <col min="9740" max="9740" width="11.42578125" style="312" customWidth="1"/>
    <col min="9741" max="9743" width="11.42578125" style="312"/>
    <col min="9744" max="9744" width="17.140625" style="312" bestFit="1" customWidth="1"/>
    <col min="9745" max="9986" width="11.42578125" style="312"/>
    <col min="9987" max="9987" width="10" style="312" customWidth="1"/>
    <col min="9988" max="9989" width="14.85546875" style="312" customWidth="1"/>
    <col min="9990" max="9990" width="9.28515625" style="312" customWidth="1"/>
    <col min="9991" max="9991" width="14" style="312" customWidth="1"/>
    <col min="9992" max="9993" width="14.42578125" style="312" customWidth="1"/>
    <col min="9994" max="9994" width="16.28515625" style="312" customWidth="1"/>
    <col min="9995" max="9995" width="19.140625" style="312" customWidth="1"/>
    <col min="9996" max="9996" width="11.42578125" style="312" customWidth="1"/>
    <col min="9997" max="9999" width="11.42578125" style="312"/>
    <col min="10000" max="10000" width="17.140625" style="312" bestFit="1" customWidth="1"/>
    <col min="10001" max="10242" width="11.42578125" style="312"/>
    <col min="10243" max="10243" width="10" style="312" customWidth="1"/>
    <col min="10244" max="10245" width="14.85546875" style="312" customWidth="1"/>
    <col min="10246" max="10246" width="9.28515625" style="312" customWidth="1"/>
    <col min="10247" max="10247" width="14" style="312" customWidth="1"/>
    <col min="10248" max="10249" width="14.42578125" style="312" customWidth="1"/>
    <col min="10250" max="10250" width="16.28515625" style="312" customWidth="1"/>
    <col min="10251" max="10251" width="19.140625" style="312" customWidth="1"/>
    <col min="10252" max="10252" width="11.42578125" style="312" customWidth="1"/>
    <col min="10253" max="10255" width="11.42578125" style="312"/>
    <col min="10256" max="10256" width="17.140625" style="312" bestFit="1" customWidth="1"/>
    <col min="10257" max="10498" width="11.42578125" style="312"/>
    <col min="10499" max="10499" width="10" style="312" customWidth="1"/>
    <col min="10500" max="10501" width="14.85546875" style="312" customWidth="1"/>
    <col min="10502" max="10502" width="9.28515625" style="312" customWidth="1"/>
    <col min="10503" max="10503" width="14" style="312" customWidth="1"/>
    <col min="10504" max="10505" width="14.42578125" style="312" customWidth="1"/>
    <col min="10506" max="10506" width="16.28515625" style="312" customWidth="1"/>
    <col min="10507" max="10507" width="19.140625" style="312" customWidth="1"/>
    <col min="10508" max="10508" width="11.42578125" style="312" customWidth="1"/>
    <col min="10509" max="10511" width="11.42578125" style="312"/>
    <col min="10512" max="10512" width="17.140625" style="312" bestFit="1" customWidth="1"/>
    <col min="10513" max="10754" width="11.42578125" style="312"/>
    <col min="10755" max="10755" width="10" style="312" customWidth="1"/>
    <col min="10756" max="10757" width="14.85546875" style="312" customWidth="1"/>
    <col min="10758" max="10758" width="9.28515625" style="312" customWidth="1"/>
    <col min="10759" max="10759" width="14" style="312" customWidth="1"/>
    <col min="10760" max="10761" width="14.42578125" style="312" customWidth="1"/>
    <col min="10762" max="10762" width="16.28515625" style="312" customWidth="1"/>
    <col min="10763" max="10763" width="19.140625" style="312" customWidth="1"/>
    <col min="10764" max="10764" width="11.42578125" style="312" customWidth="1"/>
    <col min="10765" max="10767" width="11.42578125" style="312"/>
    <col min="10768" max="10768" width="17.140625" style="312" bestFit="1" customWidth="1"/>
    <col min="10769" max="11010" width="11.42578125" style="312"/>
    <col min="11011" max="11011" width="10" style="312" customWidth="1"/>
    <col min="11012" max="11013" width="14.85546875" style="312" customWidth="1"/>
    <col min="11014" max="11014" width="9.28515625" style="312" customWidth="1"/>
    <col min="11015" max="11015" width="14" style="312" customWidth="1"/>
    <col min="11016" max="11017" width="14.42578125" style="312" customWidth="1"/>
    <col min="11018" max="11018" width="16.28515625" style="312" customWidth="1"/>
    <col min="11019" max="11019" width="19.140625" style="312" customWidth="1"/>
    <col min="11020" max="11020" width="11.42578125" style="312" customWidth="1"/>
    <col min="11021" max="11023" width="11.42578125" style="312"/>
    <col min="11024" max="11024" width="17.140625" style="312" bestFit="1" customWidth="1"/>
    <col min="11025" max="11266" width="11.42578125" style="312"/>
    <col min="11267" max="11267" width="10" style="312" customWidth="1"/>
    <col min="11268" max="11269" width="14.85546875" style="312" customWidth="1"/>
    <col min="11270" max="11270" width="9.28515625" style="312" customWidth="1"/>
    <col min="11271" max="11271" width="14" style="312" customWidth="1"/>
    <col min="11272" max="11273" width="14.42578125" style="312" customWidth="1"/>
    <col min="11274" max="11274" width="16.28515625" style="312" customWidth="1"/>
    <col min="11275" max="11275" width="19.140625" style="312" customWidth="1"/>
    <col min="11276" max="11276" width="11.42578125" style="312" customWidth="1"/>
    <col min="11277" max="11279" width="11.42578125" style="312"/>
    <col min="11280" max="11280" width="17.140625" style="312" bestFit="1" customWidth="1"/>
    <col min="11281" max="11522" width="11.42578125" style="312"/>
    <col min="11523" max="11523" width="10" style="312" customWidth="1"/>
    <col min="11524" max="11525" width="14.85546875" style="312" customWidth="1"/>
    <col min="11526" max="11526" width="9.28515625" style="312" customWidth="1"/>
    <col min="11527" max="11527" width="14" style="312" customWidth="1"/>
    <col min="11528" max="11529" width="14.42578125" style="312" customWidth="1"/>
    <col min="11530" max="11530" width="16.28515625" style="312" customWidth="1"/>
    <col min="11531" max="11531" width="19.140625" style="312" customWidth="1"/>
    <col min="11532" max="11532" width="11.42578125" style="312" customWidth="1"/>
    <col min="11533" max="11535" width="11.42578125" style="312"/>
    <col min="11536" max="11536" width="17.140625" style="312" bestFit="1" customWidth="1"/>
    <col min="11537" max="11778" width="11.42578125" style="312"/>
    <col min="11779" max="11779" width="10" style="312" customWidth="1"/>
    <col min="11780" max="11781" width="14.85546875" style="312" customWidth="1"/>
    <col min="11782" max="11782" width="9.28515625" style="312" customWidth="1"/>
    <col min="11783" max="11783" width="14" style="312" customWidth="1"/>
    <col min="11784" max="11785" width="14.42578125" style="312" customWidth="1"/>
    <col min="11786" max="11786" width="16.28515625" style="312" customWidth="1"/>
    <col min="11787" max="11787" width="19.140625" style="312" customWidth="1"/>
    <col min="11788" max="11788" width="11.42578125" style="312" customWidth="1"/>
    <col min="11789" max="11791" width="11.42578125" style="312"/>
    <col min="11792" max="11792" width="17.140625" style="312" bestFit="1" customWidth="1"/>
    <col min="11793" max="12034" width="11.42578125" style="312"/>
    <col min="12035" max="12035" width="10" style="312" customWidth="1"/>
    <col min="12036" max="12037" width="14.85546875" style="312" customWidth="1"/>
    <col min="12038" max="12038" width="9.28515625" style="312" customWidth="1"/>
    <col min="12039" max="12039" width="14" style="312" customWidth="1"/>
    <col min="12040" max="12041" width="14.42578125" style="312" customWidth="1"/>
    <col min="12042" max="12042" width="16.28515625" style="312" customWidth="1"/>
    <col min="12043" max="12043" width="19.140625" style="312" customWidth="1"/>
    <col min="12044" max="12044" width="11.42578125" style="312" customWidth="1"/>
    <col min="12045" max="12047" width="11.42578125" style="312"/>
    <col min="12048" max="12048" width="17.140625" style="312" bestFit="1" customWidth="1"/>
    <col min="12049" max="12290" width="11.42578125" style="312"/>
    <col min="12291" max="12291" width="10" style="312" customWidth="1"/>
    <col min="12292" max="12293" width="14.85546875" style="312" customWidth="1"/>
    <col min="12294" max="12294" width="9.28515625" style="312" customWidth="1"/>
    <col min="12295" max="12295" width="14" style="312" customWidth="1"/>
    <col min="12296" max="12297" width="14.42578125" style="312" customWidth="1"/>
    <col min="12298" max="12298" width="16.28515625" style="312" customWidth="1"/>
    <col min="12299" max="12299" width="19.140625" style="312" customWidth="1"/>
    <col min="12300" max="12300" width="11.42578125" style="312" customWidth="1"/>
    <col min="12301" max="12303" width="11.42578125" style="312"/>
    <col min="12304" max="12304" width="17.140625" style="312" bestFit="1" customWidth="1"/>
    <col min="12305" max="12546" width="11.42578125" style="312"/>
    <col min="12547" max="12547" width="10" style="312" customWidth="1"/>
    <col min="12548" max="12549" width="14.85546875" style="312" customWidth="1"/>
    <col min="12550" max="12550" width="9.28515625" style="312" customWidth="1"/>
    <col min="12551" max="12551" width="14" style="312" customWidth="1"/>
    <col min="12552" max="12553" width="14.42578125" style="312" customWidth="1"/>
    <col min="12554" max="12554" width="16.28515625" style="312" customWidth="1"/>
    <col min="12555" max="12555" width="19.140625" style="312" customWidth="1"/>
    <col min="12556" max="12556" width="11.42578125" style="312" customWidth="1"/>
    <col min="12557" max="12559" width="11.42578125" style="312"/>
    <col min="12560" max="12560" width="17.140625" style="312" bestFit="1" customWidth="1"/>
    <col min="12561" max="12802" width="11.42578125" style="312"/>
    <col min="12803" max="12803" width="10" style="312" customWidth="1"/>
    <col min="12804" max="12805" width="14.85546875" style="312" customWidth="1"/>
    <col min="12806" max="12806" width="9.28515625" style="312" customWidth="1"/>
    <col min="12807" max="12807" width="14" style="312" customWidth="1"/>
    <col min="12808" max="12809" width="14.42578125" style="312" customWidth="1"/>
    <col min="12810" max="12810" width="16.28515625" style="312" customWidth="1"/>
    <col min="12811" max="12811" width="19.140625" style="312" customWidth="1"/>
    <col min="12812" max="12812" width="11.42578125" style="312" customWidth="1"/>
    <col min="12813" max="12815" width="11.42578125" style="312"/>
    <col min="12816" max="12816" width="17.140625" style="312" bestFit="1" customWidth="1"/>
    <col min="12817" max="13058" width="11.42578125" style="312"/>
    <col min="13059" max="13059" width="10" style="312" customWidth="1"/>
    <col min="13060" max="13061" width="14.85546875" style="312" customWidth="1"/>
    <col min="13062" max="13062" width="9.28515625" style="312" customWidth="1"/>
    <col min="13063" max="13063" width="14" style="312" customWidth="1"/>
    <col min="13064" max="13065" width="14.42578125" style="312" customWidth="1"/>
    <col min="13066" max="13066" width="16.28515625" style="312" customWidth="1"/>
    <col min="13067" max="13067" width="19.140625" style="312" customWidth="1"/>
    <col min="13068" max="13068" width="11.42578125" style="312" customWidth="1"/>
    <col min="13069" max="13071" width="11.42578125" style="312"/>
    <col min="13072" max="13072" width="17.140625" style="312" bestFit="1" customWidth="1"/>
    <col min="13073" max="13314" width="11.42578125" style="312"/>
    <col min="13315" max="13315" width="10" style="312" customWidth="1"/>
    <col min="13316" max="13317" width="14.85546875" style="312" customWidth="1"/>
    <col min="13318" max="13318" width="9.28515625" style="312" customWidth="1"/>
    <col min="13319" max="13319" width="14" style="312" customWidth="1"/>
    <col min="13320" max="13321" width="14.42578125" style="312" customWidth="1"/>
    <col min="13322" max="13322" width="16.28515625" style="312" customWidth="1"/>
    <col min="13323" max="13323" width="19.140625" style="312" customWidth="1"/>
    <col min="13324" max="13324" width="11.42578125" style="312" customWidth="1"/>
    <col min="13325" max="13327" width="11.42578125" style="312"/>
    <col min="13328" max="13328" width="17.140625" style="312" bestFit="1" customWidth="1"/>
    <col min="13329" max="13570" width="11.42578125" style="312"/>
    <col min="13571" max="13571" width="10" style="312" customWidth="1"/>
    <col min="13572" max="13573" width="14.85546875" style="312" customWidth="1"/>
    <col min="13574" max="13574" width="9.28515625" style="312" customWidth="1"/>
    <col min="13575" max="13575" width="14" style="312" customWidth="1"/>
    <col min="13576" max="13577" width="14.42578125" style="312" customWidth="1"/>
    <col min="13578" max="13578" width="16.28515625" style="312" customWidth="1"/>
    <col min="13579" max="13579" width="19.140625" style="312" customWidth="1"/>
    <col min="13580" max="13580" width="11.42578125" style="312" customWidth="1"/>
    <col min="13581" max="13583" width="11.42578125" style="312"/>
    <col min="13584" max="13584" width="17.140625" style="312" bestFit="1" customWidth="1"/>
    <col min="13585" max="13826" width="11.42578125" style="312"/>
    <col min="13827" max="13827" width="10" style="312" customWidth="1"/>
    <col min="13828" max="13829" width="14.85546875" style="312" customWidth="1"/>
    <col min="13830" max="13830" width="9.28515625" style="312" customWidth="1"/>
    <col min="13831" max="13831" width="14" style="312" customWidth="1"/>
    <col min="13832" max="13833" width="14.42578125" style="312" customWidth="1"/>
    <col min="13834" max="13834" width="16.28515625" style="312" customWidth="1"/>
    <col min="13835" max="13835" width="19.140625" style="312" customWidth="1"/>
    <col min="13836" max="13836" width="11.42578125" style="312" customWidth="1"/>
    <col min="13837" max="13839" width="11.42578125" style="312"/>
    <col min="13840" max="13840" width="17.140625" style="312" bestFit="1" customWidth="1"/>
    <col min="13841" max="14082" width="11.42578125" style="312"/>
    <col min="14083" max="14083" width="10" style="312" customWidth="1"/>
    <col min="14084" max="14085" width="14.85546875" style="312" customWidth="1"/>
    <col min="14086" max="14086" width="9.28515625" style="312" customWidth="1"/>
    <col min="14087" max="14087" width="14" style="312" customWidth="1"/>
    <col min="14088" max="14089" width="14.42578125" style="312" customWidth="1"/>
    <col min="14090" max="14090" width="16.28515625" style="312" customWidth="1"/>
    <col min="14091" max="14091" width="19.140625" style="312" customWidth="1"/>
    <col min="14092" max="14092" width="11.42578125" style="312" customWidth="1"/>
    <col min="14093" max="14095" width="11.42578125" style="312"/>
    <col min="14096" max="14096" width="17.140625" style="312" bestFit="1" customWidth="1"/>
    <col min="14097" max="14338" width="11.42578125" style="312"/>
    <col min="14339" max="14339" width="10" style="312" customWidth="1"/>
    <col min="14340" max="14341" width="14.85546875" style="312" customWidth="1"/>
    <col min="14342" max="14342" width="9.28515625" style="312" customWidth="1"/>
    <col min="14343" max="14343" width="14" style="312" customWidth="1"/>
    <col min="14344" max="14345" width="14.42578125" style="312" customWidth="1"/>
    <col min="14346" max="14346" width="16.28515625" style="312" customWidth="1"/>
    <col min="14347" max="14347" width="19.140625" style="312" customWidth="1"/>
    <col min="14348" max="14348" width="11.42578125" style="312" customWidth="1"/>
    <col min="14349" max="14351" width="11.42578125" style="312"/>
    <col min="14352" max="14352" width="17.140625" style="312" bestFit="1" customWidth="1"/>
    <col min="14353" max="14594" width="11.42578125" style="312"/>
    <col min="14595" max="14595" width="10" style="312" customWidth="1"/>
    <col min="14596" max="14597" width="14.85546875" style="312" customWidth="1"/>
    <col min="14598" max="14598" width="9.28515625" style="312" customWidth="1"/>
    <col min="14599" max="14599" width="14" style="312" customWidth="1"/>
    <col min="14600" max="14601" width="14.42578125" style="312" customWidth="1"/>
    <col min="14602" max="14602" width="16.28515625" style="312" customWidth="1"/>
    <col min="14603" max="14603" width="19.140625" style="312" customWidth="1"/>
    <col min="14604" max="14604" width="11.42578125" style="312" customWidth="1"/>
    <col min="14605" max="14607" width="11.42578125" style="312"/>
    <col min="14608" max="14608" width="17.140625" style="312" bestFit="1" customWidth="1"/>
    <col min="14609" max="14850" width="11.42578125" style="312"/>
    <col min="14851" max="14851" width="10" style="312" customWidth="1"/>
    <col min="14852" max="14853" width="14.85546875" style="312" customWidth="1"/>
    <col min="14854" max="14854" width="9.28515625" style="312" customWidth="1"/>
    <col min="14855" max="14855" width="14" style="312" customWidth="1"/>
    <col min="14856" max="14857" width="14.42578125" style="312" customWidth="1"/>
    <col min="14858" max="14858" width="16.28515625" style="312" customWidth="1"/>
    <col min="14859" max="14859" width="19.140625" style="312" customWidth="1"/>
    <col min="14860" max="14860" width="11.42578125" style="312" customWidth="1"/>
    <col min="14861" max="14863" width="11.42578125" style="312"/>
    <col min="14864" max="14864" width="17.140625" style="312" bestFit="1" customWidth="1"/>
    <col min="14865" max="15106" width="11.42578125" style="312"/>
    <col min="15107" max="15107" width="10" style="312" customWidth="1"/>
    <col min="15108" max="15109" width="14.85546875" style="312" customWidth="1"/>
    <col min="15110" max="15110" width="9.28515625" style="312" customWidth="1"/>
    <col min="15111" max="15111" width="14" style="312" customWidth="1"/>
    <col min="15112" max="15113" width="14.42578125" style="312" customWidth="1"/>
    <col min="15114" max="15114" width="16.28515625" style="312" customWidth="1"/>
    <col min="15115" max="15115" width="19.140625" style="312" customWidth="1"/>
    <col min="15116" max="15116" width="11.42578125" style="312" customWidth="1"/>
    <col min="15117" max="15119" width="11.42578125" style="312"/>
    <col min="15120" max="15120" width="17.140625" style="312" bestFit="1" customWidth="1"/>
    <col min="15121" max="15362" width="11.42578125" style="312"/>
    <col min="15363" max="15363" width="10" style="312" customWidth="1"/>
    <col min="15364" max="15365" width="14.85546875" style="312" customWidth="1"/>
    <col min="15366" max="15366" width="9.28515625" style="312" customWidth="1"/>
    <col min="15367" max="15367" width="14" style="312" customWidth="1"/>
    <col min="15368" max="15369" width="14.42578125" style="312" customWidth="1"/>
    <col min="15370" max="15370" width="16.28515625" style="312" customWidth="1"/>
    <col min="15371" max="15371" width="19.140625" style="312" customWidth="1"/>
    <col min="15372" max="15372" width="11.42578125" style="312" customWidth="1"/>
    <col min="15373" max="15375" width="11.42578125" style="312"/>
    <col min="15376" max="15376" width="17.140625" style="312" bestFit="1" customWidth="1"/>
    <col min="15377" max="15618" width="11.42578125" style="312"/>
    <col min="15619" max="15619" width="10" style="312" customWidth="1"/>
    <col min="15620" max="15621" width="14.85546875" style="312" customWidth="1"/>
    <col min="15622" max="15622" width="9.28515625" style="312" customWidth="1"/>
    <col min="15623" max="15623" width="14" style="312" customWidth="1"/>
    <col min="15624" max="15625" width="14.42578125" style="312" customWidth="1"/>
    <col min="15626" max="15626" width="16.28515625" style="312" customWidth="1"/>
    <col min="15627" max="15627" width="19.140625" style="312" customWidth="1"/>
    <col min="15628" max="15628" width="11.42578125" style="312" customWidth="1"/>
    <col min="15629" max="15631" width="11.42578125" style="312"/>
    <col min="15632" max="15632" width="17.140625" style="312" bestFit="1" customWidth="1"/>
    <col min="15633" max="15874" width="11.42578125" style="312"/>
    <col min="15875" max="15875" width="10" style="312" customWidth="1"/>
    <col min="15876" max="15877" width="14.85546875" style="312" customWidth="1"/>
    <col min="15878" max="15878" width="9.28515625" style="312" customWidth="1"/>
    <col min="15879" max="15879" width="14" style="312" customWidth="1"/>
    <col min="15880" max="15881" width="14.42578125" style="312" customWidth="1"/>
    <col min="15882" max="15882" width="16.28515625" style="312" customWidth="1"/>
    <col min="15883" max="15883" width="19.140625" style="312" customWidth="1"/>
    <col min="15884" max="15884" width="11.42578125" style="312" customWidth="1"/>
    <col min="15885" max="15887" width="11.42578125" style="312"/>
    <col min="15888" max="15888" width="17.140625" style="312" bestFit="1" customWidth="1"/>
    <col min="15889" max="16130" width="11.42578125" style="312"/>
    <col min="16131" max="16131" width="10" style="312" customWidth="1"/>
    <col min="16132" max="16133" width="14.85546875" style="312" customWidth="1"/>
    <col min="16134" max="16134" width="9.28515625" style="312" customWidth="1"/>
    <col min="16135" max="16135" width="14" style="312" customWidth="1"/>
    <col min="16136" max="16137" width="14.42578125" style="312" customWidth="1"/>
    <col min="16138" max="16138" width="16.28515625" style="312" customWidth="1"/>
    <col min="16139" max="16139" width="19.140625" style="312" customWidth="1"/>
    <col min="16140" max="16140" width="11.42578125" style="312" customWidth="1"/>
    <col min="16141" max="16143" width="11.42578125" style="312"/>
    <col min="16144" max="16144" width="17.140625" style="312" bestFit="1" customWidth="1"/>
    <col min="16145" max="16384" width="11.42578125" style="312"/>
  </cols>
  <sheetData>
    <row r="1" spans="3:15" ht="16.5" thickBot="1" x14ac:dyDescent="0.3"/>
    <row r="2" spans="3:15" s="314" customFormat="1" ht="21.75" customHeight="1" x14ac:dyDescent="0.2">
      <c r="C2" s="896"/>
      <c r="D2" s="897"/>
      <c r="E2" s="900" t="s">
        <v>197</v>
      </c>
      <c r="F2" s="900"/>
      <c r="G2" s="900"/>
      <c r="H2" s="900"/>
      <c r="I2" s="900"/>
      <c r="J2" s="900"/>
      <c r="K2" s="902" t="s">
        <v>198</v>
      </c>
      <c r="L2" s="903"/>
    </row>
    <row r="3" spans="3:15" s="314" customFormat="1" ht="24.75" customHeight="1" x14ac:dyDescent="0.2">
      <c r="C3" s="898"/>
      <c r="D3" s="899"/>
      <c r="E3" s="901"/>
      <c r="F3" s="901"/>
      <c r="G3" s="901"/>
      <c r="H3" s="901"/>
      <c r="I3" s="901"/>
      <c r="J3" s="901"/>
      <c r="K3" s="904" t="s">
        <v>199</v>
      </c>
      <c r="L3" s="905"/>
    </row>
    <row r="4" spans="3:15" s="314" customFormat="1" ht="23.25" customHeight="1" x14ac:dyDescent="0.2">
      <c r="C4" s="906" t="s">
        <v>200</v>
      </c>
      <c r="D4" s="901"/>
      <c r="E4" s="901"/>
      <c r="F4" s="901"/>
      <c r="G4" s="901"/>
      <c r="H4" s="901"/>
      <c r="I4" s="901"/>
      <c r="J4" s="901"/>
      <c r="K4" s="904" t="s">
        <v>201</v>
      </c>
      <c r="L4" s="905"/>
    </row>
    <row r="5" spans="3:15" s="314" customFormat="1" ht="14.25" customHeight="1" thickBot="1" x14ac:dyDescent="0.25">
      <c r="C5" s="881" t="s">
        <v>202</v>
      </c>
      <c r="D5" s="882"/>
      <c r="E5" s="882"/>
      <c r="F5" s="882"/>
      <c r="G5" s="882"/>
      <c r="H5" s="882"/>
      <c r="I5" s="882"/>
      <c r="J5" s="882"/>
      <c r="K5" s="882"/>
      <c r="L5" s="883"/>
    </row>
    <row r="6" spans="3:15" ht="12.75" customHeight="1" thickBot="1" x14ac:dyDescent="0.3">
      <c r="C6" s="884"/>
      <c r="D6" s="885"/>
      <c r="E6" s="885"/>
      <c r="F6" s="885"/>
      <c r="G6" s="885"/>
      <c r="H6" s="885"/>
      <c r="I6" s="885"/>
      <c r="J6" s="885"/>
      <c r="K6" s="885"/>
      <c r="L6" s="886"/>
    </row>
    <row r="7" spans="3:15" ht="23.25" customHeight="1" x14ac:dyDescent="0.25">
      <c r="C7" s="887" t="s">
        <v>203</v>
      </c>
      <c r="D7" s="889" t="str">
        <f>+INFORMACION!C4</f>
        <v>PAVIMENTACION DE LA CALLE 6 ENTRE CARRERAS 9 Y 10 INCLUYE LA CONSTRUCCION DE REDES DE ALCANTARILLADO</v>
      </c>
      <c r="E7" s="890"/>
      <c r="F7" s="890"/>
      <c r="G7" s="890"/>
      <c r="H7" s="891"/>
      <c r="I7" s="874"/>
      <c r="J7" s="315" t="s">
        <v>204</v>
      </c>
      <c r="K7" s="316">
        <f>+'PRESUPUESTO OFICIAL (Entidad)'!L44</f>
        <v>160374597</v>
      </c>
      <c r="L7" s="895"/>
      <c r="O7" s="317"/>
    </row>
    <row r="8" spans="3:15" ht="23.25" customHeight="1" thickBot="1" x14ac:dyDescent="0.3">
      <c r="C8" s="888"/>
      <c r="D8" s="892"/>
      <c r="E8" s="893"/>
      <c r="F8" s="893"/>
      <c r="G8" s="893"/>
      <c r="H8" s="894"/>
      <c r="I8" s="874"/>
      <c r="J8" s="318" t="s">
        <v>205</v>
      </c>
      <c r="K8" s="319">
        <v>2</v>
      </c>
      <c r="L8" s="895"/>
    </row>
    <row r="9" spans="3:15" ht="12" customHeight="1" x14ac:dyDescent="0.25">
      <c r="C9" s="874"/>
      <c r="D9" s="875"/>
      <c r="E9" s="875"/>
      <c r="F9" s="875"/>
      <c r="G9" s="875"/>
      <c r="H9" s="875"/>
      <c r="I9" s="875"/>
      <c r="J9" s="875"/>
      <c r="K9" s="875"/>
      <c r="L9" s="876"/>
    </row>
    <row r="10" spans="3:15" s="320" customFormat="1" ht="21" thickBot="1" x14ac:dyDescent="0.35">
      <c r="C10" s="679" t="s">
        <v>206</v>
      </c>
      <c r="D10" s="680"/>
      <c r="E10" s="680"/>
      <c r="F10" s="681"/>
      <c r="G10" s="877"/>
      <c r="H10" s="878"/>
      <c r="I10" s="878"/>
      <c r="J10" s="878"/>
      <c r="K10" s="878"/>
      <c r="L10" s="879"/>
    </row>
    <row r="11" spans="3:15" s="322" customFormat="1" ht="6" customHeight="1" x14ac:dyDescent="0.3">
      <c r="C11" s="321"/>
      <c r="G11" s="323"/>
      <c r="L11" s="324"/>
    </row>
    <row r="12" spans="3:15" ht="18" x14ac:dyDescent="0.25">
      <c r="C12" s="870" t="s">
        <v>207</v>
      </c>
      <c r="D12" s="871"/>
      <c r="E12" s="871"/>
      <c r="F12" s="871"/>
      <c r="G12" s="871"/>
      <c r="H12" s="871"/>
      <c r="I12" s="871"/>
      <c r="J12" s="871"/>
      <c r="K12" s="871"/>
      <c r="L12" s="872"/>
    </row>
    <row r="13" spans="3:15" s="328" customFormat="1" ht="33" x14ac:dyDescent="0.3">
      <c r="C13" s="325" t="s">
        <v>208</v>
      </c>
      <c r="D13" s="880" t="s">
        <v>209</v>
      </c>
      <c r="E13" s="880"/>
      <c r="F13" s="326" t="s">
        <v>82</v>
      </c>
      <c r="G13" s="326" t="s">
        <v>210</v>
      </c>
      <c r="H13" s="326" t="s">
        <v>211</v>
      </c>
      <c r="I13" s="326" t="s">
        <v>212</v>
      </c>
      <c r="J13" s="326" t="s">
        <v>213</v>
      </c>
      <c r="K13" s="326" t="s">
        <v>19</v>
      </c>
      <c r="L13" s="327" t="s">
        <v>214</v>
      </c>
    </row>
    <row r="14" spans="3:15" s="336" customFormat="1" ht="40.15" customHeight="1" x14ac:dyDescent="0.2">
      <c r="C14" s="329" t="s">
        <v>215</v>
      </c>
      <c r="D14" s="869" t="s">
        <v>216</v>
      </c>
      <c r="E14" s="868"/>
      <c r="F14" s="330">
        <v>1</v>
      </c>
      <c r="G14" s="331">
        <f t="shared" ref="G14:G17" si="0">+$K$8</f>
        <v>2</v>
      </c>
      <c r="H14" s="332">
        <f>+'FACTOR PRESTACIONAL'!$K$21</f>
        <v>1.3946000000000001</v>
      </c>
      <c r="I14" s="333">
        <v>1</v>
      </c>
      <c r="J14" s="331">
        <v>2500000</v>
      </c>
      <c r="K14" s="334">
        <f>+J14*(1+H14)*G14*F14*I14</f>
        <v>11973000</v>
      </c>
      <c r="L14" s="335">
        <f t="shared" ref="L14:L17" si="1">IF(K14&gt;0,(K14/K$7),0)</f>
        <v>7.4656461958248918E-2</v>
      </c>
      <c r="O14" s="314"/>
    </row>
    <row r="15" spans="3:15" s="336" customFormat="1" ht="48.75" customHeight="1" x14ac:dyDescent="0.2">
      <c r="C15" s="329" t="s">
        <v>217</v>
      </c>
      <c r="D15" s="867" t="s">
        <v>472</v>
      </c>
      <c r="E15" s="868"/>
      <c r="F15" s="330">
        <v>1</v>
      </c>
      <c r="G15" s="331">
        <f t="shared" si="0"/>
        <v>2</v>
      </c>
      <c r="H15" s="332">
        <f>+'FACTOR PRESTACIONAL'!$K$21</f>
        <v>1.3946000000000001</v>
      </c>
      <c r="I15" s="333">
        <v>0.5</v>
      </c>
      <c r="J15" s="331">
        <v>1800000</v>
      </c>
      <c r="K15" s="334">
        <f t="shared" ref="K15:K16" si="2">+J15*(1+H15)*G15*F15*I15</f>
        <v>4310280</v>
      </c>
      <c r="L15" s="335">
        <f t="shared" si="1"/>
        <v>2.6876326304969608E-2</v>
      </c>
      <c r="O15" s="314"/>
    </row>
    <row r="16" spans="3:15" s="336" customFormat="1" ht="28.5" customHeight="1" x14ac:dyDescent="0.2">
      <c r="C16" s="329" t="s">
        <v>469</v>
      </c>
      <c r="D16" s="869" t="s">
        <v>218</v>
      </c>
      <c r="E16" s="868"/>
      <c r="F16" s="330">
        <v>1</v>
      </c>
      <c r="G16" s="331">
        <f t="shared" si="0"/>
        <v>2</v>
      </c>
      <c r="H16" s="332">
        <f>+'FACTOR PRESTACIONAL'!$K$21</f>
        <v>1.3946000000000001</v>
      </c>
      <c r="I16" s="333">
        <v>0.3</v>
      </c>
      <c r="J16" s="331">
        <v>1800000</v>
      </c>
      <c r="K16" s="334">
        <f t="shared" si="2"/>
        <v>2586168</v>
      </c>
      <c r="L16" s="335">
        <f t="shared" si="1"/>
        <v>1.6125795782981765E-2</v>
      </c>
      <c r="O16" s="314"/>
    </row>
    <row r="17" spans="3:15" s="338" customFormat="1" ht="28.5" customHeight="1" x14ac:dyDescent="0.25">
      <c r="C17" s="337" t="s">
        <v>120</v>
      </c>
      <c r="D17" s="869" t="s">
        <v>219</v>
      </c>
      <c r="E17" s="868"/>
      <c r="F17" s="330">
        <v>1</v>
      </c>
      <c r="G17" s="331">
        <f t="shared" si="0"/>
        <v>2</v>
      </c>
      <c r="H17" s="332">
        <f>+'FACTOR PRESTACIONAL'!$K$21</f>
        <v>1.3946000000000001</v>
      </c>
      <c r="I17" s="333">
        <v>0.3</v>
      </c>
      <c r="J17" s="331">
        <v>1300000</v>
      </c>
      <c r="K17" s="334">
        <f t="shared" ref="K17" si="3">+J17*(1+H17)*G17*F17*I17</f>
        <v>1867788</v>
      </c>
      <c r="L17" s="335">
        <f t="shared" si="1"/>
        <v>1.164640806548683E-2</v>
      </c>
    </row>
    <row r="18" spans="3:15" s="336" customFormat="1" ht="18" x14ac:dyDescent="0.2">
      <c r="C18" s="339"/>
      <c r="D18" s="340" t="s">
        <v>220</v>
      </c>
      <c r="E18" s="340"/>
      <c r="F18" s="340"/>
      <c r="G18" s="341"/>
      <c r="H18" s="340"/>
      <c r="I18" s="340"/>
      <c r="J18" s="340"/>
      <c r="K18" s="342">
        <f>SUM(K14:K17)</f>
        <v>20737236</v>
      </c>
      <c r="L18" s="343">
        <f>SUM(L14:L17)</f>
        <v>0.12930499211168711</v>
      </c>
    </row>
    <row r="19" spans="3:15" ht="18" x14ac:dyDescent="0.25">
      <c r="C19" s="870" t="s">
        <v>221</v>
      </c>
      <c r="D19" s="871"/>
      <c r="E19" s="871"/>
      <c r="F19" s="871"/>
      <c r="G19" s="871"/>
      <c r="H19" s="871"/>
      <c r="I19" s="871"/>
      <c r="J19" s="871"/>
      <c r="K19" s="871"/>
      <c r="L19" s="872"/>
    </row>
    <row r="20" spans="3:15" s="328" customFormat="1" ht="16.5" x14ac:dyDescent="0.3">
      <c r="C20" s="344" t="s">
        <v>41</v>
      </c>
      <c r="D20" s="873" t="s">
        <v>209</v>
      </c>
      <c r="E20" s="873"/>
      <c r="F20" s="873"/>
      <c r="G20" s="345" t="s">
        <v>222</v>
      </c>
      <c r="H20" s="346" t="s">
        <v>11</v>
      </c>
      <c r="I20" s="346" t="s">
        <v>210</v>
      </c>
      <c r="J20" s="346" t="s">
        <v>223</v>
      </c>
      <c r="K20" s="346" t="s">
        <v>19</v>
      </c>
      <c r="L20" s="347" t="s">
        <v>214</v>
      </c>
      <c r="O20" s="348"/>
    </row>
    <row r="21" spans="3:15" s="336" customFormat="1" ht="37.5" customHeight="1" x14ac:dyDescent="0.2">
      <c r="C21" s="329" t="s">
        <v>224</v>
      </c>
      <c r="D21" s="866" t="s">
        <v>225</v>
      </c>
      <c r="E21" s="866"/>
      <c r="F21" s="866"/>
      <c r="G21" s="349" t="s">
        <v>39</v>
      </c>
      <c r="H21" s="331">
        <v>1</v>
      </c>
      <c r="I21" s="331">
        <f>+K8</f>
        <v>2</v>
      </c>
      <c r="J21" s="350">
        <v>500000</v>
      </c>
      <c r="K21" s="351">
        <f>+ROUND(H21*I21*J21,2)</f>
        <v>1000000</v>
      </c>
      <c r="L21" s="335">
        <f t="shared" ref="L21" si="4">IF(K21&gt;0,(K21/K$7),0)</f>
        <v>6.2354014831912559E-3</v>
      </c>
      <c r="O21" s="314"/>
    </row>
    <row r="22" spans="3:15" hidden="1" x14ac:dyDescent="0.25">
      <c r="C22" s="352"/>
      <c r="D22" s="864"/>
      <c r="E22" s="864"/>
      <c r="F22" s="864"/>
      <c r="G22" s="353"/>
      <c r="H22" s="354"/>
      <c r="I22" s="355"/>
      <c r="J22" s="356"/>
      <c r="K22" s="356"/>
      <c r="L22" s="357"/>
    </row>
    <row r="23" spans="3:15" s="338" customFormat="1" ht="18.75" thickBot="1" x14ac:dyDescent="0.3">
      <c r="C23" s="358"/>
      <c r="D23" s="359" t="s">
        <v>226</v>
      </c>
      <c r="E23" s="359"/>
      <c r="F23" s="359"/>
      <c r="G23" s="360"/>
      <c r="H23" s="359"/>
      <c r="I23" s="359"/>
      <c r="J23" s="359"/>
      <c r="K23" s="361">
        <f>ROUND(SUM(K21:K22),2)</f>
        <v>1000000</v>
      </c>
      <c r="L23" s="362">
        <f>SUM(L21:L22)</f>
        <v>6.2354014831912559E-3</v>
      </c>
    </row>
    <row r="24" spans="3:15" ht="9.75" customHeight="1" thickTop="1" x14ac:dyDescent="0.25">
      <c r="C24" s="363"/>
      <c r="L24" s="364"/>
    </row>
    <row r="25" spans="3:15" ht="18" x14ac:dyDescent="0.25">
      <c r="C25" s="852" t="s">
        <v>227</v>
      </c>
      <c r="D25" s="853"/>
      <c r="E25" s="853"/>
      <c r="F25" s="853"/>
      <c r="G25" s="853"/>
      <c r="H25" s="853"/>
      <c r="I25" s="853"/>
      <c r="J25" s="853"/>
      <c r="K25" s="853"/>
      <c r="L25" s="854"/>
    </row>
    <row r="26" spans="3:15" s="328" customFormat="1" ht="16.5" x14ac:dyDescent="0.3">
      <c r="C26" s="365" t="s">
        <v>41</v>
      </c>
      <c r="D26" s="855" t="s">
        <v>209</v>
      </c>
      <c r="E26" s="855"/>
      <c r="F26" s="855"/>
      <c r="G26" s="366" t="s">
        <v>222</v>
      </c>
      <c r="H26" s="367" t="s">
        <v>11</v>
      </c>
      <c r="I26" s="367" t="s">
        <v>210</v>
      </c>
      <c r="J26" s="367" t="s">
        <v>223</v>
      </c>
      <c r="K26" s="367" t="s">
        <v>19</v>
      </c>
      <c r="L26" s="368" t="s">
        <v>214</v>
      </c>
    </row>
    <row r="27" spans="3:15" s="336" customFormat="1" x14ac:dyDescent="0.2">
      <c r="C27" s="369" t="s">
        <v>228</v>
      </c>
      <c r="D27" s="856" t="s">
        <v>231</v>
      </c>
      <c r="E27" s="856"/>
      <c r="F27" s="856"/>
      <c r="G27" s="370" t="s">
        <v>229</v>
      </c>
      <c r="H27" s="371">
        <v>1</v>
      </c>
      <c r="I27" s="371">
        <f>+K8</f>
        <v>2</v>
      </c>
      <c r="J27" s="372">
        <v>100000</v>
      </c>
      <c r="K27" s="373">
        <f t="shared" ref="K27:K39" si="5">+ROUND(H27*I27*J27,2)</f>
        <v>200000</v>
      </c>
      <c r="L27" s="374">
        <f t="shared" ref="L27:L39" si="6">IF(K27&gt;0,(K27/K$7),0)</f>
        <v>1.2470802966382513E-3</v>
      </c>
    </row>
    <row r="28" spans="3:15" s="336" customFormat="1" ht="15.75" customHeight="1" x14ac:dyDescent="0.2">
      <c r="C28" s="369" t="s">
        <v>230</v>
      </c>
      <c r="D28" s="856" t="s">
        <v>233</v>
      </c>
      <c r="E28" s="856"/>
      <c r="F28" s="856"/>
      <c r="G28" s="370" t="s">
        <v>234</v>
      </c>
      <c r="H28" s="371">
        <v>1</v>
      </c>
      <c r="I28" s="371">
        <v>1</v>
      </c>
      <c r="J28" s="372">
        <v>600000</v>
      </c>
      <c r="K28" s="373">
        <f t="shared" si="5"/>
        <v>600000</v>
      </c>
      <c r="L28" s="374">
        <f t="shared" si="6"/>
        <v>3.7412408899147537E-3</v>
      </c>
    </row>
    <row r="29" spans="3:15" s="336" customFormat="1" x14ac:dyDescent="0.2">
      <c r="C29" s="369" t="s">
        <v>232</v>
      </c>
      <c r="D29" s="856" t="s">
        <v>235</v>
      </c>
      <c r="E29" s="856"/>
      <c r="F29" s="856"/>
      <c r="G29" s="370" t="s">
        <v>39</v>
      </c>
      <c r="H29" s="371">
        <v>10</v>
      </c>
      <c r="I29" s="371">
        <v>1</v>
      </c>
      <c r="J29" s="372">
        <v>15000</v>
      </c>
      <c r="K29" s="373">
        <f t="shared" si="5"/>
        <v>150000</v>
      </c>
      <c r="L29" s="374">
        <f t="shared" si="6"/>
        <v>9.3531022247868843E-4</v>
      </c>
    </row>
    <row r="30" spans="3:15" s="336" customFormat="1" hidden="1" x14ac:dyDescent="0.2">
      <c r="C30" s="375"/>
      <c r="D30" s="865"/>
      <c r="E30" s="865"/>
      <c r="F30" s="865"/>
      <c r="G30" s="353"/>
      <c r="H30" s="355"/>
      <c r="I30" s="355"/>
      <c r="J30" s="314"/>
      <c r="K30" s="373">
        <f t="shared" si="5"/>
        <v>0</v>
      </c>
      <c r="L30" s="376">
        <f t="shared" si="6"/>
        <v>0</v>
      </c>
    </row>
    <row r="31" spans="3:15" s="336" customFormat="1" hidden="1" x14ac:dyDescent="0.2">
      <c r="C31" s="375"/>
      <c r="D31" s="840"/>
      <c r="E31" s="840"/>
      <c r="F31" s="840"/>
      <c r="G31" s="353"/>
      <c r="H31" s="355"/>
      <c r="I31" s="355"/>
      <c r="J31" s="314"/>
      <c r="K31" s="373">
        <f t="shared" si="5"/>
        <v>0</v>
      </c>
      <c r="L31" s="376">
        <f t="shared" si="6"/>
        <v>0</v>
      </c>
    </row>
    <row r="32" spans="3:15" s="336" customFormat="1" hidden="1" x14ac:dyDescent="0.2">
      <c r="C32" s="375"/>
      <c r="D32" s="865"/>
      <c r="E32" s="865"/>
      <c r="F32" s="865"/>
      <c r="G32" s="353"/>
      <c r="H32" s="355"/>
      <c r="I32" s="355"/>
      <c r="J32" s="314"/>
      <c r="K32" s="373">
        <f t="shared" si="5"/>
        <v>0</v>
      </c>
      <c r="L32" s="376">
        <f t="shared" si="6"/>
        <v>0</v>
      </c>
      <c r="O32" s="314"/>
    </row>
    <row r="33" spans="3:15" hidden="1" x14ac:dyDescent="0.25">
      <c r="C33" s="375" t="s">
        <v>236</v>
      </c>
      <c r="D33" s="864"/>
      <c r="E33" s="864"/>
      <c r="F33" s="864"/>
      <c r="G33" s="353"/>
      <c r="H33" s="354"/>
      <c r="I33" s="355"/>
      <c r="J33" s="356"/>
      <c r="K33" s="373">
        <f t="shared" si="5"/>
        <v>0</v>
      </c>
      <c r="L33" s="376">
        <f t="shared" si="6"/>
        <v>0</v>
      </c>
    </row>
    <row r="34" spans="3:15" hidden="1" x14ac:dyDescent="0.25">
      <c r="C34" s="375" t="s">
        <v>237</v>
      </c>
      <c r="D34" s="864"/>
      <c r="E34" s="864"/>
      <c r="F34" s="864"/>
      <c r="G34" s="353"/>
      <c r="H34" s="354"/>
      <c r="I34" s="355"/>
      <c r="J34" s="356"/>
      <c r="K34" s="373">
        <f t="shared" si="5"/>
        <v>0</v>
      </c>
      <c r="L34" s="376">
        <f t="shared" si="6"/>
        <v>0</v>
      </c>
    </row>
    <row r="35" spans="3:15" hidden="1" x14ac:dyDescent="0.25">
      <c r="C35" s="375" t="s">
        <v>238</v>
      </c>
      <c r="D35" s="864"/>
      <c r="E35" s="864"/>
      <c r="F35" s="864"/>
      <c r="G35" s="353"/>
      <c r="H35" s="354"/>
      <c r="I35" s="355"/>
      <c r="J35" s="356"/>
      <c r="K35" s="373">
        <f t="shared" si="5"/>
        <v>0</v>
      </c>
      <c r="L35" s="376">
        <f t="shared" si="6"/>
        <v>0</v>
      </c>
    </row>
    <row r="36" spans="3:15" hidden="1" x14ac:dyDescent="0.25">
      <c r="C36" s="375" t="s">
        <v>239</v>
      </c>
      <c r="D36" s="864"/>
      <c r="E36" s="864"/>
      <c r="F36" s="864"/>
      <c r="G36" s="353"/>
      <c r="H36" s="354"/>
      <c r="I36" s="355"/>
      <c r="J36" s="356"/>
      <c r="K36" s="373">
        <f t="shared" si="5"/>
        <v>0</v>
      </c>
      <c r="L36" s="376">
        <f t="shared" si="6"/>
        <v>0</v>
      </c>
    </row>
    <row r="37" spans="3:15" hidden="1" x14ac:dyDescent="0.25">
      <c r="C37" s="375" t="s">
        <v>240</v>
      </c>
      <c r="D37" s="864"/>
      <c r="E37" s="864"/>
      <c r="F37" s="864"/>
      <c r="G37" s="353"/>
      <c r="H37" s="354"/>
      <c r="I37" s="355"/>
      <c r="J37" s="356"/>
      <c r="K37" s="373">
        <f t="shared" si="5"/>
        <v>0</v>
      </c>
      <c r="L37" s="376">
        <f t="shared" si="6"/>
        <v>0</v>
      </c>
    </row>
    <row r="38" spans="3:15" hidden="1" x14ac:dyDescent="0.25">
      <c r="C38" s="375" t="s">
        <v>241</v>
      </c>
      <c r="D38" s="864"/>
      <c r="E38" s="864"/>
      <c r="F38" s="864"/>
      <c r="G38" s="353"/>
      <c r="H38" s="354"/>
      <c r="I38" s="355"/>
      <c r="J38" s="356"/>
      <c r="K38" s="373">
        <f t="shared" si="5"/>
        <v>0</v>
      </c>
      <c r="L38" s="376">
        <f t="shared" si="6"/>
        <v>0</v>
      </c>
    </row>
    <row r="39" spans="3:15" hidden="1" x14ac:dyDescent="0.25">
      <c r="C39" s="375" t="s">
        <v>242</v>
      </c>
      <c r="D39" s="864"/>
      <c r="E39" s="864"/>
      <c r="F39" s="864"/>
      <c r="G39" s="353"/>
      <c r="H39" s="354"/>
      <c r="I39" s="355"/>
      <c r="J39" s="356"/>
      <c r="K39" s="373">
        <f t="shared" si="5"/>
        <v>0</v>
      </c>
      <c r="L39" s="376">
        <f t="shared" si="6"/>
        <v>0</v>
      </c>
    </row>
    <row r="40" spans="3:15" s="338" customFormat="1" ht="18.75" thickBot="1" x14ac:dyDescent="0.3">
      <c r="C40" s="377"/>
      <c r="D40" s="378" t="s">
        <v>243</v>
      </c>
      <c r="E40" s="378"/>
      <c r="F40" s="378"/>
      <c r="G40" s="379"/>
      <c r="H40" s="378"/>
      <c r="I40" s="378"/>
      <c r="J40" s="378"/>
      <c r="K40" s="380">
        <f>ROUND(SUM(K27:K39),2)</f>
        <v>950000</v>
      </c>
      <c r="L40" s="381">
        <f>SUM(L27:L39)</f>
        <v>5.9236314090316934E-3</v>
      </c>
    </row>
    <row r="41" spans="3:15" ht="9.75" customHeight="1" thickTop="1" x14ac:dyDescent="0.25">
      <c r="C41" s="363"/>
      <c r="L41" s="364"/>
    </row>
    <row r="42" spans="3:15" ht="18" x14ac:dyDescent="0.25">
      <c r="C42" s="852" t="s">
        <v>244</v>
      </c>
      <c r="D42" s="853"/>
      <c r="E42" s="853"/>
      <c r="F42" s="853"/>
      <c r="G42" s="853"/>
      <c r="H42" s="853"/>
      <c r="I42" s="853"/>
      <c r="J42" s="853"/>
      <c r="K42" s="853"/>
      <c r="L42" s="854"/>
    </row>
    <row r="43" spans="3:15" s="328" customFormat="1" ht="16.5" x14ac:dyDescent="0.3">
      <c r="C43" s="382" t="s">
        <v>41</v>
      </c>
      <c r="D43" s="855" t="s">
        <v>9</v>
      </c>
      <c r="E43" s="855"/>
      <c r="F43" s="855"/>
      <c r="G43" s="383" t="s">
        <v>222</v>
      </c>
      <c r="H43" s="384" t="s">
        <v>11</v>
      </c>
      <c r="I43" s="384" t="s">
        <v>21</v>
      </c>
      <c r="J43" s="385" t="s">
        <v>223</v>
      </c>
      <c r="K43" s="367" t="s">
        <v>19</v>
      </c>
      <c r="L43" s="386" t="s">
        <v>214</v>
      </c>
    </row>
    <row r="44" spans="3:15" s="336" customFormat="1" ht="32.25" customHeight="1" x14ac:dyDescent="0.2">
      <c r="C44" s="369" t="s">
        <v>245</v>
      </c>
      <c r="D44" s="856" t="s">
        <v>246</v>
      </c>
      <c r="E44" s="856"/>
      <c r="F44" s="856"/>
      <c r="G44" s="370">
        <v>1</v>
      </c>
      <c r="H44" s="371">
        <v>1</v>
      </c>
      <c r="I44" s="387">
        <v>0.01</v>
      </c>
      <c r="J44" s="388">
        <f>+K7</f>
        <v>160374597</v>
      </c>
      <c r="K44" s="388">
        <f>+H44*J44*I44</f>
        <v>1603745.97</v>
      </c>
      <c r="L44" s="374">
        <f t="shared" ref="L44:L48" si="7">IF(K44&gt;0,(K44/K$7),0)</f>
        <v>0.01</v>
      </c>
      <c r="N44" s="389"/>
      <c r="O44" s="390"/>
    </row>
    <row r="45" spans="3:15" x14ac:dyDescent="0.25">
      <c r="C45" s="369" t="s">
        <v>247</v>
      </c>
      <c r="D45" s="856" t="s">
        <v>248</v>
      </c>
      <c r="E45" s="856"/>
      <c r="F45" s="856"/>
      <c r="G45" s="370">
        <v>1</v>
      </c>
      <c r="H45" s="391">
        <v>1</v>
      </c>
      <c r="I45" s="387">
        <v>0.04</v>
      </c>
      <c r="J45" s="392">
        <f>+K7</f>
        <v>160374597</v>
      </c>
      <c r="K45" s="393">
        <f t="shared" ref="K45:K48" si="8">+H45*I45*J45</f>
        <v>6414983.8799999999</v>
      </c>
      <c r="L45" s="394">
        <f t="shared" si="7"/>
        <v>0.04</v>
      </c>
      <c r="N45" s="395"/>
      <c r="O45" s="395"/>
    </row>
    <row r="46" spans="3:15" x14ac:dyDescent="0.25">
      <c r="C46" s="369" t="s">
        <v>249</v>
      </c>
      <c r="D46" s="856" t="s">
        <v>250</v>
      </c>
      <c r="E46" s="856"/>
      <c r="F46" s="856"/>
      <c r="G46" s="370">
        <v>1</v>
      </c>
      <c r="H46" s="391">
        <v>1</v>
      </c>
      <c r="I46" s="387">
        <v>0.02</v>
      </c>
      <c r="J46" s="392">
        <f>+J45</f>
        <v>160374597</v>
      </c>
      <c r="K46" s="393">
        <f t="shared" si="8"/>
        <v>3207491.94</v>
      </c>
      <c r="L46" s="394">
        <f t="shared" si="7"/>
        <v>0.02</v>
      </c>
      <c r="N46" s="395"/>
      <c r="O46" s="395"/>
    </row>
    <row r="47" spans="3:15" x14ac:dyDescent="0.25">
      <c r="C47" s="369" t="s">
        <v>251</v>
      </c>
      <c r="D47" s="856" t="s">
        <v>252</v>
      </c>
      <c r="E47" s="856"/>
      <c r="F47" s="856"/>
      <c r="G47" s="370">
        <v>1</v>
      </c>
      <c r="H47" s="391">
        <v>1</v>
      </c>
      <c r="I47" s="387">
        <v>0.02</v>
      </c>
      <c r="J47" s="392">
        <f t="shared" ref="J47:J48" si="9">+J46</f>
        <v>160374597</v>
      </c>
      <c r="K47" s="393">
        <f t="shared" si="8"/>
        <v>3207491.94</v>
      </c>
      <c r="L47" s="394">
        <f t="shared" si="7"/>
        <v>0.02</v>
      </c>
      <c r="N47" s="395"/>
      <c r="O47" s="395"/>
    </row>
    <row r="48" spans="3:15" x14ac:dyDescent="0.25">
      <c r="C48" s="369" t="s">
        <v>253</v>
      </c>
      <c r="D48" s="856" t="s">
        <v>464</v>
      </c>
      <c r="E48" s="856"/>
      <c r="F48" s="856"/>
      <c r="G48" s="370">
        <v>1</v>
      </c>
      <c r="H48" s="396">
        <v>1</v>
      </c>
      <c r="I48" s="387">
        <v>0.05</v>
      </c>
      <c r="J48" s="392">
        <f t="shared" si="9"/>
        <v>160374597</v>
      </c>
      <c r="K48" s="393">
        <f t="shared" si="8"/>
        <v>8018729.8500000006</v>
      </c>
      <c r="L48" s="394">
        <f t="shared" si="7"/>
        <v>0.05</v>
      </c>
      <c r="N48" s="395"/>
      <c r="O48" s="395"/>
    </row>
    <row r="49" spans="3:16" s="338" customFormat="1" ht="21.75" customHeight="1" thickBot="1" x14ac:dyDescent="0.3">
      <c r="C49" s="377"/>
      <c r="D49" s="378" t="s">
        <v>254</v>
      </c>
      <c r="E49" s="378"/>
      <c r="F49" s="378"/>
      <c r="G49" s="379"/>
      <c r="H49" s="378"/>
      <c r="I49" s="378"/>
      <c r="J49" s="378"/>
      <c r="K49" s="397">
        <f>ROUND(SUM(K44:K48),2)</f>
        <v>22452443.579999998</v>
      </c>
      <c r="L49" s="381">
        <f>SUM(L44:L48)</f>
        <v>0.14000000000000001</v>
      </c>
      <c r="N49" s="398"/>
      <c r="O49" s="399"/>
    </row>
    <row r="50" spans="3:16" ht="9" customHeight="1" thickTop="1" x14ac:dyDescent="0.25">
      <c r="C50" s="363"/>
      <c r="L50" s="364"/>
      <c r="N50" s="395"/>
      <c r="O50" s="395"/>
    </row>
    <row r="51" spans="3:16" s="400" customFormat="1" ht="21" customHeight="1" thickBot="1" x14ac:dyDescent="0.25">
      <c r="C51" s="857" t="s">
        <v>255</v>
      </c>
      <c r="D51" s="858"/>
      <c r="E51" s="858"/>
      <c r="F51" s="858"/>
      <c r="G51" s="858"/>
      <c r="H51" s="859"/>
      <c r="J51" s="860" t="s">
        <v>256</v>
      </c>
      <c r="K51" s="861"/>
      <c r="L51" s="862"/>
      <c r="N51" s="401"/>
      <c r="O51" s="402"/>
    </row>
    <row r="52" spans="3:16" s="336" customFormat="1" ht="21" customHeight="1" x14ac:dyDescent="0.2">
      <c r="C52" s="403" t="str">
        <f>+C12</f>
        <v>1.1.  PERSONAL ADMINISTRATIVO</v>
      </c>
      <c r="F52" s="863">
        <f>+K18</f>
        <v>20737236</v>
      </c>
      <c r="G52" s="863"/>
      <c r="H52" s="404">
        <f>+L18</f>
        <v>0.12930499211168711</v>
      </c>
      <c r="J52" s="405" t="s">
        <v>257</v>
      </c>
      <c r="K52" s="406">
        <f>+F56</f>
        <v>45139679.579999998</v>
      </c>
      <c r="L52" s="407">
        <f>+H56</f>
        <v>0.2814640250039101</v>
      </c>
      <c r="N52" s="408"/>
      <c r="O52" s="409"/>
    </row>
    <row r="53" spans="3:16" s="336" customFormat="1" ht="21" customHeight="1" x14ac:dyDescent="0.2">
      <c r="C53" s="403" t="str">
        <f>+C19</f>
        <v>1.2.  EQUIPOS GENERALES, MOVILIZACIÓN E INSTALACIÓN</v>
      </c>
      <c r="F53" s="851">
        <f>+K23</f>
        <v>1000000</v>
      </c>
      <c r="G53" s="851"/>
      <c r="H53" s="404">
        <f>+L23</f>
        <v>6.2354014831912559E-3</v>
      </c>
      <c r="J53" s="405" t="s">
        <v>258</v>
      </c>
      <c r="K53" s="406">
        <f>+'PRESUPUESTO OFICIAL (Entidad)'!L44*L53</f>
        <v>3207491.94</v>
      </c>
      <c r="L53" s="410">
        <v>0.02</v>
      </c>
      <c r="N53" s="408"/>
      <c r="O53" s="411"/>
    </row>
    <row r="54" spans="3:16" s="336" customFormat="1" ht="21" customHeight="1" x14ac:dyDescent="0.2">
      <c r="C54" s="403" t="str">
        <f>+C25</f>
        <v>1.3.  GASTOS GENERALES</v>
      </c>
      <c r="F54" s="851">
        <f>+K40</f>
        <v>950000</v>
      </c>
      <c r="G54" s="851"/>
      <c r="H54" s="404">
        <f>+L40</f>
        <v>5.9236314090316934E-3</v>
      </c>
      <c r="J54" s="405" t="s">
        <v>259</v>
      </c>
      <c r="K54" s="406">
        <f>+'PRESUPUESTO OFICIAL (Entidad)'!L44*A.I.U!L54</f>
        <v>8018729.8500000006</v>
      </c>
      <c r="L54" s="410">
        <v>0.05</v>
      </c>
      <c r="N54" s="412"/>
      <c r="O54" s="413"/>
    </row>
    <row r="55" spans="3:16" s="336" customFormat="1" ht="21" customHeight="1" x14ac:dyDescent="0.2">
      <c r="C55" s="403" t="str">
        <f>+C42</f>
        <v>1.4.  GASTOS LEGALES</v>
      </c>
      <c r="F55" s="837">
        <f>+K49</f>
        <v>22452443.579999998</v>
      </c>
      <c r="G55" s="837"/>
      <c r="H55" s="404">
        <f>+L49</f>
        <v>0.14000000000000001</v>
      </c>
      <c r="J55" s="405" t="s">
        <v>260</v>
      </c>
      <c r="K55" s="414">
        <v>0</v>
      </c>
      <c r="L55" s="415">
        <v>0</v>
      </c>
      <c r="N55" s="416"/>
      <c r="O55" s="412"/>
    </row>
    <row r="56" spans="3:16" s="424" customFormat="1" ht="21" customHeight="1" thickBot="1" x14ac:dyDescent="0.25">
      <c r="C56" s="417"/>
      <c r="D56" s="418" t="s">
        <v>261</v>
      </c>
      <c r="E56" s="418"/>
      <c r="F56" s="838">
        <f>SUM(F52:G55)</f>
        <v>45139679.579999998</v>
      </c>
      <c r="G56" s="838"/>
      <c r="H56" s="419">
        <f>SUM(H52:H55)</f>
        <v>0.2814640250039101</v>
      </c>
      <c r="I56" s="420"/>
      <c r="J56" s="421" t="s">
        <v>262</v>
      </c>
      <c r="K56" s="422">
        <f>ROUND((SUM(K52:K54)),2)</f>
        <v>56365901.369999997</v>
      </c>
      <c r="L56" s="423">
        <f>SUM(L52:L54)</f>
        <v>0.35146402500391011</v>
      </c>
      <c r="N56" s="425"/>
      <c r="O56" s="409"/>
      <c r="P56" s="426"/>
    </row>
    <row r="57" spans="3:16" s="336" customFormat="1" ht="17.100000000000001" customHeight="1" thickTop="1" thickBot="1" x14ac:dyDescent="0.25">
      <c r="C57" s="403"/>
      <c r="E57" s="427"/>
      <c r="G57" s="313"/>
      <c r="K57" s="427"/>
      <c r="L57" s="428"/>
      <c r="N57" s="429"/>
      <c r="O57" s="430"/>
      <c r="P57" s="431"/>
    </row>
    <row r="58" spans="3:16" s="336" customFormat="1" ht="47.25" customHeight="1" x14ac:dyDescent="0.2">
      <c r="C58" s="839"/>
      <c r="D58" s="840"/>
      <c r="E58" s="840"/>
      <c r="F58" s="840"/>
      <c r="G58" s="840"/>
      <c r="H58" s="840"/>
      <c r="I58" s="841"/>
      <c r="J58" s="842"/>
      <c r="K58" s="842"/>
      <c r="L58" s="843"/>
      <c r="M58" s="432"/>
      <c r="N58" s="433"/>
      <c r="O58" s="434"/>
    </row>
    <row r="59" spans="3:16" s="336" customFormat="1" ht="13.5" customHeight="1" x14ac:dyDescent="0.2">
      <c r="C59" s="839"/>
      <c r="D59" s="840"/>
      <c r="E59" s="840"/>
      <c r="F59" s="840"/>
      <c r="G59" s="840"/>
      <c r="H59" s="840"/>
      <c r="I59" s="844"/>
      <c r="J59" s="845"/>
      <c r="K59" s="845"/>
      <c r="L59" s="846"/>
      <c r="M59" s="432"/>
      <c r="N59" s="432"/>
      <c r="O59" s="435"/>
    </row>
    <row r="60" spans="3:16" s="336" customFormat="1" x14ac:dyDescent="0.2">
      <c r="C60" s="403"/>
      <c r="E60" s="436"/>
      <c r="G60" s="313"/>
      <c r="I60" s="844"/>
      <c r="J60" s="845"/>
      <c r="K60" s="845"/>
      <c r="L60" s="846"/>
      <c r="N60" s="437"/>
    </row>
    <row r="61" spans="3:16" s="336" customFormat="1" ht="16.5" thickBot="1" x14ac:dyDescent="0.25">
      <c r="C61" s="403"/>
      <c r="G61" s="313"/>
      <c r="I61" s="847"/>
      <c r="J61" s="848"/>
      <c r="K61" s="848"/>
      <c r="L61" s="849"/>
      <c r="N61" s="437"/>
      <c r="O61" s="438"/>
    </row>
    <row r="62" spans="3:16" s="336" customFormat="1" ht="18" x14ac:dyDescent="0.2">
      <c r="C62" s="403"/>
      <c r="G62" s="313"/>
      <c r="I62" s="850" t="s">
        <v>263</v>
      </c>
      <c r="J62" s="835"/>
      <c r="K62" s="835"/>
      <c r="L62" s="836"/>
      <c r="O62" s="439"/>
    </row>
    <row r="63" spans="3:16" ht="18.75" thickBot="1" x14ac:dyDescent="0.3">
      <c r="C63" s="440"/>
      <c r="D63" s="441"/>
      <c r="E63" s="441"/>
      <c r="F63" s="441"/>
      <c r="G63" s="442"/>
      <c r="H63" s="441"/>
      <c r="I63" s="831" t="s">
        <v>264</v>
      </c>
      <c r="J63" s="832"/>
      <c r="K63" s="832"/>
      <c r="L63" s="833"/>
      <c r="O63" s="438"/>
    </row>
    <row r="64" spans="3:16" s="443" customFormat="1" ht="18" x14ac:dyDescent="0.3">
      <c r="G64" s="444"/>
      <c r="I64" s="834" t="s">
        <v>265</v>
      </c>
      <c r="J64" s="835"/>
      <c r="K64" s="835"/>
      <c r="L64" s="836"/>
    </row>
    <row r="65" spans="6:7" s="445" customFormat="1" ht="16.5" x14ac:dyDescent="0.3">
      <c r="G65" s="446"/>
    </row>
    <row r="66" spans="6:7" s="445" customFormat="1" ht="16.5" x14ac:dyDescent="0.3">
      <c r="G66" s="446"/>
    </row>
    <row r="67" spans="6:7" s="445" customFormat="1" ht="16.5" x14ac:dyDescent="0.3">
      <c r="G67" s="446"/>
    </row>
    <row r="68" spans="6:7" s="445" customFormat="1" ht="16.5" x14ac:dyDescent="0.3">
      <c r="G68" s="446"/>
    </row>
    <row r="69" spans="6:7" s="445" customFormat="1" ht="16.5" x14ac:dyDescent="0.3">
      <c r="G69" s="446"/>
    </row>
    <row r="70" spans="6:7" s="445" customFormat="1" ht="16.5" x14ac:dyDescent="0.3">
      <c r="G70" s="446"/>
    </row>
    <row r="71" spans="6:7" s="445" customFormat="1" ht="16.5" x14ac:dyDescent="0.3">
      <c r="F71" s="447"/>
      <c r="G71" s="446"/>
    </row>
    <row r="72" spans="6:7" s="445" customFormat="1" ht="16.5" x14ac:dyDescent="0.3">
      <c r="G72" s="446"/>
    </row>
    <row r="73" spans="6:7" s="445" customFormat="1" ht="16.5" x14ac:dyDescent="0.3">
      <c r="G73" s="446"/>
    </row>
    <row r="74" spans="6:7" s="445" customFormat="1" ht="16.5" x14ac:dyDescent="0.3">
      <c r="F74" s="447"/>
      <c r="G74" s="446"/>
    </row>
    <row r="75" spans="6:7" s="445" customFormat="1" ht="16.5" x14ac:dyDescent="0.3">
      <c r="G75" s="446"/>
    </row>
    <row r="76" spans="6:7" s="445" customFormat="1" ht="16.5" x14ac:dyDescent="0.3">
      <c r="G76" s="446"/>
    </row>
    <row r="77" spans="6:7" s="445" customFormat="1" ht="16.5" x14ac:dyDescent="0.3">
      <c r="G77" s="446"/>
    </row>
    <row r="78" spans="6:7" s="445" customFormat="1" ht="16.5" x14ac:dyDescent="0.3">
      <c r="G78" s="446"/>
    </row>
    <row r="79" spans="6:7" s="445" customFormat="1" ht="16.5" x14ac:dyDescent="0.3">
      <c r="F79" s="447"/>
      <c r="G79" s="446"/>
    </row>
    <row r="80" spans="6:7" s="445" customFormat="1" ht="16.5" x14ac:dyDescent="0.3">
      <c r="F80" s="447"/>
      <c r="G80" s="446"/>
    </row>
    <row r="81" spans="6:7" s="445" customFormat="1" ht="16.5" x14ac:dyDescent="0.3">
      <c r="F81" s="447"/>
      <c r="G81" s="446"/>
    </row>
    <row r="82" spans="6:7" s="445" customFormat="1" ht="16.5" x14ac:dyDescent="0.3">
      <c r="G82" s="446"/>
    </row>
    <row r="83" spans="6:7" s="445" customFormat="1" ht="16.5" x14ac:dyDescent="0.3">
      <c r="F83" s="448"/>
      <c r="G83" s="446"/>
    </row>
    <row r="84" spans="6:7" s="445" customFormat="1" ht="16.5" x14ac:dyDescent="0.3">
      <c r="F84" s="448"/>
      <c r="G84" s="446"/>
    </row>
    <row r="85" spans="6:7" s="445" customFormat="1" ht="16.5" x14ac:dyDescent="0.3">
      <c r="F85" s="448"/>
      <c r="G85" s="446"/>
    </row>
    <row r="86" spans="6:7" s="445" customFormat="1" ht="16.5" x14ac:dyDescent="0.3">
      <c r="F86" s="447"/>
      <c r="G86" s="446"/>
    </row>
    <row r="87" spans="6:7" s="445" customFormat="1" ht="16.5" x14ac:dyDescent="0.3">
      <c r="F87" s="447"/>
      <c r="G87" s="446"/>
    </row>
    <row r="88" spans="6:7" s="445" customFormat="1" ht="16.5" x14ac:dyDescent="0.3">
      <c r="G88" s="446"/>
    </row>
    <row r="89" spans="6:7" s="445" customFormat="1" ht="16.5" x14ac:dyDescent="0.3">
      <c r="G89" s="446"/>
    </row>
    <row r="90" spans="6:7" s="445" customFormat="1" ht="16.5" x14ac:dyDescent="0.3">
      <c r="G90" s="446"/>
    </row>
    <row r="91" spans="6:7" s="445" customFormat="1" ht="16.5" x14ac:dyDescent="0.3">
      <c r="G91" s="446"/>
    </row>
    <row r="92" spans="6:7" s="445" customFormat="1" ht="16.5" x14ac:dyDescent="0.3">
      <c r="G92" s="446"/>
    </row>
    <row r="93" spans="6:7" s="445" customFormat="1" ht="16.5" x14ac:dyDescent="0.3">
      <c r="G93" s="446"/>
    </row>
    <row r="94" spans="6:7" s="445" customFormat="1" ht="16.5" x14ac:dyDescent="0.3">
      <c r="G94" s="446"/>
    </row>
    <row r="95" spans="6:7" s="445" customFormat="1" ht="16.5" x14ac:dyDescent="0.3">
      <c r="G95" s="446"/>
    </row>
    <row r="96" spans="6:7" s="445" customFormat="1" ht="16.5" x14ac:dyDescent="0.3">
      <c r="F96" s="447"/>
      <c r="G96" s="446"/>
    </row>
    <row r="97" spans="6:7" s="445" customFormat="1" ht="16.5" x14ac:dyDescent="0.3">
      <c r="F97" s="447"/>
      <c r="G97" s="446"/>
    </row>
    <row r="98" spans="6:7" s="445" customFormat="1" ht="16.5" x14ac:dyDescent="0.3">
      <c r="G98" s="446"/>
    </row>
    <row r="99" spans="6:7" s="445" customFormat="1" ht="16.5" x14ac:dyDescent="0.3">
      <c r="G99" s="446"/>
    </row>
    <row r="100" spans="6:7" s="443" customFormat="1" ht="16.5" x14ac:dyDescent="0.3">
      <c r="G100" s="444"/>
    </row>
    <row r="101" spans="6:7" s="443" customFormat="1" ht="16.5" x14ac:dyDescent="0.3">
      <c r="G101" s="444"/>
    </row>
    <row r="102" spans="6:7" s="443" customFormat="1" ht="16.5" x14ac:dyDescent="0.3">
      <c r="G102" s="444"/>
    </row>
  </sheetData>
  <protectedRanges>
    <protectedRange sqref="D15:E16" name="Rango1_1"/>
  </protectedRanges>
  <mergeCells count="59">
    <mergeCell ref="C2:D3"/>
    <mergeCell ref="E2:J3"/>
    <mergeCell ref="K2:L2"/>
    <mergeCell ref="K3:L3"/>
    <mergeCell ref="C4:J4"/>
    <mergeCell ref="K4:L4"/>
    <mergeCell ref="C5:L5"/>
    <mergeCell ref="C6:L6"/>
    <mergeCell ref="C7:C8"/>
    <mergeCell ref="D7:H8"/>
    <mergeCell ref="I7:I8"/>
    <mergeCell ref="L7:L8"/>
    <mergeCell ref="C9:L9"/>
    <mergeCell ref="G10:L10"/>
    <mergeCell ref="C12:L12"/>
    <mergeCell ref="D13:E13"/>
    <mergeCell ref="D14:E14"/>
    <mergeCell ref="D15:E15"/>
    <mergeCell ref="D16:E16"/>
    <mergeCell ref="D17:E17"/>
    <mergeCell ref="C19:L19"/>
    <mergeCell ref="D20:F20"/>
    <mergeCell ref="D27:F27"/>
    <mergeCell ref="D28:F28"/>
    <mergeCell ref="D21:F21"/>
    <mergeCell ref="D22:F22"/>
    <mergeCell ref="C25:L25"/>
    <mergeCell ref="D26:F26"/>
    <mergeCell ref="D39:F39"/>
    <mergeCell ref="D29:F29"/>
    <mergeCell ref="D30:F30"/>
    <mergeCell ref="D31:F31"/>
    <mergeCell ref="D32:F32"/>
    <mergeCell ref="D33:F33"/>
    <mergeCell ref="D34:F34"/>
    <mergeCell ref="D35:F35"/>
    <mergeCell ref="D36:F36"/>
    <mergeCell ref="D37:F37"/>
    <mergeCell ref="D38:F38"/>
    <mergeCell ref="F54:G54"/>
    <mergeCell ref="C42:L42"/>
    <mergeCell ref="D43:F43"/>
    <mergeCell ref="D44:F44"/>
    <mergeCell ref="D45:F45"/>
    <mergeCell ref="D46:F46"/>
    <mergeCell ref="D47:F47"/>
    <mergeCell ref="D48:F48"/>
    <mergeCell ref="C51:H51"/>
    <mergeCell ref="J51:L51"/>
    <mergeCell ref="F52:G52"/>
    <mergeCell ref="F53:G53"/>
    <mergeCell ref="I63:L63"/>
    <mergeCell ref="I64:L64"/>
    <mergeCell ref="F55:G55"/>
    <mergeCell ref="F56:G56"/>
    <mergeCell ref="C58:H58"/>
    <mergeCell ref="I58:L61"/>
    <mergeCell ref="C59:H59"/>
    <mergeCell ref="I62:L62"/>
  </mergeCells>
  <dataValidations disablePrompts="1" count="2">
    <dataValidation type="list" allowBlank="1" showInputMessage="1" showErrorMessage="1" sqref="WVO983076:WVO983083 JC65548:JC65554 SY65548:SY65554 ACU65548:ACU65554 AMQ65548:AMQ65554 AWM65548:AWM65554 BGI65548:BGI65554 BQE65548:BQE65554 CAA65548:CAA65554 CJW65548:CJW65554 CTS65548:CTS65554 DDO65548:DDO65554 DNK65548:DNK65554 DXG65548:DXG65554 EHC65548:EHC65554 EQY65548:EQY65554 FAU65548:FAU65554 FKQ65548:FKQ65554 FUM65548:FUM65554 GEI65548:GEI65554 GOE65548:GOE65554 GYA65548:GYA65554 HHW65548:HHW65554 HRS65548:HRS65554 IBO65548:IBO65554 ILK65548:ILK65554 IVG65548:IVG65554 JFC65548:JFC65554 JOY65548:JOY65554 JYU65548:JYU65554 KIQ65548:KIQ65554 KSM65548:KSM65554 LCI65548:LCI65554 LME65548:LME65554 LWA65548:LWA65554 MFW65548:MFW65554 MPS65548:MPS65554 MZO65548:MZO65554 NJK65548:NJK65554 NTG65548:NTG65554 ODC65548:ODC65554 OMY65548:OMY65554 OWU65548:OWU65554 PGQ65548:PGQ65554 PQM65548:PQM65554 QAI65548:QAI65554 QKE65548:QKE65554 QUA65548:QUA65554 RDW65548:RDW65554 RNS65548:RNS65554 RXO65548:RXO65554 SHK65548:SHK65554 SRG65548:SRG65554 TBC65548:TBC65554 TKY65548:TKY65554 TUU65548:TUU65554 UEQ65548:UEQ65554 UOM65548:UOM65554 UYI65548:UYI65554 VIE65548:VIE65554 VSA65548:VSA65554 WBW65548:WBW65554 WLS65548:WLS65554 WVO65548:WVO65554 G131084:G131090 JC131084:JC131090 SY131084:SY131090 ACU131084:ACU131090 AMQ131084:AMQ131090 AWM131084:AWM131090 BGI131084:BGI131090 BQE131084:BQE131090 CAA131084:CAA131090 CJW131084:CJW131090 CTS131084:CTS131090 DDO131084:DDO131090 DNK131084:DNK131090 DXG131084:DXG131090 EHC131084:EHC131090 EQY131084:EQY131090 FAU131084:FAU131090 FKQ131084:FKQ131090 FUM131084:FUM131090 GEI131084:GEI131090 GOE131084:GOE131090 GYA131084:GYA131090 HHW131084:HHW131090 HRS131084:HRS131090 IBO131084:IBO131090 ILK131084:ILK131090 IVG131084:IVG131090 JFC131084:JFC131090 JOY131084:JOY131090 JYU131084:JYU131090 KIQ131084:KIQ131090 KSM131084:KSM131090 LCI131084:LCI131090 LME131084:LME131090 LWA131084:LWA131090 MFW131084:MFW131090 MPS131084:MPS131090 MZO131084:MZO131090 NJK131084:NJK131090 NTG131084:NTG131090 ODC131084:ODC131090 OMY131084:OMY131090 OWU131084:OWU131090 PGQ131084:PGQ131090 PQM131084:PQM131090 QAI131084:QAI131090 QKE131084:QKE131090 QUA131084:QUA131090 RDW131084:RDW131090 RNS131084:RNS131090 RXO131084:RXO131090 SHK131084:SHK131090 SRG131084:SRG131090 TBC131084:TBC131090 TKY131084:TKY131090 TUU131084:TUU131090 UEQ131084:UEQ131090 UOM131084:UOM131090 UYI131084:UYI131090 VIE131084:VIE131090 VSA131084:VSA131090 WBW131084:WBW131090 WLS131084:WLS131090 WVO131084:WVO131090 G196620:G196626 JC196620:JC196626 SY196620:SY196626 ACU196620:ACU196626 AMQ196620:AMQ196626 AWM196620:AWM196626 BGI196620:BGI196626 BQE196620:BQE196626 CAA196620:CAA196626 CJW196620:CJW196626 CTS196620:CTS196626 DDO196620:DDO196626 DNK196620:DNK196626 DXG196620:DXG196626 EHC196620:EHC196626 EQY196620:EQY196626 FAU196620:FAU196626 FKQ196620:FKQ196626 FUM196620:FUM196626 GEI196620:GEI196626 GOE196620:GOE196626 GYA196620:GYA196626 HHW196620:HHW196626 HRS196620:HRS196626 IBO196620:IBO196626 ILK196620:ILK196626 IVG196620:IVG196626 JFC196620:JFC196626 JOY196620:JOY196626 JYU196620:JYU196626 KIQ196620:KIQ196626 KSM196620:KSM196626 LCI196620:LCI196626 LME196620:LME196626 LWA196620:LWA196626 MFW196620:MFW196626 MPS196620:MPS196626 MZO196620:MZO196626 NJK196620:NJK196626 NTG196620:NTG196626 ODC196620:ODC196626 OMY196620:OMY196626 OWU196620:OWU196626 PGQ196620:PGQ196626 PQM196620:PQM196626 QAI196620:QAI196626 QKE196620:QKE196626 QUA196620:QUA196626 RDW196620:RDW196626 RNS196620:RNS196626 RXO196620:RXO196626 SHK196620:SHK196626 SRG196620:SRG196626 TBC196620:TBC196626 TKY196620:TKY196626 TUU196620:TUU196626 UEQ196620:UEQ196626 UOM196620:UOM196626 UYI196620:UYI196626 VIE196620:VIE196626 VSA196620:VSA196626 WBW196620:WBW196626 WLS196620:WLS196626 WVO196620:WVO196626 G262156:G262162 JC262156:JC262162 SY262156:SY262162 ACU262156:ACU262162 AMQ262156:AMQ262162 AWM262156:AWM262162 BGI262156:BGI262162 BQE262156:BQE262162 CAA262156:CAA262162 CJW262156:CJW262162 CTS262156:CTS262162 DDO262156:DDO262162 DNK262156:DNK262162 DXG262156:DXG262162 EHC262156:EHC262162 EQY262156:EQY262162 FAU262156:FAU262162 FKQ262156:FKQ262162 FUM262156:FUM262162 GEI262156:GEI262162 GOE262156:GOE262162 GYA262156:GYA262162 HHW262156:HHW262162 HRS262156:HRS262162 IBO262156:IBO262162 ILK262156:ILK262162 IVG262156:IVG262162 JFC262156:JFC262162 JOY262156:JOY262162 JYU262156:JYU262162 KIQ262156:KIQ262162 KSM262156:KSM262162 LCI262156:LCI262162 LME262156:LME262162 LWA262156:LWA262162 MFW262156:MFW262162 MPS262156:MPS262162 MZO262156:MZO262162 NJK262156:NJK262162 NTG262156:NTG262162 ODC262156:ODC262162 OMY262156:OMY262162 OWU262156:OWU262162 PGQ262156:PGQ262162 PQM262156:PQM262162 QAI262156:QAI262162 QKE262156:QKE262162 QUA262156:QUA262162 RDW262156:RDW262162 RNS262156:RNS262162 RXO262156:RXO262162 SHK262156:SHK262162 SRG262156:SRG262162 TBC262156:TBC262162 TKY262156:TKY262162 TUU262156:TUU262162 UEQ262156:UEQ262162 UOM262156:UOM262162 UYI262156:UYI262162 VIE262156:VIE262162 VSA262156:VSA262162 WBW262156:WBW262162 WLS262156:WLS262162 WVO262156:WVO262162 G327692:G327698 JC327692:JC327698 SY327692:SY327698 ACU327692:ACU327698 AMQ327692:AMQ327698 AWM327692:AWM327698 BGI327692:BGI327698 BQE327692:BQE327698 CAA327692:CAA327698 CJW327692:CJW327698 CTS327692:CTS327698 DDO327692:DDO327698 DNK327692:DNK327698 DXG327692:DXG327698 EHC327692:EHC327698 EQY327692:EQY327698 FAU327692:FAU327698 FKQ327692:FKQ327698 FUM327692:FUM327698 GEI327692:GEI327698 GOE327692:GOE327698 GYA327692:GYA327698 HHW327692:HHW327698 HRS327692:HRS327698 IBO327692:IBO327698 ILK327692:ILK327698 IVG327692:IVG327698 JFC327692:JFC327698 JOY327692:JOY327698 JYU327692:JYU327698 KIQ327692:KIQ327698 KSM327692:KSM327698 LCI327692:LCI327698 LME327692:LME327698 LWA327692:LWA327698 MFW327692:MFW327698 MPS327692:MPS327698 MZO327692:MZO327698 NJK327692:NJK327698 NTG327692:NTG327698 ODC327692:ODC327698 OMY327692:OMY327698 OWU327692:OWU327698 PGQ327692:PGQ327698 PQM327692:PQM327698 QAI327692:QAI327698 QKE327692:QKE327698 QUA327692:QUA327698 RDW327692:RDW327698 RNS327692:RNS327698 RXO327692:RXO327698 SHK327692:SHK327698 SRG327692:SRG327698 TBC327692:TBC327698 TKY327692:TKY327698 TUU327692:TUU327698 UEQ327692:UEQ327698 UOM327692:UOM327698 UYI327692:UYI327698 VIE327692:VIE327698 VSA327692:VSA327698 WBW327692:WBW327698 WLS327692:WLS327698 WVO327692:WVO327698 G393228:G393234 JC393228:JC393234 SY393228:SY393234 ACU393228:ACU393234 AMQ393228:AMQ393234 AWM393228:AWM393234 BGI393228:BGI393234 BQE393228:BQE393234 CAA393228:CAA393234 CJW393228:CJW393234 CTS393228:CTS393234 DDO393228:DDO393234 DNK393228:DNK393234 DXG393228:DXG393234 EHC393228:EHC393234 EQY393228:EQY393234 FAU393228:FAU393234 FKQ393228:FKQ393234 FUM393228:FUM393234 GEI393228:GEI393234 GOE393228:GOE393234 GYA393228:GYA393234 HHW393228:HHW393234 HRS393228:HRS393234 IBO393228:IBO393234 ILK393228:ILK393234 IVG393228:IVG393234 JFC393228:JFC393234 JOY393228:JOY393234 JYU393228:JYU393234 KIQ393228:KIQ393234 KSM393228:KSM393234 LCI393228:LCI393234 LME393228:LME393234 LWA393228:LWA393234 MFW393228:MFW393234 MPS393228:MPS393234 MZO393228:MZO393234 NJK393228:NJK393234 NTG393228:NTG393234 ODC393228:ODC393234 OMY393228:OMY393234 OWU393228:OWU393234 PGQ393228:PGQ393234 PQM393228:PQM393234 QAI393228:QAI393234 QKE393228:QKE393234 QUA393228:QUA393234 RDW393228:RDW393234 RNS393228:RNS393234 RXO393228:RXO393234 SHK393228:SHK393234 SRG393228:SRG393234 TBC393228:TBC393234 TKY393228:TKY393234 TUU393228:TUU393234 UEQ393228:UEQ393234 UOM393228:UOM393234 UYI393228:UYI393234 VIE393228:VIE393234 VSA393228:VSA393234 WBW393228:WBW393234 WLS393228:WLS393234 WVO393228:WVO393234 G458764:G458770 JC458764:JC458770 SY458764:SY458770 ACU458764:ACU458770 AMQ458764:AMQ458770 AWM458764:AWM458770 BGI458764:BGI458770 BQE458764:BQE458770 CAA458764:CAA458770 CJW458764:CJW458770 CTS458764:CTS458770 DDO458764:DDO458770 DNK458764:DNK458770 DXG458764:DXG458770 EHC458764:EHC458770 EQY458764:EQY458770 FAU458764:FAU458770 FKQ458764:FKQ458770 FUM458764:FUM458770 GEI458764:GEI458770 GOE458764:GOE458770 GYA458764:GYA458770 HHW458764:HHW458770 HRS458764:HRS458770 IBO458764:IBO458770 ILK458764:ILK458770 IVG458764:IVG458770 JFC458764:JFC458770 JOY458764:JOY458770 JYU458764:JYU458770 KIQ458764:KIQ458770 KSM458764:KSM458770 LCI458764:LCI458770 LME458764:LME458770 LWA458764:LWA458770 MFW458764:MFW458770 MPS458764:MPS458770 MZO458764:MZO458770 NJK458764:NJK458770 NTG458764:NTG458770 ODC458764:ODC458770 OMY458764:OMY458770 OWU458764:OWU458770 PGQ458764:PGQ458770 PQM458764:PQM458770 QAI458764:QAI458770 QKE458764:QKE458770 QUA458764:QUA458770 RDW458764:RDW458770 RNS458764:RNS458770 RXO458764:RXO458770 SHK458764:SHK458770 SRG458764:SRG458770 TBC458764:TBC458770 TKY458764:TKY458770 TUU458764:TUU458770 UEQ458764:UEQ458770 UOM458764:UOM458770 UYI458764:UYI458770 VIE458764:VIE458770 VSA458764:VSA458770 WBW458764:WBW458770 WLS458764:WLS458770 WVO458764:WVO458770 G524300:G524306 JC524300:JC524306 SY524300:SY524306 ACU524300:ACU524306 AMQ524300:AMQ524306 AWM524300:AWM524306 BGI524300:BGI524306 BQE524300:BQE524306 CAA524300:CAA524306 CJW524300:CJW524306 CTS524300:CTS524306 DDO524300:DDO524306 DNK524300:DNK524306 DXG524300:DXG524306 EHC524300:EHC524306 EQY524300:EQY524306 FAU524300:FAU524306 FKQ524300:FKQ524306 FUM524300:FUM524306 GEI524300:GEI524306 GOE524300:GOE524306 GYA524300:GYA524306 HHW524300:HHW524306 HRS524300:HRS524306 IBO524300:IBO524306 ILK524300:ILK524306 IVG524300:IVG524306 JFC524300:JFC524306 JOY524300:JOY524306 JYU524300:JYU524306 KIQ524300:KIQ524306 KSM524300:KSM524306 LCI524300:LCI524306 LME524300:LME524306 LWA524300:LWA524306 MFW524300:MFW524306 MPS524300:MPS524306 MZO524300:MZO524306 NJK524300:NJK524306 NTG524300:NTG524306 ODC524300:ODC524306 OMY524300:OMY524306 OWU524300:OWU524306 PGQ524300:PGQ524306 PQM524300:PQM524306 QAI524300:QAI524306 QKE524300:QKE524306 QUA524300:QUA524306 RDW524300:RDW524306 RNS524300:RNS524306 RXO524300:RXO524306 SHK524300:SHK524306 SRG524300:SRG524306 TBC524300:TBC524306 TKY524300:TKY524306 TUU524300:TUU524306 UEQ524300:UEQ524306 UOM524300:UOM524306 UYI524300:UYI524306 VIE524300:VIE524306 VSA524300:VSA524306 WBW524300:WBW524306 WLS524300:WLS524306 WVO524300:WVO524306 G589836:G589842 JC589836:JC589842 SY589836:SY589842 ACU589836:ACU589842 AMQ589836:AMQ589842 AWM589836:AWM589842 BGI589836:BGI589842 BQE589836:BQE589842 CAA589836:CAA589842 CJW589836:CJW589842 CTS589836:CTS589842 DDO589836:DDO589842 DNK589836:DNK589842 DXG589836:DXG589842 EHC589836:EHC589842 EQY589836:EQY589842 FAU589836:FAU589842 FKQ589836:FKQ589842 FUM589836:FUM589842 GEI589836:GEI589842 GOE589836:GOE589842 GYA589836:GYA589842 HHW589836:HHW589842 HRS589836:HRS589842 IBO589836:IBO589842 ILK589836:ILK589842 IVG589836:IVG589842 JFC589836:JFC589842 JOY589836:JOY589842 JYU589836:JYU589842 KIQ589836:KIQ589842 KSM589836:KSM589842 LCI589836:LCI589842 LME589836:LME589842 LWA589836:LWA589842 MFW589836:MFW589842 MPS589836:MPS589842 MZO589836:MZO589842 NJK589836:NJK589842 NTG589836:NTG589842 ODC589836:ODC589842 OMY589836:OMY589842 OWU589836:OWU589842 PGQ589836:PGQ589842 PQM589836:PQM589842 QAI589836:QAI589842 QKE589836:QKE589842 QUA589836:QUA589842 RDW589836:RDW589842 RNS589836:RNS589842 RXO589836:RXO589842 SHK589836:SHK589842 SRG589836:SRG589842 TBC589836:TBC589842 TKY589836:TKY589842 TUU589836:TUU589842 UEQ589836:UEQ589842 UOM589836:UOM589842 UYI589836:UYI589842 VIE589836:VIE589842 VSA589836:VSA589842 WBW589836:WBW589842 WLS589836:WLS589842 WVO589836:WVO589842 G655372:G655378 JC655372:JC655378 SY655372:SY655378 ACU655372:ACU655378 AMQ655372:AMQ655378 AWM655372:AWM655378 BGI655372:BGI655378 BQE655372:BQE655378 CAA655372:CAA655378 CJW655372:CJW655378 CTS655372:CTS655378 DDO655372:DDO655378 DNK655372:DNK655378 DXG655372:DXG655378 EHC655372:EHC655378 EQY655372:EQY655378 FAU655372:FAU655378 FKQ655372:FKQ655378 FUM655372:FUM655378 GEI655372:GEI655378 GOE655372:GOE655378 GYA655372:GYA655378 HHW655372:HHW655378 HRS655372:HRS655378 IBO655372:IBO655378 ILK655372:ILK655378 IVG655372:IVG655378 JFC655372:JFC655378 JOY655372:JOY655378 JYU655372:JYU655378 KIQ655372:KIQ655378 KSM655372:KSM655378 LCI655372:LCI655378 LME655372:LME655378 LWA655372:LWA655378 MFW655372:MFW655378 MPS655372:MPS655378 MZO655372:MZO655378 NJK655372:NJK655378 NTG655372:NTG655378 ODC655372:ODC655378 OMY655372:OMY655378 OWU655372:OWU655378 PGQ655372:PGQ655378 PQM655372:PQM655378 QAI655372:QAI655378 QKE655372:QKE655378 QUA655372:QUA655378 RDW655372:RDW655378 RNS655372:RNS655378 RXO655372:RXO655378 SHK655372:SHK655378 SRG655372:SRG655378 TBC655372:TBC655378 TKY655372:TKY655378 TUU655372:TUU655378 UEQ655372:UEQ655378 UOM655372:UOM655378 UYI655372:UYI655378 VIE655372:VIE655378 VSA655372:VSA655378 WBW655372:WBW655378 WLS655372:WLS655378 WVO655372:WVO655378 G720908:G720914 JC720908:JC720914 SY720908:SY720914 ACU720908:ACU720914 AMQ720908:AMQ720914 AWM720908:AWM720914 BGI720908:BGI720914 BQE720908:BQE720914 CAA720908:CAA720914 CJW720908:CJW720914 CTS720908:CTS720914 DDO720908:DDO720914 DNK720908:DNK720914 DXG720908:DXG720914 EHC720908:EHC720914 EQY720908:EQY720914 FAU720908:FAU720914 FKQ720908:FKQ720914 FUM720908:FUM720914 GEI720908:GEI720914 GOE720908:GOE720914 GYA720908:GYA720914 HHW720908:HHW720914 HRS720908:HRS720914 IBO720908:IBO720914 ILK720908:ILK720914 IVG720908:IVG720914 JFC720908:JFC720914 JOY720908:JOY720914 JYU720908:JYU720914 KIQ720908:KIQ720914 KSM720908:KSM720914 LCI720908:LCI720914 LME720908:LME720914 LWA720908:LWA720914 MFW720908:MFW720914 MPS720908:MPS720914 MZO720908:MZO720914 NJK720908:NJK720914 NTG720908:NTG720914 ODC720908:ODC720914 OMY720908:OMY720914 OWU720908:OWU720914 PGQ720908:PGQ720914 PQM720908:PQM720914 QAI720908:QAI720914 QKE720908:QKE720914 QUA720908:QUA720914 RDW720908:RDW720914 RNS720908:RNS720914 RXO720908:RXO720914 SHK720908:SHK720914 SRG720908:SRG720914 TBC720908:TBC720914 TKY720908:TKY720914 TUU720908:TUU720914 UEQ720908:UEQ720914 UOM720908:UOM720914 UYI720908:UYI720914 VIE720908:VIE720914 VSA720908:VSA720914 WBW720908:WBW720914 WLS720908:WLS720914 WVO720908:WVO720914 G786444:G786450 JC786444:JC786450 SY786444:SY786450 ACU786444:ACU786450 AMQ786444:AMQ786450 AWM786444:AWM786450 BGI786444:BGI786450 BQE786444:BQE786450 CAA786444:CAA786450 CJW786444:CJW786450 CTS786444:CTS786450 DDO786444:DDO786450 DNK786444:DNK786450 DXG786444:DXG786450 EHC786444:EHC786450 EQY786444:EQY786450 FAU786444:FAU786450 FKQ786444:FKQ786450 FUM786444:FUM786450 GEI786444:GEI786450 GOE786444:GOE786450 GYA786444:GYA786450 HHW786444:HHW786450 HRS786444:HRS786450 IBO786444:IBO786450 ILK786444:ILK786450 IVG786444:IVG786450 JFC786444:JFC786450 JOY786444:JOY786450 JYU786444:JYU786450 KIQ786444:KIQ786450 KSM786444:KSM786450 LCI786444:LCI786450 LME786444:LME786450 LWA786444:LWA786450 MFW786444:MFW786450 MPS786444:MPS786450 MZO786444:MZO786450 NJK786444:NJK786450 NTG786444:NTG786450 ODC786444:ODC786450 OMY786444:OMY786450 OWU786444:OWU786450 PGQ786444:PGQ786450 PQM786444:PQM786450 QAI786444:QAI786450 QKE786444:QKE786450 QUA786444:QUA786450 RDW786444:RDW786450 RNS786444:RNS786450 RXO786444:RXO786450 SHK786444:SHK786450 SRG786444:SRG786450 TBC786444:TBC786450 TKY786444:TKY786450 TUU786444:TUU786450 UEQ786444:UEQ786450 UOM786444:UOM786450 UYI786444:UYI786450 VIE786444:VIE786450 VSA786444:VSA786450 WBW786444:WBW786450 WLS786444:WLS786450 WVO786444:WVO786450 G851980:G851986 JC851980:JC851986 SY851980:SY851986 ACU851980:ACU851986 AMQ851980:AMQ851986 AWM851980:AWM851986 BGI851980:BGI851986 BQE851980:BQE851986 CAA851980:CAA851986 CJW851980:CJW851986 CTS851980:CTS851986 DDO851980:DDO851986 DNK851980:DNK851986 DXG851980:DXG851986 EHC851980:EHC851986 EQY851980:EQY851986 FAU851980:FAU851986 FKQ851980:FKQ851986 FUM851980:FUM851986 GEI851980:GEI851986 GOE851980:GOE851986 GYA851980:GYA851986 HHW851980:HHW851986 HRS851980:HRS851986 IBO851980:IBO851986 ILK851980:ILK851986 IVG851980:IVG851986 JFC851980:JFC851986 JOY851980:JOY851986 JYU851980:JYU851986 KIQ851980:KIQ851986 KSM851980:KSM851986 LCI851980:LCI851986 LME851980:LME851986 LWA851980:LWA851986 MFW851980:MFW851986 MPS851980:MPS851986 MZO851980:MZO851986 NJK851980:NJK851986 NTG851980:NTG851986 ODC851980:ODC851986 OMY851980:OMY851986 OWU851980:OWU851986 PGQ851980:PGQ851986 PQM851980:PQM851986 QAI851980:QAI851986 QKE851980:QKE851986 QUA851980:QUA851986 RDW851980:RDW851986 RNS851980:RNS851986 RXO851980:RXO851986 SHK851980:SHK851986 SRG851980:SRG851986 TBC851980:TBC851986 TKY851980:TKY851986 TUU851980:TUU851986 UEQ851980:UEQ851986 UOM851980:UOM851986 UYI851980:UYI851986 VIE851980:VIE851986 VSA851980:VSA851986 WBW851980:WBW851986 WLS851980:WLS851986 WVO851980:WVO851986 G917516:G917522 JC917516:JC917522 SY917516:SY917522 ACU917516:ACU917522 AMQ917516:AMQ917522 AWM917516:AWM917522 BGI917516:BGI917522 BQE917516:BQE917522 CAA917516:CAA917522 CJW917516:CJW917522 CTS917516:CTS917522 DDO917516:DDO917522 DNK917516:DNK917522 DXG917516:DXG917522 EHC917516:EHC917522 EQY917516:EQY917522 FAU917516:FAU917522 FKQ917516:FKQ917522 FUM917516:FUM917522 GEI917516:GEI917522 GOE917516:GOE917522 GYA917516:GYA917522 HHW917516:HHW917522 HRS917516:HRS917522 IBO917516:IBO917522 ILK917516:ILK917522 IVG917516:IVG917522 JFC917516:JFC917522 JOY917516:JOY917522 JYU917516:JYU917522 KIQ917516:KIQ917522 KSM917516:KSM917522 LCI917516:LCI917522 LME917516:LME917522 LWA917516:LWA917522 MFW917516:MFW917522 MPS917516:MPS917522 MZO917516:MZO917522 NJK917516:NJK917522 NTG917516:NTG917522 ODC917516:ODC917522 OMY917516:OMY917522 OWU917516:OWU917522 PGQ917516:PGQ917522 PQM917516:PQM917522 QAI917516:QAI917522 QKE917516:QKE917522 QUA917516:QUA917522 RDW917516:RDW917522 RNS917516:RNS917522 RXO917516:RXO917522 SHK917516:SHK917522 SRG917516:SRG917522 TBC917516:TBC917522 TKY917516:TKY917522 TUU917516:TUU917522 UEQ917516:UEQ917522 UOM917516:UOM917522 UYI917516:UYI917522 VIE917516:VIE917522 VSA917516:VSA917522 WBW917516:WBW917522 WLS917516:WLS917522 WVO917516:WVO917522 G983052:G983058 JC983052:JC983058 SY983052:SY983058 ACU983052:ACU983058 AMQ983052:AMQ983058 AWM983052:AWM983058 BGI983052:BGI983058 BQE983052:BQE983058 CAA983052:CAA983058 CJW983052:CJW983058 CTS983052:CTS983058 DDO983052:DDO983058 DNK983052:DNK983058 DXG983052:DXG983058 EHC983052:EHC983058 EQY983052:EQY983058 FAU983052:FAU983058 FKQ983052:FKQ983058 FUM983052:FUM983058 GEI983052:GEI983058 GOE983052:GOE983058 GYA983052:GYA983058 HHW983052:HHW983058 HRS983052:HRS983058 IBO983052:IBO983058 ILK983052:ILK983058 IVG983052:IVG983058 JFC983052:JFC983058 JOY983052:JOY983058 JYU983052:JYU983058 KIQ983052:KIQ983058 KSM983052:KSM983058 LCI983052:LCI983058 LME983052:LME983058 LWA983052:LWA983058 MFW983052:MFW983058 MPS983052:MPS983058 MZO983052:MZO983058 NJK983052:NJK983058 NTG983052:NTG983058 ODC983052:ODC983058 OMY983052:OMY983058 OWU983052:OWU983058 PGQ983052:PGQ983058 PQM983052:PQM983058 QAI983052:QAI983058 QKE983052:QKE983058 QUA983052:QUA983058 RDW983052:RDW983058 RNS983052:RNS983058 RXO983052:RXO983058 SHK983052:SHK983058 SRG983052:SRG983058 TBC983052:TBC983058 TKY983052:TKY983058 TUU983052:TUU983058 UEQ983052:UEQ983058 UOM983052:UOM983058 UYI983052:UYI983058 VIE983052:VIE983058 VSA983052:VSA983058 WBW983052:WBW983058 WLS983052:WLS983058 WVO983052:WVO983058 G65548:G65554 WVO32:WVO39 JC32:JC39 SY32:SY39 ACU32:ACU39 AMQ32:AMQ39 AWM32:AWM39 BGI32:BGI39 BQE32:BQE39 CAA32:CAA39 CJW32:CJW39 CTS32:CTS39 DDO32:DDO39 DNK32:DNK39 DXG32:DXG39 EHC32:EHC39 EQY32:EQY39 FAU32:FAU39 FKQ32:FKQ39 FUM32:FUM39 GEI32:GEI39 GOE32:GOE39 GYA32:GYA39 HHW32:HHW39 HRS32:HRS39 IBO32:IBO39 ILK32:ILK39 IVG32:IVG39 JFC32:JFC39 JOY32:JOY39 JYU32:JYU39 KIQ32:KIQ39 KSM32:KSM39 LCI32:LCI39 LME32:LME39 LWA32:LWA39 MFW32:MFW39 MPS32:MPS39 MZO32:MZO39 NJK32:NJK39 NTG32:NTG39 ODC32:ODC39 OMY32:OMY39 OWU32:OWU39 PGQ32:PGQ39 PQM32:PQM39 QAI32:QAI39 QKE32:QKE39 QUA32:QUA39 RDW32:RDW39 RNS32:RNS39 RXO32:RXO39 SHK32:SHK39 SRG32:SRG39 TBC32:TBC39 TKY32:TKY39 TUU32:TUU39 UEQ32:UEQ39 UOM32:UOM39 UYI32:UYI39 VIE32:VIE39 VSA32:VSA39 WBW32:WBW39 WLS32:WLS39 G65559:G65567 JC65559:JC65567 SY65559:SY65567 ACU65559:ACU65567 AMQ65559:AMQ65567 AWM65559:AWM65567 BGI65559:BGI65567 BQE65559:BQE65567 CAA65559:CAA65567 CJW65559:CJW65567 CTS65559:CTS65567 DDO65559:DDO65567 DNK65559:DNK65567 DXG65559:DXG65567 EHC65559:EHC65567 EQY65559:EQY65567 FAU65559:FAU65567 FKQ65559:FKQ65567 FUM65559:FUM65567 GEI65559:GEI65567 GOE65559:GOE65567 GYA65559:GYA65567 HHW65559:HHW65567 HRS65559:HRS65567 IBO65559:IBO65567 ILK65559:ILK65567 IVG65559:IVG65567 JFC65559:JFC65567 JOY65559:JOY65567 JYU65559:JYU65567 KIQ65559:KIQ65567 KSM65559:KSM65567 LCI65559:LCI65567 LME65559:LME65567 LWA65559:LWA65567 MFW65559:MFW65567 MPS65559:MPS65567 MZO65559:MZO65567 NJK65559:NJK65567 NTG65559:NTG65567 ODC65559:ODC65567 OMY65559:OMY65567 OWU65559:OWU65567 PGQ65559:PGQ65567 PQM65559:PQM65567 QAI65559:QAI65567 QKE65559:QKE65567 QUA65559:QUA65567 RDW65559:RDW65567 RNS65559:RNS65567 RXO65559:RXO65567 SHK65559:SHK65567 SRG65559:SRG65567 TBC65559:TBC65567 TKY65559:TKY65567 TUU65559:TUU65567 UEQ65559:UEQ65567 UOM65559:UOM65567 UYI65559:UYI65567 VIE65559:VIE65567 VSA65559:VSA65567 WBW65559:WBW65567 WLS65559:WLS65567 WVO65559:WVO65567 G131095:G131103 JC131095:JC131103 SY131095:SY131103 ACU131095:ACU131103 AMQ131095:AMQ131103 AWM131095:AWM131103 BGI131095:BGI131103 BQE131095:BQE131103 CAA131095:CAA131103 CJW131095:CJW131103 CTS131095:CTS131103 DDO131095:DDO131103 DNK131095:DNK131103 DXG131095:DXG131103 EHC131095:EHC131103 EQY131095:EQY131103 FAU131095:FAU131103 FKQ131095:FKQ131103 FUM131095:FUM131103 GEI131095:GEI131103 GOE131095:GOE131103 GYA131095:GYA131103 HHW131095:HHW131103 HRS131095:HRS131103 IBO131095:IBO131103 ILK131095:ILK131103 IVG131095:IVG131103 JFC131095:JFC131103 JOY131095:JOY131103 JYU131095:JYU131103 KIQ131095:KIQ131103 KSM131095:KSM131103 LCI131095:LCI131103 LME131095:LME131103 LWA131095:LWA131103 MFW131095:MFW131103 MPS131095:MPS131103 MZO131095:MZO131103 NJK131095:NJK131103 NTG131095:NTG131103 ODC131095:ODC131103 OMY131095:OMY131103 OWU131095:OWU131103 PGQ131095:PGQ131103 PQM131095:PQM131103 QAI131095:QAI131103 QKE131095:QKE131103 QUA131095:QUA131103 RDW131095:RDW131103 RNS131095:RNS131103 RXO131095:RXO131103 SHK131095:SHK131103 SRG131095:SRG131103 TBC131095:TBC131103 TKY131095:TKY131103 TUU131095:TUU131103 UEQ131095:UEQ131103 UOM131095:UOM131103 UYI131095:UYI131103 VIE131095:VIE131103 VSA131095:VSA131103 WBW131095:WBW131103 WLS131095:WLS131103 WVO131095:WVO131103 G196631:G196639 JC196631:JC196639 SY196631:SY196639 ACU196631:ACU196639 AMQ196631:AMQ196639 AWM196631:AWM196639 BGI196631:BGI196639 BQE196631:BQE196639 CAA196631:CAA196639 CJW196631:CJW196639 CTS196631:CTS196639 DDO196631:DDO196639 DNK196631:DNK196639 DXG196631:DXG196639 EHC196631:EHC196639 EQY196631:EQY196639 FAU196631:FAU196639 FKQ196631:FKQ196639 FUM196631:FUM196639 GEI196631:GEI196639 GOE196631:GOE196639 GYA196631:GYA196639 HHW196631:HHW196639 HRS196631:HRS196639 IBO196631:IBO196639 ILK196631:ILK196639 IVG196631:IVG196639 JFC196631:JFC196639 JOY196631:JOY196639 JYU196631:JYU196639 KIQ196631:KIQ196639 KSM196631:KSM196639 LCI196631:LCI196639 LME196631:LME196639 LWA196631:LWA196639 MFW196631:MFW196639 MPS196631:MPS196639 MZO196631:MZO196639 NJK196631:NJK196639 NTG196631:NTG196639 ODC196631:ODC196639 OMY196631:OMY196639 OWU196631:OWU196639 PGQ196631:PGQ196639 PQM196631:PQM196639 QAI196631:QAI196639 QKE196631:QKE196639 QUA196631:QUA196639 RDW196631:RDW196639 RNS196631:RNS196639 RXO196631:RXO196639 SHK196631:SHK196639 SRG196631:SRG196639 TBC196631:TBC196639 TKY196631:TKY196639 TUU196631:TUU196639 UEQ196631:UEQ196639 UOM196631:UOM196639 UYI196631:UYI196639 VIE196631:VIE196639 VSA196631:VSA196639 WBW196631:WBW196639 WLS196631:WLS196639 WVO196631:WVO196639 G262167:G262175 JC262167:JC262175 SY262167:SY262175 ACU262167:ACU262175 AMQ262167:AMQ262175 AWM262167:AWM262175 BGI262167:BGI262175 BQE262167:BQE262175 CAA262167:CAA262175 CJW262167:CJW262175 CTS262167:CTS262175 DDO262167:DDO262175 DNK262167:DNK262175 DXG262167:DXG262175 EHC262167:EHC262175 EQY262167:EQY262175 FAU262167:FAU262175 FKQ262167:FKQ262175 FUM262167:FUM262175 GEI262167:GEI262175 GOE262167:GOE262175 GYA262167:GYA262175 HHW262167:HHW262175 HRS262167:HRS262175 IBO262167:IBO262175 ILK262167:ILK262175 IVG262167:IVG262175 JFC262167:JFC262175 JOY262167:JOY262175 JYU262167:JYU262175 KIQ262167:KIQ262175 KSM262167:KSM262175 LCI262167:LCI262175 LME262167:LME262175 LWA262167:LWA262175 MFW262167:MFW262175 MPS262167:MPS262175 MZO262167:MZO262175 NJK262167:NJK262175 NTG262167:NTG262175 ODC262167:ODC262175 OMY262167:OMY262175 OWU262167:OWU262175 PGQ262167:PGQ262175 PQM262167:PQM262175 QAI262167:QAI262175 QKE262167:QKE262175 QUA262167:QUA262175 RDW262167:RDW262175 RNS262167:RNS262175 RXO262167:RXO262175 SHK262167:SHK262175 SRG262167:SRG262175 TBC262167:TBC262175 TKY262167:TKY262175 TUU262167:TUU262175 UEQ262167:UEQ262175 UOM262167:UOM262175 UYI262167:UYI262175 VIE262167:VIE262175 VSA262167:VSA262175 WBW262167:WBW262175 WLS262167:WLS262175 WVO262167:WVO262175 G327703:G327711 JC327703:JC327711 SY327703:SY327711 ACU327703:ACU327711 AMQ327703:AMQ327711 AWM327703:AWM327711 BGI327703:BGI327711 BQE327703:BQE327711 CAA327703:CAA327711 CJW327703:CJW327711 CTS327703:CTS327711 DDO327703:DDO327711 DNK327703:DNK327711 DXG327703:DXG327711 EHC327703:EHC327711 EQY327703:EQY327711 FAU327703:FAU327711 FKQ327703:FKQ327711 FUM327703:FUM327711 GEI327703:GEI327711 GOE327703:GOE327711 GYA327703:GYA327711 HHW327703:HHW327711 HRS327703:HRS327711 IBO327703:IBO327711 ILK327703:ILK327711 IVG327703:IVG327711 JFC327703:JFC327711 JOY327703:JOY327711 JYU327703:JYU327711 KIQ327703:KIQ327711 KSM327703:KSM327711 LCI327703:LCI327711 LME327703:LME327711 LWA327703:LWA327711 MFW327703:MFW327711 MPS327703:MPS327711 MZO327703:MZO327711 NJK327703:NJK327711 NTG327703:NTG327711 ODC327703:ODC327711 OMY327703:OMY327711 OWU327703:OWU327711 PGQ327703:PGQ327711 PQM327703:PQM327711 QAI327703:QAI327711 QKE327703:QKE327711 QUA327703:QUA327711 RDW327703:RDW327711 RNS327703:RNS327711 RXO327703:RXO327711 SHK327703:SHK327711 SRG327703:SRG327711 TBC327703:TBC327711 TKY327703:TKY327711 TUU327703:TUU327711 UEQ327703:UEQ327711 UOM327703:UOM327711 UYI327703:UYI327711 VIE327703:VIE327711 VSA327703:VSA327711 WBW327703:WBW327711 WLS327703:WLS327711 WVO327703:WVO327711 G393239:G393247 JC393239:JC393247 SY393239:SY393247 ACU393239:ACU393247 AMQ393239:AMQ393247 AWM393239:AWM393247 BGI393239:BGI393247 BQE393239:BQE393247 CAA393239:CAA393247 CJW393239:CJW393247 CTS393239:CTS393247 DDO393239:DDO393247 DNK393239:DNK393247 DXG393239:DXG393247 EHC393239:EHC393247 EQY393239:EQY393247 FAU393239:FAU393247 FKQ393239:FKQ393247 FUM393239:FUM393247 GEI393239:GEI393247 GOE393239:GOE393247 GYA393239:GYA393247 HHW393239:HHW393247 HRS393239:HRS393247 IBO393239:IBO393247 ILK393239:ILK393247 IVG393239:IVG393247 JFC393239:JFC393247 JOY393239:JOY393247 JYU393239:JYU393247 KIQ393239:KIQ393247 KSM393239:KSM393247 LCI393239:LCI393247 LME393239:LME393247 LWA393239:LWA393247 MFW393239:MFW393247 MPS393239:MPS393247 MZO393239:MZO393247 NJK393239:NJK393247 NTG393239:NTG393247 ODC393239:ODC393247 OMY393239:OMY393247 OWU393239:OWU393247 PGQ393239:PGQ393247 PQM393239:PQM393247 QAI393239:QAI393247 QKE393239:QKE393247 QUA393239:QUA393247 RDW393239:RDW393247 RNS393239:RNS393247 RXO393239:RXO393247 SHK393239:SHK393247 SRG393239:SRG393247 TBC393239:TBC393247 TKY393239:TKY393247 TUU393239:TUU393247 UEQ393239:UEQ393247 UOM393239:UOM393247 UYI393239:UYI393247 VIE393239:VIE393247 VSA393239:VSA393247 WBW393239:WBW393247 WLS393239:WLS393247 WVO393239:WVO393247 G458775:G458783 JC458775:JC458783 SY458775:SY458783 ACU458775:ACU458783 AMQ458775:AMQ458783 AWM458775:AWM458783 BGI458775:BGI458783 BQE458775:BQE458783 CAA458775:CAA458783 CJW458775:CJW458783 CTS458775:CTS458783 DDO458775:DDO458783 DNK458775:DNK458783 DXG458775:DXG458783 EHC458775:EHC458783 EQY458775:EQY458783 FAU458775:FAU458783 FKQ458775:FKQ458783 FUM458775:FUM458783 GEI458775:GEI458783 GOE458775:GOE458783 GYA458775:GYA458783 HHW458775:HHW458783 HRS458775:HRS458783 IBO458775:IBO458783 ILK458775:ILK458783 IVG458775:IVG458783 JFC458775:JFC458783 JOY458775:JOY458783 JYU458775:JYU458783 KIQ458775:KIQ458783 KSM458775:KSM458783 LCI458775:LCI458783 LME458775:LME458783 LWA458775:LWA458783 MFW458775:MFW458783 MPS458775:MPS458783 MZO458775:MZO458783 NJK458775:NJK458783 NTG458775:NTG458783 ODC458775:ODC458783 OMY458775:OMY458783 OWU458775:OWU458783 PGQ458775:PGQ458783 PQM458775:PQM458783 QAI458775:QAI458783 QKE458775:QKE458783 QUA458775:QUA458783 RDW458775:RDW458783 RNS458775:RNS458783 RXO458775:RXO458783 SHK458775:SHK458783 SRG458775:SRG458783 TBC458775:TBC458783 TKY458775:TKY458783 TUU458775:TUU458783 UEQ458775:UEQ458783 UOM458775:UOM458783 UYI458775:UYI458783 VIE458775:VIE458783 VSA458775:VSA458783 WBW458775:WBW458783 WLS458775:WLS458783 WVO458775:WVO458783 G524311:G524319 JC524311:JC524319 SY524311:SY524319 ACU524311:ACU524319 AMQ524311:AMQ524319 AWM524311:AWM524319 BGI524311:BGI524319 BQE524311:BQE524319 CAA524311:CAA524319 CJW524311:CJW524319 CTS524311:CTS524319 DDO524311:DDO524319 DNK524311:DNK524319 DXG524311:DXG524319 EHC524311:EHC524319 EQY524311:EQY524319 FAU524311:FAU524319 FKQ524311:FKQ524319 FUM524311:FUM524319 GEI524311:GEI524319 GOE524311:GOE524319 GYA524311:GYA524319 HHW524311:HHW524319 HRS524311:HRS524319 IBO524311:IBO524319 ILK524311:ILK524319 IVG524311:IVG524319 JFC524311:JFC524319 JOY524311:JOY524319 JYU524311:JYU524319 KIQ524311:KIQ524319 KSM524311:KSM524319 LCI524311:LCI524319 LME524311:LME524319 LWA524311:LWA524319 MFW524311:MFW524319 MPS524311:MPS524319 MZO524311:MZO524319 NJK524311:NJK524319 NTG524311:NTG524319 ODC524311:ODC524319 OMY524311:OMY524319 OWU524311:OWU524319 PGQ524311:PGQ524319 PQM524311:PQM524319 QAI524311:QAI524319 QKE524311:QKE524319 QUA524311:QUA524319 RDW524311:RDW524319 RNS524311:RNS524319 RXO524311:RXO524319 SHK524311:SHK524319 SRG524311:SRG524319 TBC524311:TBC524319 TKY524311:TKY524319 TUU524311:TUU524319 UEQ524311:UEQ524319 UOM524311:UOM524319 UYI524311:UYI524319 VIE524311:VIE524319 VSA524311:VSA524319 WBW524311:WBW524319 WLS524311:WLS524319 WVO524311:WVO524319 G589847:G589855 JC589847:JC589855 SY589847:SY589855 ACU589847:ACU589855 AMQ589847:AMQ589855 AWM589847:AWM589855 BGI589847:BGI589855 BQE589847:BQE589855 CAA589847:CAA589855 CJW589847:CJW589855 CTS589847:CTS589855 DDO589847:DDO589855 DNK589847:DNK589855 DXG589847:DXG589855 EHC589847:EHC589855 EQY589847:EQY589855 FAU589847:FAU589855 FKQ589847:FKQ589855 FUM589847:FUM589855 GEI589847:GEI589855 GOE589847:GOE589855 GYA589847:GYA589855 HHW589847:HHW589855 HRS589847:HRS589855 IBO589847:IBO589855 ILK589847:ILK589855 IVG589847:IVG589855 JFC589847:JFC589855 JOY589847:JOY589855 JYU589847:JYU589855 KIQ589847:KIQ589855 KSM589847:KSM589855 LCI589847:LCI589855 LME589847:LME589855 LWA589847:LWA589855 MFW589847:MFW589855 MPS589847:MPS589855 MZO589847:MZO589855 NJK589847:NJK589855 NTG589847:NTG589855 ODC589847:ODC589855 OMY589847:OMY589855 OWU589847:OWU589855 PGQ589847:PGQ589855 PQM589847:PQM589855 QAI589847:QAI589855 QKE589847:QKE589855 QUA589847:QUA589855 RDW589847:RDW589855 RNS589847:RNS589855 RXO589847:RXO589855 SHK589847:SHK589855 SRG589847:SRG589855 TBC589847:TBC589855 TKY589847:TKY589855 TUU589847:TUU589855 UEQ589847:UEQ589855 UOM589847:UOM589855 UYI589847:UYI589855 VIE589847:VIE589855 VSA589847:VSA589855 WBW589847:WBW589855 WLS589847:WLS589855 WVO589847:WVO589855 G655383:G655391 JC655383:JC655391 SY655383:SY655391 ACU655383:ACU655391 AMQ655383:AMQ655391 AWM655383:AWM655391 BGI655383:BGI655391 BQE655383:BQE655391 CAA655383:CAA655391 CJW655383:CJW655391 CTS655383:CTS655391 DDO655383:DDO655391 DNK655383:DNK655391 DXG655383:DXG655391 EHC655383:EHC655391 EQY655383:EQY655391 FAU655383:FAU655391 FKQ655383:FKQ655391 FUM655383:FUM655391 GEI655383:GEI655391 GOE655383:GOE655391 GYA655383:GYA655391 HHW655383:HHW655391 HRS655383:HRS655391 IBO655383:IBO655391 ILK655383:ILK655391 IVG655383:IVG655391 JFC655383:JFC655391 JOY655383:JOY655391 JYU655383:JYU655391 KIQ655383:KIQ655391 KSM655383:KSM655391 LCI655383:LCI655391 LME655383:LME655391 LWA655383:LWA655391 MFW655383:MFW655391 MPS655383:MPS655391 MZO655383:MZO655391 NJK655383:NJK655391 NTG655383:NTG655391 ODC655383:ODC655391 OMY655383:OMY655391 OWU655383:OWU655391 PGQ655383:PGQ655391 PQM655383:PQM655391 QAI655383:QAI655391 QKE655383:QKE655391 QUA655383:QUA655391 RDW655383:RDW655391 RNS655383:RNS655391 RXO655383:RXO655391 SHK655383:SHK655391 SRG655383:SRG655391 TBC655383:TBC655391 TKY655383:TKY655391 TUU655383:TUU655391 UEQ655383:UEQ655391 UOM655383:UOM655391 UYI655383:UYI655391 VIE655383:VIE655391 VSA655383:VSA655391 WBW655383:WBW655391 WLS655383:WLS655391 WVO655383:WVO655391 G720919:G720927 JC720919:JC720927 SY720919:SY720927 ACU720919:ACU720927 AMQ720919:AMQ720927 AWM720919:AWM720927 BGI720919:BGI720927 BQE720919:BQE720927 CAA720919:CAA720927 CJW720919:CJW720927 CTS720919:CTS720927 DDO720919:DDO720927 DNK720919:DNK720927 DXG720919:DXG720927 EHC720919:EHC720927 EQY720919:EQY720927 FAU720919:FAU720927 FKQ720919:FKQ720927 FUM720919:FUM720927 GEI720919:GEI720927 GOE720919:GOE720927 GYA720919:GYA720927 HHW720919:HHW720927 HRS720919:HRS720927 IBO720919:IBO720927 ILK720919:ILK720927 IVG720919:IVG720927 JFC720919:JFC720927 JOY720919:JOY720927 JYU720919:JYU720927 KIQ720919:KIQ720927 KSM720919:KSM720927 LCI720919:LCI720927 LME720919:LME720927 LWA720919:LWA720927 MFW720919:MFW720927 MPS720919:MPS720927 MZO720919:MZO720927 NJK720919:NJK720927 NTG720919:NTG720927 ODC720919:ODC720927 OMY720919:OMY720927 OWU720919:OWU720927 PGQ720919:PGQ720927 PQM720919:PQM720927 QAI720919:QAI720927 QKE720919:QKE720927 QUA720919:QUA720927 RDW720919:RDW720927 RNS720919:RNS720927 RXO720919:RXO720927 SHK720919:SHK720927 SRG720919:SRG720927 TBC720919:TBC720927 TKY720919:TKY720927 TUU720919:TUU720927 UEQ720919:UEQ720927 UOM720919:UOM720927 UYI720919:UYI720927 VIE720919:VIE720927 VSA720919:VSA720927 WBW720919:WBW720927 WLS720919:WLS720927 WVO720919:WVO720927 G786455:G786463 JC786455:JC786463 SY786455:SY786463 ACU786455:ACU786463 AMQ786455:AMQ786463 AWM786455:AWM786463 BGI786455:BGI786463 BQE786455:BQE786463 CAA786455:CAA786463 CJW786455:CJW786463 CTS786455:CTS786463 DDO786455:DDO786463 DNK786455:DNK786463 DXG786455:DXG786463 EHC786455:EHC786463 EQY786455:EQY786463 FAU786455:FAU786463 FKQ786455:FKQ786463 FUM786455:FUM786463 GEI786455:GEI786463 GOE786455:GOE786463 GYA786455:GYA786463 HHW786455:HHW786463 HRS786455:HRS786463 IBO786455:IBO786463 ILK786455:ILK786463 IVG786455:IVG786463 JFC786455:JFC786463 JOY786455:JOY786463 JYU786455:JYU786463 KIQ786455:KIQ786463 KSM786455:KSM786463 LCI786455:LCI786463 LME786455:LME786463 LWA786455:LWA786463 MFW786455:MFW786463 MPS786455:MPS786463 MZO786455:MZO786463 NJK786455:NJK786463 NTG786455:NTG786463 ODC786455:ODC786463 OMY786455:OMY786463 OWU786455:OWU786463 PGQ786455:PGQ786463 PQM786455:PQM786463 QAI786455:QAI786463 QKE786455:QKE786463 QUA786455:QUA786463 RDW786455:RDW786463 RNS786455:RNS786463 RXO786455:RXO786463 SHK786455:SHK786463 SRG786455:SRG786463 TBC786455:TBC786463 TKY786455:TKY786463 TUU786455:TUU786463 UEQ786455:UEQ786463 UOM786455:UOM786463 UYI786455:UYI786463 VIE786455:VIE786463 VSA786455:VSA786463 WBW786455:WBW786463 WLS786455:WLS786463 WVO786455:WVO786463 G851991:G851999 JC851991:JC851999 SY851991:SY851999 ACU851991:ACU851999 AMQ851991:AMQ851999 AWM851991:AWM851999 BGI851991:BGI851999 BQE851991:BQE851999 CAA851991:CAA851999 CJW851991:CJW851999 CTS851991:CTS851999 DDO851991:DDO851999 DNK851991:DNK851999 DXG851991:DXG851999 EHC851991:EHC851999 EQY851991:EQY851999 FAU851991:FAU851999 FKQ851991:FKQ851999 FUM851991:FUM851999 GEI851991:GEI851999 GOE851991:GOE851999 GYA851991:GYA851999 HHW851991:HHW851999 HRS851991:HRS851999 IBO851991:IBO851999 ILK851991:ILK851999 IVG851991:IVG851999 JFC851991:JFC851999 JOY851991:JOY851999 JYU851991:JYU851999 KIQ851991:KIQ851999 KSM851991:KSM851999 LCI851991:LCI851999 LME851991:LME851999 LWA851991:LWA851999 MFW851991:MFW851999 MPS851991:MPS851999 MZO851991:MZO851999 NJK851991:NJK851999 NTG851991:NTG851999 ODC851991:ODC851999 OMY851991:OMY851999 OWU851991:OWU851999 PGQ851991:PGQ851999 PQM851991:PQM851999 QAI851991:QAI851999 QKE851991:QKE851999 QUA851991:QUA851999 RDW851991:RDW851999 RNS851991:RNS851999 RXO851991:RXO851999 SHK851991:SHK851999 SRG851991:SRG851999 TBC851991:TBC851999 TKY851991:TKY851999 TUU851991:TUU851999 UEQ851991:UEQ851999 UOM851991:UOM851999 UYI851991:UYI851999 VIE851991:VIE851999 VSA851991:VSA851999 WBW851991:WBW851999 WLS851991:WLS851999 WVO851991:WVO851999 G917527:G917535 JC917527:JC917535 SY917527:SY917535 ACU917527:ACU917535 AMQ917527:AMQ917535 AWM917527:AWM917535 BGI917527:BGI917535 BQE917527:BQE917535 CAA917527:CAA917535 CJW917527:CJW917535 CTS917527:CTS917535 DDO917527:DDO917535 DNK917527:DNK917535 DXG917527:DXG917535 EHC917527:EHC917535 EQY917527:EQY917535 FAU917527:FAU917535 FKQ917527:FKQ917535 FUM917527:FUM917535 GEI917527:GEI917535 GOE917527:GOE917535 GYA917527:GYA917535 HHW917527:HHW917535 HRS917527:HRS917535 IBO917527:IBO917535 ILK917527:ILK917535 IVG917527:IVG917535 JFC917527:JFC917535 JOY917527:JOY917535 JYU917527:JYU917535 KIQ917527:KIQ917535 KSM917527:KSM917535 LCI917527:LCI917535 LME917527:LME917535 LWA917527:LWA917535 MFW917527:MFW917535 MPS917527:MPS917535 MZO917527:MZO917535 NJK917527:NJK917535 NTG917527:NTG917535 ODC917527:ODC917535 OMY917527:OMY917535 OWU917527:OWU917535 PGQ917527:PGQ917535 PQM917527:PQM917535 QAI917527:QAI917535 QKE917527:QKE917535 QUA917527:QUA917535 RDW917527:RDW917535 RNS917527:RNS917535 RXO917527:RXO917535 SHK917527:SHK917535 SRG917527:SRG917535 TBC917527:TBC917535 TKY917527:TKY917535 TUU917527:TUU917535 UEQ917527:UEQ917535 UOM917527:UOM917535 UYI917527:UYI917535 VIE917527:VIE917535 VSA917527:VSA917535 WBW917527:WBW917535 WLS917527:WLS917535 WVO917527:WVO917535 G983063:G983071 JC983063:JC983071 SY983063:SY983071 ACU983063:ACU983071 AMQ983063:AMQ983071 AWM983063:AWM983071 BGI983063:BGI983071 BQE983063:BQE983071 CAA983063:CAA983071 CJW983063:CJW983071 CTS983063:CTS983071 DDO983063:DDO983071 DNK983063:DNK983071 DXG983063:DXG983071 EHC983063:EHC983071 EQY983063:EQY983071 FAU983063:FAU983071 FKQ983063:FKQ983071 FUM983063:FUM983071 GEI983063:GEI983071 GOE983063:GOE983071 GYA983063:GYA983071 HHW983063:HHW983071 HRS983063:HRS983071 IBO983063:IBO983071 ILK983063:ILK983071 IVG983063:IVG983071 JFC983063:JFC983071 JOY983063:JOY983071 JYU983063:JYU983071 KIQ983063:KIQ983071 KSM983063:KSM983071 LCI983063:LCI983071 LME983063:LME983071 LWA983063:LWA983071 MFW983063:MFW983071 MPS983063:MPS983071 MZO983063:MZO983071 NJK983063:NJK983071 NTG983063:NTG983071 ODC983063:ODC983071 OMY983063:OMY983071 OWU983063:OWU983071 PGQ983063:PGQ983071 PQM983063:PQM983071 QAI983063:QAI983071 QKE983063:QKE983071 QUA983063:QUA983071 RDW983063:RDW983071 RNS983063:RNS983071 RXO983063:RXO983071 SHK983063:SHK983071 SRG983063:SRG983071 TBC983063:TBC983071 TKY983063:TKY983071 TUU983063:TUU983071 UEQ983063:UEQ983071 UOM983063:UOM983071 UYI983063:UYI983071 VIE983063:VIE983071 VSA983063:VSA983071 WBW983063:WBW983071 WLS983063:WLS983071 WVO983063:WVO983071 G22 JC44:JC48 SY44:SY48 ACU44:ACU48 AMQ44:AMQ48 AWM44:AWM48 BGI44:BGI48 BQE44:BQE48 CAA44:CAA48 CJW44:CJW48 CTS44:CTS48 DDO44:DDO48 DNK44:DNK48 DXG44:DXG48 EHC44:EHC48 EQY44:EQY48 FAU44:FAU48 FKQ44:FKQ48 FUM44:FUM48 GEI44:GEI48 GOE44:GOE48 GYA44:GYA48 HHW44:HHW48 HRS44:HRS48 IBO44:IBO48 ILK44:ILK48 IVG44:IVG48 JFC44:JFC48 JOY44:JOY48 JYU44:JYU48 KIQ44:KIQ48 KSM44:KSM48 LCI44:LCI48 LME44:LME48 LWA44:LWA48 MFW44:MFW48 MPS44:MPS48 MZO44:MZO48 NJK44:NJK48 NTG44:NTG48 ODC44:ODC48 OMY44:OMY48 OWU44:OWU48 PGQ44:PGQ48 PQM44:PQM48 QAI44:QAI48 QKE44:QKE48 QUA44:QUA48 RDW44:RDW48 RNS44:RNS48 RXO44:RXO48 SHK44:SHK48 SRG44:SRG48 TBC44:TBC48 TKY44:TKY48 TUU44:TUU48 UEQ44:UEQ48 UOM44:UOM48 UYI44:UYI48 VIE44:VIE48 VSA44:VSA48 WBW44:WBW48 WLS44:WLS48 WVO44:WVO48 G65572:G65579 JC65572:JC65579 SY65572:SY65579 ACU65572:ACU65579 AMQ65572:AMQ65579 AWM65572:AWM65579 BGI65572:BGI65579 BQE65572:BQE65579 CAA65572:CAA65579 CJW65572:CJW65579 CTS65572:CTS65579 DDO65572:DDO65579 DNK65572:DNK65579 DXG65572:DXG65579 EHC65572:EHC65579 EQY65572:EQY65579 FAU65572:FAU65579 FKQ65572:FKQ65579 FUM65572:FUM65579 GEI65572:GEI65579 GOE65572:GOE65579 GYA65572:GYA65579 HHW65572:HHW65579 HRS65572:HRS65579 IBO65572:IBO65579 ILK65572:ILK65579 IVG65572:IVG65579 JFC65572:JFC65579 JOY65572:JOY65579 JYU65572:JYU65579 KIQ65572:KIQ65579 KSM65572:KSM65579 LCI65572:LCI65579 LME65572:LME65579 LWA65572:LWA65579 MFW65572:MFW65579 MPS65572:MPS65579 MZO65572:MZO65579 NJK65572:NJK65579 NTG65572:NTG65579 ODC65572:ODC65579 OMY65572:OMY65579 OWU65572:OWU65579 PGQ65572:PGQ65579 PQM65572:PQM65579 QAI65572:QAI65579 QKE65572:QKE65579 QUA65572:QUA65579 RDW65572:RDW65579 RNS65572:RNS65579 RXO65572:RXO65579 SHK65572:SHK65579 SRG65572:SRG65579 TBC65572:TBC65579 TKY65572:TKY65579 TUU65572:TUU65579 UEQ65572:UEQ65579 UOM65572:UOM65579 UYI65572:UYI65579 VIE65572:VIE65579 VSA65572:VSA65579 WBW65572:WBW65579 WLS65572:WLS65579 WVO65572:WVO65579 G131108:G131115 JC131108:JC131115 SY131108:SY131115 ACU131108:ACU131115 AMQ131108:AMQ131115 AWM131108:AWM131115 BGI131108:BGI131115 BQE131108:BQE131115 CAA131108:CAA131115 CJW131108:CJW131115 CTS131108:CTS131115 DDO131108:DDO131115 DNK131108:DNK131115 DXG131108:DXG131115 EHC131108:EHC131115 EQY131108:EQY131115 FAU131108:FAU131115 FKQ131108:FKQ131115 FUM131108:FUM131115 GEI131108:GEI131115 GOE131108:GOE131115 GYA131108:GYA131115 HHW131108:HHW131115 HRS131108:HRS131115 IBO131108:IBO131115 ILK131108:ILK131115 IVG131108:IVG131115 JFC131108:JFC131115 JOY131108:JOY131115 JYU131108:JYU131115 KIQ131108:KIQ131115 KSM131108:KSM131115 LCI131108:LCI131115 LME131108:LME131115 LWA131108:LWA131115 MFW131108:MFW131115 MPS131108:MPS131115 MZO131108:MZO131115 NJK131108:NJK131115 NTG131108:NTG131115 ODC131108:ODC131115 OMY131108:OMY131115 OWU131108:OWU131115 PGQ131108:PGQ131115 PQM131108:PQM131115 QAI131108:QAI131115 QKE131108:QKE131115 QUA131108:QUA131115 RDW131108:RDW131115 RNS131108:RNS131115 RXO131108:RXO131115 SHK131108:SHK131115 SRG131108:SRG131115 TBC131108:TBC131115 TKY131108:TKY131115 TUU131108:TUU131115 UEQ131108:UEQ131115 UOM131108:UOM131115 UYI131108:UYI131115 VIE131108:VIE131115 VSA131108:VSA131115 WBW131108:WBW131115 WLS131108:WLS131115 WVO131108:WVO131115 G196644:G196651 JC196644:JC196651 SY196644:SY196651 ACU196644:ACU196651 AMQ196644:AMQ196651 AWM196644:AWM196651 BGI196644:BGI196651 BQE196644:BQE196651 CAA196644:CAA196651 CJW196644:CJW196651 CTS196644:CTS196651 DDO196644:DDO196651 DNK196644:DNK196651 DXG196644:DXG196651 EHC196644:EHC196651 EQY196644:EQY196651 FAU196644:FAU196651 FKQ196644:FKQ196651 FUM196644:FUM196651 GEI196644:GEI196651 GOE196644:GOE196651 GYA196644:GYA196651 HHW196644:HHW196651 HRS196644:HRS196651 IBO196644:IBO196651 ILK196644:ILK196651 IVG196644:IVG196651 JFC196644:JFC196651 JOY196644:JOY196651 JYU196644:JYU196651 KIQ196644:KIQ196651 KSM196644:KSM196651 LCI196644:LCI196651 LME196644:LME196651 LWA196644:LWA196651 MFW196644:MFW196651 MPS196644:MPS196651 MZO196644:MZO196651 NJK196644:NJK196651 NTG196644:NTG196651 ODC196644:ODC196651 OMY196644:OMY196651 OWU196644:OWU196651 PGQ196644:PGQ196651 PQM196644:PQM196651 QAI196644:QAI196651 QKE196644:QKE196651 QUA196644:QUA196651 RDW196644:RDW196651 RNS196644:RNS196651 RXO196644:RXO196651 SHK196644:SHK196651 SRG196644:SRG196651 TBC196644:TBC196651 TKY196644:TKY196651 TUU196644:TUU196651 UEQ196644:UEQ196651 UOM196644:UOM196651 UYI196644:UYI196651 VIE196644:VIE196651 VSA196644:VSA196651 WBW196644:WBW196651 WLS196644:WLS196651 WVO196644:WVO196651 G262180:G262187 JC262180:JC262187 SY262180:SY262187 ACU262180:ACU262187 AMQ262180:AMQ262187 AWM262180:AWM262187 BGI262180:BGI262187 BQE262180:BQE262187 CAA262180:CAA262187 CJW262180:CJW262187 CTS262180:CTS262187 DDO262180:DDO262187 DNK262180:DNK262187 DXG262180:DXG262187 EHC262180:EHC262187 EQY262180:EQY262187 FAU262180:FAU262187 FKQ262180:FKQ262187 FUM262180:FUM262187 GEI262180:GEI262187 GOE262180:GOE262187 GYA262180:GYA262187 HHW262180:HHW262187 HRS262180:HRS262187 IBO262180:IBO262187 ILK262180:ILK262187 IVG262180:IVG262187 JFC262180:JFC262187 JOY262180:JOY262187 JYU262180:JYU262187 KIQ262180:KIQ262187 KSM262180:KSM262187 LCI262180:LCI262187 LME262180:LME262187 LWA262180:LWA262187 MFW262180:MFW262187 MPS262180:MPS262187 MZO262180:MZO262187 NJK262180:NJK262187 NTG262180:NTG262187 ODC262180:ODC262187 OMY262180:OMY262187 OWU262180:OWU262187 PGQ262180:PGQ262187 PQM262180:PQM262187 QAI262180:QAI262187 QKE262180:QKE262187 QUA262180:QUA262187 RDW262180:RDW262187 RNS262180:RNS262187 RXO262180:RXO262187 SHK262180:SHK262187 SRG262180:SRG262187 TBC262180:TBC262187 TKY262180:TKY262187 TUU262180:TUU262187 UEQ262180:UEQ262187 UOM262180:UOM262187 UYI262180:UYI262187 VIE262180:VIE262187 VSA262180:VSA262187 WBW262180:WBW262187 WLS262180:WLS262187 WVO262180:WVO262187 G327716:G327723 JC327716:JC327723 SY327716:SY327723 ACU327716:ACU327723 AMQ327716:AMQ327723 AWM327716:AWM327723 BGI327716:BGI327723 BQE327716:BQE327723 CAA327716:CAA327723 CJW327716:CJW327723 CTS327716:CTS327723 DDO327716:DDO327723 DNK327716:DNK327723 DXG327716:DXG327723 EHC327716:EHC327723 EQY327716:EQY327723 FAU327716:FAU327723 FKQ327716:FKQ327723 FUM327716:FUM327723 GEI327716:GEI327723 GOE327716:GOE327723 GYA327716:GYA327723 HHW327716:HHW327723 HRS327716:HRS327723 IBO327716:IBO327723 ILK327716:ILK327723 IVG327716:IVG327723 JFC327716:JFC327723 JOY327716:JOY327723 JYU327716:JYU327723 KIQ327716:KIQ327723 KSM327716:KSM327723 LCI327716:LCI327723 LME327716:LME327723 LWA327716:LWA327723 MFW327716:MFW327723 MPS327716:MPS327723 MZO327716:MZO327723 NJK327716:NJK327723 NTG327716:NTG327723 ODC327716:ODC327723 OMY327716:OMY327723 OWU327716:OWU327723 PGQ327716:PGQ327723 PQM327716:PQM327723 QAI327716:QAI327723 QKE327716:QKE327723 QUA327716:QUA327723 RDW327716:RDW327723 RNS327716:RNS327723 RXO327716:RXO327723 SHK327716:SHK327723 SRG327716:SRG327723 TBC327716:TBC327723 TKY327716:TKY327723 TUU327716:TUU327723 UEQ327716:UEQ327723 UOM327716:UOM327723 UYI327716:UYI327723 VIE327716:VIE327723 VSA327716:VSA327723 WBW327716:WBW327723 WLS327716:WLS327723 WVO327716:WVO327723 G393252:G393259 JC393252:JC393259 SY393252:SY393259 ACU393252:ACU393259 AMQ393252:AMQ393259 AWM393252:AWM393259 BGI393252:BGI393259 BQE393252:BQE393259 CAA393252:CAA393259 CJW393252:CJW393259 CTS393252:CTS393259 DDO393252:DDO393259 DNK393252:DNK393259 DXG393252:DXG393259 EHC393252:EHC393259 EQY393252:EQY393259 FAU393252:FAU393259 FKQ393252:FKQ393259 FUM393252:FUM393259 GEI393252:GEI393259 GOE393252:GOE393259 GYA393252:GYA393259 HHW393252:HHW393259 HRS393252:HRS393259 IBO393252:IBO393259 ILK393252:ILK393259 IVG393252:IVG393259 JFC393252:JFC393259 JOY393252:JOY393259 JYU393252:JYU393259 KIQ393252:KIQ393259 KSM393252:KSM393259 LCI393252:LCI393259 LME393252:LME393259 LWA393252:LWA393259 MFW393252:MFW393259 MPS393252:MPS393259 MZO393252:MZO393259 NJK393252:NJK393259 NTG393252:NTG393259 ODC393252:ODC393259 OMY393252:OMY393259 OWU393252:OWU393259 PGQ393252:PGQ393259 PQM393252:PQM393259 QAI393252:QAI393259 QKE393252:QKE393259 QUA393252:QUA393259 RDW393252:RDW393259 RNS393252:RNS393259 RXO393252:RXO393259 SHK393252:SHK393259 SRG393252:SRG393259 TBC393252:TBC393259 TKY393252:TKY393259 TUU393252:TUU393259 UEQ393252:UEQ393259 UOM393252:UOM393259 UYI393252:UYI393259 VIE393252:VIE393259 VSA393252:VSA393259 WBW393252:WBW393259 WLS393252:WLS393259 WVO393252:WVO393259 G458788:G458795 JC458788:JC458795 SY458788:SY458795 ACU458788:ACU458795 AMQ458788:AMQ458795 AWM458788:AWM458795 BGI458788:BGI458795 BQE458788:BQE458795 CAA458788:CAA458795 CJW458788:CJW458795 CTS458788:CTS458795 DDO458788:DDO458795 DNK458788:DNK458795 DXG458788:DXG458795 EHC458788:EHC458795 EQY458788:EQY458795 FAU458788:FAU458795 FKQ458788:FKQ458795 FUM458788:FUM458795 GEI458788:GEI458795 GOE458788:GOE458795 GYA458788:GYA458795 HHW458788:HHW458795 HRS458788:HRS458795 IBO458788:IBO458795 ILK458788:ILK458795 IVG458788:IVG458795 JFC458788:JFC458795 JOY458788:JOY458795 JYU458788:JYU458795 KIQ458788:KIQ458795 KSM458788:KSM458795 LCI458788:LCI458795 LME458788:LME458795 LWA458788:LWA458795 MFW458788:MFW458795 MPS458788:MPS458795 MZO458788:MZO458795 NJK458788:NJK458795 NTG458788:NTG458795 ODC458788:ODC458795 OMY458788:OMY458795 OWU458788:OWU458795 PGQ458788:PGQ458795 PQM458788:PQM458795 QAI458788:QAI458795 QKE458788:QKE458795 QUA458788:QUA458795 RDW458788:RDW458795 RNS458788:RNS458795 RXO458788:RXO458795 SHK458788:SHK458795 SRG458788:SRG458795 TBC458788:TBC458795 TKY458788:TKY458795 TUU458788:TUU458795 UEQ458788:UEQ458795 UOM458788:UOM458795 UYI458788:UYI458795 VIE458788:VIE458795 VSA458788:VSA458795 WBW458788:WBW458795 WLS458788:WLS458795 WVO458788:WVO458795 G524324:G524331 JC524324:JC524331 SY524324:SY524331 ACU524324:ACU524331 AMQ524324:AMQ524331 AWM524324:AWM524331 BGI524324:BGI524331 BQE524324:BQE524331 CAA524324:CAA524331 CJW524324:CJW524331 CTS524324:CTS524331 DDO524324:DDO524331 DNK524324:DNK524331 DXG524324:DXG524331 EHC524324:EHC524331 EQY524324:EQY524331 FAU524324:FAU524331 FKQ524324:FKQ524331 FUM524324:FUM524331 GEI524324:GEI524331 GOE524324:GOE524331 GYA524324:GYA524331 HHW524324:HHW524331 HRS524324:HRS524331 IBO524324:IBO524331 ILK524324:ILK524331 IVG524324:IVG524331 JFC524324:JFC524331 JOY524324:JOY524331 JYU524324:JYU524331 KIQ524324:KIQ524331 KSM524324:KSM524331 LCI524324:LCI524331 LME524324:LME524331 LWA524324:LWA524331 MFW524324:MFW524331 MPS524324:MPS524331 MZO524324:MZO524331 NJK524324:NJK524331 NTG524324:NTG524331 ODC524324:ODC524331 OMY524324:OMY524331 OWU524324:OWU524331 PGQ524324:PGQ524331 PQM524324:PQM524331 QAI524324:QAI524331 QKE524324:QKE524331 QUA524324:QUA524331 RDW524324:RDW524331 RNS524324:RNS524331 RXO524324:RXO524331 SHK524324:SHK524331 SRG524324:SRG524331 TBC524324:TBC524331 TKY524324:TKY524331 TUU524324:TUU524331 UEQ524324:UEQ524331 UOM524324:UOM524331 UYI524324:UYI524331 VIE524324:VIE524331 VSA524324:VSA524331 WBW524324:WBW524331 WLS524324:WLS524331 WVO524324:WVO524331 G589860:G589867 JC589860:JC589867 SY589860:SY589867 ACU589860:ACU589867 AMQ589860:AMQ589867 AWM589860:AWM589867 BGI589860:BGI589867 BQE589860:BQE589867 CAA589860:CAA589867 CJW589860:CJW589867 CTS589860:CTS589867 DDO589860:DDO589867 DNK589860:DNK589867 DXG589860:DXG589867 EHC589860:EHC589867 EQY589860:EQY589867 FAU589860:FAU589867 FKQ589860:FKQ589867 FUM589860:FUM589867 GEI589860:GEI589867 GOE589860:GOE589867 GYA589860:GYA589867 HHW589860:HHW589867 HRS589860:HRS589867 IBO589860:IBO589867 ILK589860:ILK589867 IVG589860:IVG589867 JFC589860:JFC589867 JOY589860:JOY589867 JYU589860:JYU589867 KIQ589860:KIQ589867 KSM589860:KSM589867 LCI589860:LCI589867 LME589860:LME589867 LWA589860:LWA589867 MFW589860:MFW589867 MPS589860:MPS589867 MZO589860:MZO589867 NJK589860:NJK589867 NTG589860:NTG589867 ODC589860:ODC589867 OMY589860:OMY589867 OWU589860:OWU589867 PGQ589860:PGQ589867 PQM589860:PQM589867 QAI589860:QAI589867 QKE589860:QKE589867 QUA589860:QUA589867 RDW589860:RDW589867 RNS589860:RNS589867 RXO589860:RXO589867 SHK589860:SHK589867 SRG589860:SRG589867 TBC589860:TBC589867 TKY589860:TKY589867 TUU589860:TUU589867 UEQ589860:UEQ589867 UOM589860:UOM589867 UYI589860:UYI589867 VIE589860:VIE589867 VSA589860:VSA589867 WBW589860:WBW589867 WLS589860:WLS589867 WVO589860:WVO589867 G655396:G655403 JC655396:JC655403 SY655396:SY655403 ACU655396:ACU655403 AMQ655396:AMQ655403 AWM655396:AWM655403 BGI655396:BGI655403 BQE655396:BQE655403 CAA655396:CAA655403 CJW655396:CJW655403 CTS655396:CTS655403 DDO655396:DDO655403 DNK655396:DNK655403 DXG655396:DXG655403 EHC655396:EHC655403 EQY655396:EQY655403 FAU655396:FAU655403 FKQ655396:FKQ655403 FUM655396:FUM655403 GEI655396:GEI655403 GOE655396:GOE655403 GYA655396:GYA655403 HHW655396:HHW655403 HRS655396:HRS655403 IBO655396:IBO655403 ILK655396:ILK655403 IVG655396:IVG655403 JFC655396:JFC655403 JOY655396:JOY655403 JYU655396:JYU655403 KIQ655396:KIQ655403 KSM655396:KSM655403 LCI655396:LCI655403 LME655396:LME655403 LWA655396:LWA655403 MFW655396:MFW655403 MPS655396:MPS655403 MZO655396:MZO655403 NJK655396:NJK655403 NTG655396:NTG655403 ODC655396:ODC655403 OMY655396:OMY655403 OWU655396:OWU655403 PGQ655396:PGQ655403 PQM655396:PQM655403 QAI655396:QAI655403 QKE655396:QKE655403 QUA655396:QUA655403 RDW655396:RDW655403 RNS655396:RNS655403 RXO655396:RXO655403 SHK655396:SHK655403 SRG655396:SRG655403 TBC655396:TBC655403 TKY655396:TKY655403 TUU655396:TUU655403 UEQ655396:UEQ655403 UOM655396:UOM655403 UYI655396:UYI655403 VIE655396:VIE655403 VSA655396:VSA655403 WBW655396:WBW655403 WLS655396:WLS655403 WVO655396:WVO655403 G720932:G720939 JC720932:JC720939 SY720932:SY720939 ACU720932:ACU720939 AMQ720932:AMQ720939 AWM720932:AWM720939 BGI720932:BGI720939 BQE720932:BQE720939 CAA720932:CAA720939 CJW720932:CJW720939 CTS720932:CTS720939 DDO720932:DDO720939 DNK720932:DNK720939 DXG720932:DXG720939 EHC720932:EHC720939 EQY720932:EQY720939 FAU720932:FAU720939 FKQ720932:FKQ720939 FUM720932:FUM720939 GEI720932:GEI720939 GOE720932:GOE720939 GYA720932:GYA720939 HHW720932:HHW720939 HRS720932:HRS720939 IBO720932:IBO720939 ILK720932:ILK720939 IVG720932:IVG720939 JFC720932:JFC720939 JOY720932:JOY720939 JYU720932:JYU720939 KIQ720932:KIQ720939 KSM720932:KSM720939 LCI720932:LCI720939 LME720932:LME720939 LWA720932:LWA720939 MFW720932:MFW720939 MPS720932:MPS720939 MZO720932:MZO720939 NJK720932:NJK720939 NTG720932:NTG720939 ODC720932:ODC720939 OMY720932:OMY720939 OWU720932:OWU720939 PGQ720932:PGQ720939 PQM720932:PQM720939 QAI720932:QAI720939 QKE720932:QKE720939 QUA720932:QUA720939 RDW720932:RDW720939 RNS720932:RNS720939 RXO720932:RXO720939 SHK720932:SHK720939 SRG720932:SRG720939 TBC720932:TBC720939 TKY720932:TKY720939 TUU720932:TUU720939 UEQ720932:UEQ720939 UOM720932:UOM720939 UYI720932:UYI720939 VIE720932:VIE720939 VSA720932:VSA720939 WBW720932:WBW720939 WLS720932:WLS720939 WVO720932:WVO720939 G786468:G786475 JC786468:JC786475 SY786468:SY786475 ACU786468:ACU786475 AMQ786468:AMQ786475 AWM786468:AWM786475 BGI786468:BGI786475 BQE786468:BQE786475 CAA786468:CAA786475 CJW786468:CJW786475 CTS786468:CTS786475 DDO786468:DDO786475 DNK786468:DNK786475 DXG786468:DXG786475 EHC786468:EHC786475 EQY786468:EQY786475 FAU786468:FAU786475 FKQ786468:FKQ786475 FUM786468:FUM786475 GEI786468:GEI786475 GOE786468:GOE786475 GYA786468:GYA786475 HHW786468:HHW786475 HRS786468:HRS786475 IBO786468:IBO786475 ILK786468:ILK786475 IVG786468:IVG786475 JFC786468:JFC786475 JOY786468:JOY786475 JYU786468:JYU786475 KIQ786468:KIQ786475 KSM786468:KSM786475 LCI786468:LCI786475 LME786468:LME786475 LWA786468:LWA786475 MFW786468:MFW786475 MPS786468:MPS786475 MZO786468:MZO786475 NJK786468:NJK786475 NTG786468:NTG786475 ODC786468:ODC786475 OMY786468:OMY786475 OWU786468:OWU786475 PGQ786468:PGQ786475 PQM786468:PQM786475 QAI786468:QAI786475 QKE786468:QKE786475 QUA786468:QUA786475 RDW786468:RDW786475 RNS786468:RNS786475 RXO786468:RXO786475 SHK786468:SHK786475 SRG786468:SRG786475 TBC786468:TBC786475 TKY786468:TKY786475 TUU786468:TUU786475 UEQ786468:UEQ786475 UOM786468:UOM786475 UYI786468:UYI786475 VIE786468:VIE786475 VSA786468:VSA786475 WBW786468:WBW786475 WLS786468:WLS786475 WVO786468:WVO786475 G852004:G852011 JC852004:JC852011 SY852004:SY852011 ACU852004:ACU852011 AMQ852004:AMQ852011 AWM852004:AWM852011 BGI852004:BGI852011 BQE852004:BQE852011 CAA852004:CAA852011 CJW852004:CJW852011 CTS852004:CTS852011 DDO852004:DDO852011 DNK852004:DNK852011 DXG852004:DXG852011 EHC852004:EHC852011 EQY852004:EQY852011 FAU852004:FAU852011 FKQ852004:FKQ852011 FUM852004:FUM852011 GEI852004:GEI852011 GOE852004:GOE852011 GYA852004:GYA852011 HHW852004:HHW852011 HRS852004:HRS852011 IBO852004:IBO852011 ILK852004:ILK852011 IVG852004:IVG852011 JFC852004:JFC852011 JOY852004:JOY852011 JYU852004:JYU852011 KIQ852004:KIQ852011 KSM852004:KSM852011 LCI852004:LCI852011 LME852004:LME852011 LWA852004:LWA852011 MFW852004:MFW852011 MPS852004:MPS852011 MZO852004:MZO852011 NJK852004:NJK852011 NTG852004:NTG852011 ODC852004:ODC852011 OMY852004:OMY852011 OWU852004:OWU852011 PGQ852004:PGQ852011 PQM852004:PQM852011 QAI852004:QAI852011 QKE852004:QKE852011 QUA852004:QUA852011 RDW852004:RDW852011 RNS852004:RNS852011 RXO852004:RXO852011 SHK852004:SHK852011 SRG852004:SRG852011 TBC852004:TBC852011 TKY852004:TKY852011 TUU852004:TUU852011 UEQ852004:UEQ852011 UOM852004:UOM852011 UYI852004:UYI852011 VIE852004:VIE852011 VSA852004:VSA852011 WBW852004:WBW852011 WLS852004:WLS852011 WVO852004:WVO852011 G917540:G917547 JC917540:JC917547 SY917540:SY917547 ACU917540:ACU917547 AMQ917540:AMQ917547 AWM917540:AWM917547 BGI917540:BGI917547 BQE917540:BQE917547 CAA917540:CAA917547 CJW917540:CJW917547 CTS917540:CTS917547 DDO917540:DDO917547 DNK917540:DNK917547 DXG917540:DXG917547 EHC917540:EHC917547 EQY917540:EQY917547 FAU917540:FAU917547 FKQ917540:FKQ917547 FUM917540:FUM917547 GEI917540:GEI917547 GOE917540:GOE917547 GYA917540:GYA917547 HHW917540:HHW917547 HRS917540:HRS917547 IBO917540:IBO917547 ILK917540:ILK917547 IVG917540:IVG917547 JFC917540:JFC917547 JOY917540:JOY917547 JYU917540:JYU917547 KIQ917540:KIQ917547 KSM917540:KSM917547 LCI917540:LCI917547 LME917540:LME917547 LWA917540:LWA917547 MFW917540:MFW917547 MPS917540:MPS917547 MZO917540:MZO917547 NJK917540:NJK917547 NTG917540:NTG917547 ODC917540:ODC917547 OMY917540:OMY917547 OWU917540:OWU917547 PGQ917540:PGQ917547 PQM917540:PQM917547 QAI917540:QAI917547 QKE917540:QKE917547 QUA917540:QUA917547 RDW917540:RDW917547 RNS917540:RNS917547 RXO917540:RXO917547 SHK917540:SHK917547 SRG917540:SRG917547 TBC917540:TBC917547 TKY917540:TKY917547 TUU917540:TUU917547 UEQ917540:UEQ917547 UOM917540:UOM917547 UYI917540:UYI917547 VIE917540:VIE917547 VSA917540:VSA917547 WBW917540:WBW917547 WLS917540:WLS917547 WVO917540:WVO917547 G983076:G983083 JC983076:JC983083 SY983076:SY983083 ACU983076:ACU983083 AMQ983076:AMQ983083 AWM983076:AWM983083 BGI983076:BGI983083 BQE983076:BQE983083 CAA983076:CAA983083 CJW983076:CJW983083 CTS983076:CTS983083 DDO983076:DDO983083 DNK983076:DNK983083 DXG983076:DXG983083 EHC983076:EHC983083 EQY983076:EQY983083 FAU983076:FAU983083 FKQ983076:FKQ983083 FUM983076:FUM983083 GEI983076:GEI983083 GOE983076:GOE983083 GYA983076:GYA983083 HHW983076:HHW983083 HRS983076:HRS983083 IBO983076:IBO983083 ILK983076:ILK983083 IVG983076:IVG983083 JFC983076:JFC983083 JOY983076:JOY983083 JYU983076:JYU983083 KIQ983076:KIQ983083 KSM983076:KSM983083 LCI983076:LCI983083 LME983076:LME983083 LWA983076:LWA983083 MFW983076:MFW983083 MPS983076:MPS983083 MZO983076:MZO983083 NJK983076:NJK983083 NTG983076:NTG983083 ODC983076:ODC983083 OMY983076:OMY983083 OWU983076:OWU983083 PGQ983076:PGQ983083 PQM983076:PQM983083 QAI983076:QAI983083 QKE983076:QKE983083 QUA983076:QUA983083 RDW983076:RDW983083 RNS983076:RNS983083 RXO983076:RXO983083 SHK983076:SHK983083 SRG983076:SRG983083 TBC983076:TBC983083 TKY983076:TKY983083 TUU983076:TUU983083 UEQ983076:UEQ983083 UOM983076:UOM983083 UYI983076:UYI983083 VIE983076:VIE983083 VSA983076:VSA983083 WBW983076:WBW983083 WLS983076:WLS983083 G33:G39 SY21:SY22 ACU21:ACU22 AMQ21:AMQ22 AWM21:AWM22 BGI21:BGI22 BQE21:BQE22 CAA21:CAA22 CJW21:CJW22 CTS21:CTS22 DDO21:DDO22 DNK21:DNK22 DXG21:DXG22 EHC21:EHC22 EQY21:EQY22 FAU21:FAU22 FKQ21:FKQ22 FUM21:FUM22 GEI21:GEI22 GOE21:GOE22 GYA21:GYA22 HHW21:HHW22 HRS21:HRS22 IBO21:IBO22 ILK21:ILK22 IVG21:IVG22 JFC21:JFC22 JOY21:JOY22 JYU21:JYU22 KIQ21:KIQ22 KSM21:KSM22 LCI21:LCI22 LME21:LME22 LWA21:LWA22 MFW21:MFW22 MPS21:MPS22 MZO21:MZO22 NJK21:NJK22 NTG21:NTG22 ODC21:ODC22 OMY21:OMY22 OWU21:OWU22 PGQ21:PGQ22 PQM21:PQM22 QAI21:QAI22 QKE21:QKE22 QUA21:QUA22 RDW21:RDW22 RNS21:RNS22 RXO21:RXO22 SHK21:SHK22 SRG21:SRG22 TBC21:TBC22 TKY21:TKY22 TUU21:TUU22 UEQ21:UEQ22 UOM21:UOM22 UYI21:UYI22 VIE21:VIE22 VSA21:VSA22 WBW21:WBW22 WLS21:WLS22 WVO21:WVO22 JC21:JC22" xr:uid="{938B9015-5707-490B-8B38-8947F03B6C0F}">
      <formula1>$F$66:$F$97</formula1>
    </dataValidation>
    <dataValidation type="list" allowBlank="1" showInputMessage="1" showErrorMessage="1" sqref="G30:G32 WVO27:WVO31 WLS27:WLS31 WBW27:WBW31 VSA27:VSA31 VIE27:VIE31 UYI27:UYI31 UOM27:UOM31 UEQ27:UEQ31 TUU27:TUU31 TKY27:TKY31 TBC27:TBC31 SRG27:SRG31 SHK27:SHK31 RXO27:RXO31 RNS27:RNS31 RDW27:RDW31 QUA27:QUA31 QKE27:QKE31 QAI27:QAI31 PQM27:PQM31 PGQ27:PGQ31 OWU27:OWU31 OMY27:OMY31 ODC27:ODC31 NTG27:NTG31 NJK27:NJK31 MZO27:MZO31 MPS27:MPS31 MFW27:MFW31 LWA27:LWA31 LME27:LME31 LCI27:LCI31 KSM27:KSM31 KIQ27:KIQ31 JYU27:JYU31 JOY27:JOY31 JFC27:JFC31 IVG27:IVG31 ILK27:ILK31 IBO27:IBO31 HRS27:HRS31 HHW27:HHW31 GYA27:GYA31 GOE27:GOE31 GEI27:GEI31 FUM27:FUM31 FKQ27:FKQ31 FAU27:FAU31 EQY27:EQY31 EHC27:EHC31 DXG27:DXG31 DNK27:DNK31 DDO27:DDO31 CTS27:CTS31 CJW27:CJW31 CAA27:CAA31 BQE27:BQE31 BGI27:BGI31 AWM27:AWM31 AMQ27:AMQ31 ACU27:ACU31 SY27:SY31 JC27:JC31" xr:uid="{EA25DCCB-1BCF-460B-81B5-A05B6DFEC104}">
      <formula1>$F$58:$F$85</formula1>
    </dataValidation>
  </dataValidations>
  <pageMargins left="0.70866141732283472" right="0.51181102362204722" top="0.74803149606299213" bottom="1.4960629921259843" header="0.27559055118110237" footer="0.31496062992125984"/>
  <pageSetup scale="47" fitToHeight="0"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0000"/>
  </sheetPr>
  <dimension ref="A2:E26"/>
  <sheetViews>
    <sheetView workbookViewId="0"/>
  </sheetViews>
  <sheetFormatPr baseColWidth="10" defaultColWidth="11.28515625" defaultRowHeight="12.75" x14ac:dyDescent="0.2"/>
  <cols>
    <col min="1" max="1" width="2.7109375" customWidth="1"/>
    <col min="2" max="2" width="30.140625" customWidth="1"/>
    <col min="3" max="3" width="51.28515625" customWidth="1"/>
  </cols>
  <sheetData>
    <row r="2" spans="1:5" ht="13.5" thickBot="1" x14ac:dyDescent="0.25"/>
    <row r="3" spans="1:5" ht="13.5" thickBot="1" x14ac:dyDescent="0.25">
      <c r="A3" s="109"/>
      <c r="B3" s="907" t="s">
        <v>68</v>
      </c>
      <c r="C3" s="908"/>
      <c r="D3" s="909"/>
      <c r="E3" s="109"/>
    </row>
    <row r="4" spans="1:5" s="104" customFormat="1" ht="25.5" x14ac:dyDescent="0.2">
      <c r="B4" s="110" t="s">
        <v>69</v>
      </c>
      <c r="C4" s="114" t="s">
        <v>115</v>
      </c>
      <c r="D4" s="111"/>
    </row>
    <row r="5" spans="1:5" s="104" customFormat="1" x14ac:dyDescent="0.2">
      <c r="B5" s="105" t="s">
        <v>66</v>
      </c>
      <c r="C5" s="113"/>
      <c r="D5" s="107"/>
    </row>
    <row r="6" spans="1:5" s="104" customFormat="1" x14ac:dyDescent="0.2">
      <c r="B6" s="105" t="s">
        <v>72</v>
      </c>
      <c r="C6" s="106" t="s">
        <v>71</v>
      </c>
      <c r="D6" s="107"/>
    </row>
    <row r="7" spans="1:5" s="104" customFormat="1" x14ac:dyDescent="0.2">
      <c r="B7" s="105" t="s">
        <v>70</v>
      </c>
      <c r="C7" s="106" t="s">
        <v>70</v>
      </c>
      <c r="D7" s="107"/>
    </row>
    <row r="8" spans="1:5" s="104" customFormat="1" x14ac:dyDescent="0.2">
      <c r="B8" s="105" t="s">
        <v>73</v>
      </c>
      <c r="C8" s="106" t="s">
        <v>49</v>
      </c>
      <c r="D8" s="107"/>
    </row>
    <row r="9" spans="1:5" s="104" customFormat="1" x14ac:dyDescent="0.2">
      <c r="B9" s="105" t="s">
        <v>74</v>
      </c>
      <c r="C9" s="106" t="s">
        <v>49</v>
      </c>
      <c r="D9" s="107"/>
    </row>
    <row r="10" spans="1:5" s="104" customFormat="1" x14ac:dyDescent="0.2">
      <c r="B10" s="105" t="s">
        <v>75</v>
      </c>
      <c r="C10" s="112">
        <v>45825</v>
      </c>
      <c r="D10" s="107"/>
    </row>
    <row r="11" spans="1:5" s="104" customFormat="1" x14ac:dyDescent="0.2">
      <c r="B11" s="105" t="s">
        <v>80</v>
      </c>
      <c r="C11" s="112" t="s">
        <v>114</v>
      </c>
      <c r="D11" s="107"/>
    </row>
    <row r="12" spans="1:5" s="104" customFormat="1" x14ac:dyDescent="0.2">
      <c r="B12" s="107"/>
      <c r="C12" s="107"/>
      <c r="D12" s="107"/>
    </row>
    <row r="13" spans="1:5" s="104" customFormat="1" x14ac:dyDescent="0.2">
      <c r="B13" s="107"/>
      <c r="C13" s="107"/>
      <c r="D13" s="107"/>
    </row>
    <row r="14" spans="1:5" s="104" customFormat="1" x14ac:dyDescent="0.2">
      <c r="B14" s="107"/>
      <c r="C14" s="107"/>
      <c r="D14" s="107"/>
    </row>
    <row r="15" spans="1:5" s="104" customFormat="1" x14ac:dyDescent="0.2">
      <c r="B15" s="107"/>
      <c r="C15" s="107"/>
      <c r="D15" s="107"/>
    </row>
    <row r="16" spans="1:5" s="104" customFormat="1" x14ac:dyDescent="0.2">
      <c r="B16" s="107"/>
      <c r="C16" s="107" t="s">
        <v>93</v>
      </c>
      <c r="D16" s="107"/>
    </row>
    <row r="17" spans="2:4" s="104" customFormat="1" x14ac:dyDescent="0.2">
      <c r="B17" s="107"/>
      <c r="C17" s="107"/>
      <c r="D17" s="107"/>
    </row>
    <row r="18" spans="2:4" s="104" customFormat="1" x14ac:dyDescent="0.2">
      <c r="B18" s="107"/>
      <c r="C18" s="107"/>
      <c r="D18" s="107"/>
    </row>
    <row r="19" spans="2:4" s="104" customFormat="1" x14ac:dyDescent="0.2">
      <c r="B19" s="107"/>
      <c r="C19" s="107"/>
      <c r="D19" s="107"/>
    </row>
    <row r="20" spans="2:4" x14ac:dyDescent="0.2">
      <c r="B20" s="108"/>
      <c r="C20" s="108"/>
      <c r="D20" s="108"/>
    </row>
    <row r="21" spans="2:4" x14ac:dyDescent="0.2">
      <c r="B21" s="108"/>
      <c r="C21" s="108"/>
      <c r="D21" s="108"/>
    </row>
    <row r="22" spans="2:4" x14ac:dyDescent="0.2">
      <c r="B22" s="108"/>
      <c r="C22" s="108"/>
      <c r="D22" s="108"/>
    </row>
    <row r="23" spans="2:4" x14ac:dyDescent="0.2">
      <c r="B23" s="108"/>
      <c r="C23" s="108"/>
      <c r="D23" s="108"/>
    </row>
    <row r="24" spans="2:4" x14ac:dyDescent="0.2">
      <c r="B24" s="108"/>
      <c r="C24" s="108"/>
      <c r="D24" s="108"/>
    </row>
    <row r="25" spans="2:4" x14ac:dyDescent="0.2">
      <c r="B25" s="108"/>
      <c r="C25" s="108"/>
      <c r="D25" s="108"/>
    </row>
    <row r="26" spans="2:4" x14ac:dyDescent="0.2">
      <c r="B26" s="108"/>
      <c r="C26" s="108"/>
      <c r="D26" s="108"/>
    </row>
  </sheetData>
  <mergeCells count="1">
    <mergeCell ref="B3:D3"/>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M62"/>
  <sheetViews>
    <sheetView workbookViewId="0"/>
  </sheetViews>
  <sheetFormatPr baseColWidth="10" defaultColWidth="11.28515625" defaultRowHeight="16.5" x14ac:dyDescent="0.3"/>
  <cols>
    <col min="1" max="2" width="2.85546875" style="1" customWidth="1"/>
    <col min="3" max="3" width="11.140625" style="1" customWidth="1"/>
    <col min="4" max="4" width="22.285156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28515625" style="1"/>
  </cols>
  <sheetData>
    <row r="1" spans="1:13" ht="17.25" thickBot="1" x14ac:dyDescent="0.35">
      <c r="A1" s="5"/>
      <c r="B1" s="5"/>
      <c r="C1" s="82"/>
      <c r="D1" s="83"/>
      <c r="E1" s="82"/>
      <c r="F1" s="83"/>
      <c r="G1" s="5"/>
      <c r="H1" s="5"/>
      <c r="I1" s="5"/>
      <c r="J1" s="5"/>
      <c r="K1" s="5"/>
      <c r="L1" s="5"/>
      <c r="M1" s="5"/>
    </row>
    <row r="2" spans="1:13" ht="17.25" thickTop="1" x14ac:dyDescent="0.3">
      <c r="A2" s="5"/>
      <c r="B2" s="916"/>
      <c r="C2" s="917"/>
      <c r="D2" s="917"/>
      <c r="E2" s="917"/>
      <c r="F2" s="917"/>
      <c r="G2" s="917"/>
      <c r="H2" s="917"/>
      <c r="I2" s="917"/>
      <c r="J2" s="917"/>
      <c r="K2" s="917"/>
      <c r="L2" s="918"/>
      <c r="M2" s="5"/>
    </row>
    <row r="3" spans="1:13" ht="33" customHeight="1" x14ac:dyDescent="0.3">
      <c r="A3" s="5"/>
      <c r="B3" s="7"/>
      <c r="C3" s="913" t="s">
        <v>37</v>
      </c>
      <c r="D3" s="914"/>
      <c r="E3" s="914"/>
      <c r="F3" s="915"/>
      <c r="G3" s="5"/>
      <c r="H3" s="5"/>
      <c r="I3" s="5"/>
      <c r="J3" s="5"/>
      <c r="K3" s="5"/>
      <c r="L3" s="8"/>
      <c r="M3" s="5"/>
    </row>
    <row r="4" spans="1:13" x14ac:dyDescent="0.3">
      <c r="A4" s="5"/>
      <c r="B4" s="7"/>
      <c r="C4" s="100" t="s">
        <v>0</v>
      </c>
      <c r="D4" s="102" t="s">
        <v>1</v>
      </c>
      <c r="E4" s="101" t="s">
        <v>2</v>
      </c>
      <c r="F4" s="103">
        <v>2</v>
      </c>
      <c r="G4" s="5"/>
      <c r="H4" s="5"/>
      <c r="I4" s="5"/>
      <c r="J4" s="5"/>
      <c r="K4" s="5"/>
      <c r="L4" s="8"/>
      <c r="M4" s="5"/>
    </row>
    <row r="5" spans="1:13" ht="17.25" thickBot="1" x14ac:dyDescent="0.35">
      <c r="A5" s="5"/>
      <c r="B5" s="7"/>
      <c r="C5" s="82"/>
      <c r="D5" s="99"/>
      <c r="E5" s="82"/>
      <c r="F5" s="83"/>
      <c r="G5" s="5"/>
      <c r="H5" s="5"/>
      <c r="I5" s="5"/>
      <c r="J5" s="5"/>
      <c r="K5" s="5"/>
      <c r="L5" s="8"/>
      <c r="M5" s="5"/>
    </row>
    <row r="6" spans="1:13" ht="31.5" customHeight="1" x14ac:dyDescent="0.3">
      <c r="A6" s="5"/>
      <c r="B6" s="7"/>
      <c r="C6" s="910" t="s">
        <v>3</v>
      </c>
      <c r="D6" s="911"/>
      <c r="E6" s="911"/>
      <c r="F6" s="911"/>
      <c r="G6" s="911"/>
      <c r="H6" s="911"/>
      <c r="I6" s="911"/>
      <c r="J6" s="911"/>
      <c r="K6" s="912"/>
      <c r="L6" s="8"/>
      <c r="M6" s="5"/>
    </row>
    <row r="7" spans="1:13" x14ac:dyDescent="0.3">
      <c r="A7" s="5"/>
      <c r="B7" s="7"/>
      <c r="C7" s="923" t="s">
        <v>32</v>
      </c>
      <c r="D7" s="924"/>
      <c r="E7" s="924"/>
      <c r="F7" s="924"/>
      <c r="G7" s="924"/>
      <c r="H7" s="924"/>
      <c r="I7" s="924"/>
      <c r="J7" s="924"/>
      <c r="K7" s="925"/>
      <c r="L7" s="8"/>
      <c r="M7" s="5"/>
    </row>
    <row r="8" spans="1:13" s="75" customFormat="1" x14ac:dyDescent="0.3">
      <c r="A8" s="73"/>
      <c r="B8" s="74"/>
      <c r="C8" s="926" t="s">
        <v>38</v>
      </c>
      <c r="D8" s="926"/>
      <c r="E8" s="926"/>
      <c r="F8" s="926"/>
      <c r="G8" s="926"/>
      <c r="H8" s="926"/>
      <c r="I8" s="926"/>
      <c r="J8" s="926"/>
      <c r="K8" s="926"/>
      <c r="L8" s="76"/>
      <c r="M8" s="73"/>
    </row>
    <row r="9" spans="1:13" ht="55.5" customHeight="1" x14ac:dyDescent="0.3">
      <c r="A9" s="5"/>
      <c r="B9" s="7"/>
      <c r="C9" s="926"/>
      <c r="D9" s="926"/>
      <c r="E9" s="926"/>
      <c r="F9" s="926"/>
      <c r="G9" s="926"/>
      <c r="H9" s="926"/>
      <c r="I9" s="926"/>
      <c r="J9" s="926"/>
      <c r="K9" s="926"/>
      <c r="L9" s="8"/>
      <c r="M9" s="5"/>
    </row>
    <row r="10" spans="1:13" ht="34.5" customHeight="1" x14ac:dyDescent="0.3">
      <c r="A10" s="5"/>
      <c r="B10" s="7"/>
      <c r="C10" s="927" t="s">
        <v>33</v>
      </c>
      <c r="D10" s="928"/>
      <c r="E10" s="928"/>
      <c r="F10" s="928"/>
      <c r="G10" s="928"/>
      <c r="H10" s="928"/>
      <c r="I10" s="928"/>
      <c r="J10" s="928"/>
      <c r="K10" s="929"/>
      <c r="L10" s="8"/>
      <c r="M10" s="5"/>
    </row>
    <row r="11" spans="1:13" ht="30" customHeight="1" thickBot="1" x14ac:dyDescent="0.35">
      <c r="A11" s="5"/>
      <c r="B11" s="7"/>
      <c r="C11" s="930"/>
      <c r="D11" s="931"/>
      <c r="E11" s="931"/>
      <c r="F11" s="931"/>
      <c r="G11" s="931"/>
      <c r="H11" s="931"/>
      <c r="I11" s="931"/>
      <c r="J11" s="931"/>
      <c r="K11" s="932"/>
      <c r="L11" s="8"/>
      <c r="M11" s="5"/>
    </row>
    <row r="12" spans="1:13" ht="30" customHeight="1" x14ac:dyDescent="0.3">
      <c r="A12" s="5"/>
      <c r="B12" s="7"/>
      <c r="C12" s="933" t="s">
        <v>6</v>
      </c>
      <c r="D12" s="935" t="s">
        <v>7</v>
      </c>
      <c r="E12" s="937" t="s">
        <v>8</v>
      </c>
      <c r="F12" s="937"/>
      <c r="G12" s="933" t="s">
        <v>9</v>
      </c>
      <c r="H12" s="935" t="s">
        <v>10</v>
      </c>
      <c r="I12" s="935" t="s">
        <v>11</v>
      </c>
      <c r="J12" s="938" t="s">
        <v>12</v>
      </c>
      <c r="K12" s="940" t="s">
        <v>13</v>
      </c>
      <c r="L12" s="8"/>
      <c r="M12" s="5"/>
    </row>
    <row r="13" spans="1:13" ht="30" customHeight="1" thickBot="1" x14ac:dyDescent="0.35">
      <c r="A13" s="5"/>
      <c r="B13" s="7"/>
      <c r="C13" s="934"/>
      <c r="D13" s="936"/>
      <c r="E13" s="9" t="s">
        <v>14</v>
      </c>
      <c r="F13" s="9" t="s">
        <v>15</v>
      </c>
      <c r="G13" s="934"/>
      <c r="H13" s="936"/>
      <c r="I13" s="936"/>
      <c r="J13" s="939"/>
      <c r="K13" s="941"/>
      <c r="L13" s="8"/>
      <c r="M13" s="5"/>
    </row>
    <row r="14" spans="1:13" ht="30" customHeight="1" thickBot="1" x14ac:dyDescent="0.35">
      <c r="A14" s="5"/>
      <c r="B14" s="7"/>
      <c r="C14" s="10"/>
      <c r="D14" s="11"/>
      <c r="E14" s="11"/>
      <c r="F14" s="11"/>
      <c r="G14" s="11"/>
      <c r="H14" s="11"/>
      <c r="I14" s="11"/>
      <c r="J14" s="11"/>
      <c r="K14" s="12"/>
      <c r="L14" s="8"/>
      <c r="M14" s="5"/>
    </row>
    <row r="15" spans="1:13" ht="30" customHeight="1" x14ac:dyDescent="0.3">
      <c r="A15" s="5"/>
      <c r="B15" s="7"/>
      <c r="C15" s="25"/>
      <c r="D15" s="27"/>
      <c r="E15" s="27"/>
      <c r="F15" s="27"/>
      <c r="G15" s="28"/>
      <c r="H15" s="27"/>
      <c r="I15" s="17"/>
      <c r="J15" s="18"/>
      <c r="K15" s="26"/>
      <c r="L15" s="8"/>
      <c r="M15" s="5"/>
    </row>
    <row r="16" spans="1:13" ht="30" customHeight="1" thickBot="1" x14ac:dyDescent="0.35">
      <c r="A16" s="5"/>
      <c r="B16" s="7"/>
      <c r="C16" s="20" t="s">
        <v>16</v>
      </c>
      <c r="D16" s="29"/>
      <c r="E16" s="29"/>
      <c r="F16" s="29"/>
      <c r="G16" s="30"/>
      <c r="H16" s="29"/>
      <c r="I16" s="17"/>
      <c r="J16" s="23"/>
      <c r="K16" s="24"/>
      <c r="L16" s="8"/>
      <c r="M16" s="5"/>
    </row>
    <row r="17" spans="1:13" ht="30" customHeight="1" thickBot="1" x14ac:dyDescent="0.35">
      <c r="A17" s="5"/>
      <c r="B17" s="7"/>
      <c r="C17" s="10"/>
      <c r="D17" s="11"/>
      <c r="E17" s="11"/>
      <c r="F17" s="11"/>
      <c r="G17" s="11"/>
      <c r="H17" s="11"/>
      <c r="I17" s="11"/>
      <c r="J17" s="11"/>
      <c r="K17" s="12"/>
      <c r="L17" s="8"/>
      <c r="M17" s="5"/>
    </row>
    <row r="18" spans="1:13" ht="30" customHeight="1" x14ac:dyDescent="0.3">
      <c r="A18" s="5"/>
      <c r="B18" s="7"/>
      <c r="C18" s="25"/>
      <c r="D18" s="27"/>
      <c r="E18" s="27"/>
      <c r="F18" s="27"/>
      <c r="G18" s="31"/>
      <c r="H18" s="27"/>
      <c r="I18" s="17"/>
      <c r="J18" s="18"/>
      <c r="K18" s="19"/>
      <c r="L18" s="8"/>
      <c r="M18" s="5"/>
    </row>
    <row r="19" spans="1:13" ht="30" customHeight="1" x14ac:dyDescent="0.3">
      <c r="A19" s="5"/>
      <c r="B19" s="7"/>
      <c r="C19" s="25"/>
      <c r="D19" s="27"/>
      <c r="E19" s="27"/>
      <c r="F19" s="27"/>
      <c r="G19" s="31"/>
      <c r="H19" s="27"/>
      <c r="I19" s="17"/>
      <c r="J19" s="18"/>
      <c r="K19" s="19"/>
      <c r="L19" s="8"/>
      <c r="M19" s="5"/>
    </row>
    <row r="20" spans="1:13" s="5" customFormat="1" ht="30" customHeight="1" x14ac:dyDescent="0.25">
      <c r="B20" s="7"/>
      <c r="C20" s="25"/>
      <c r="D20" s="32"/>
      <c r="E20" s="32"/>
      <c r="F20" s="32"/>
      <c r="G20" s="72"/>
      <c r="H20" s="32"/>
      <c r="I20" s="17"/>
      <c r="J20" s="18"/>
      <c r="K20" s="19"/>
      <c r="L20" s="8"/>
    </row>
    <row r="21" spans="1:13" ht="30" customHeight="1" x14ac:dyDescent="0.3">
      <c r="B21" s="68"/>
      <c r="C21" s="25"/>
      <c r="D21" s="27"/>
      <c r="E21" s="27"/>
      <c r="F21" s="27"/>
      <c r="G21" s="31"/>
      <c r="H21" s="27"/>
      <c r="I21" s="17"/>
      <c r="J21" s="18"/>
      <c r="K21" s="19"/>
      <c r="L21" s="69"/>
    </row>
    <row r="22" spans="1:13" ht="30" customHeight="1" thickBot="1" x14ac:dyDescent="0.35">
      <c r="A22" s="5"/>
      <c r="B22" s="7"/>
      <c r="C22" s="20" t="s">
        <v>16</v>
      </c>
      <c r="D22" s="34"/>
      <c r="E22" s="35"/>
      <c r="F22" s="34"/>
      <c r="G22" s="34"/>
      <c r="H22" s="34"/>
      <c r="I22" s="17"/>
      <c r="J22" s="34"/>
      <c r="K22" s="24"/>
      <c r="L22" s="8"/>
      <c r="M22" s="5"/>
    </row>
    <row r="23" spans="1:13" ht="30" customHeight="1" thickBot="1" x14ac:dyDescent="0.35">
      <c r="A23" s="5"/>
      <c r="B23" s="7"/>
      <c r="C23" s="10"/>
      <c r="D23" s="11"/>
      <c r="E23" s="11"/>
      <c r="F23" s="11"/>
      <c r="G23" s="11"/>
      <c r="H23" s="11"/>
      <c r="I23" s="11"/>
      <c r="J23" s="11"/>
      <c r="K23" s="12"/>
      <c r="L23" s="8"/>
      <c r="M23" s="5"/>
    </row>
    <row r="24" spans="1:13" ht="30" customHeight="1" x14ac:dyDescent="0.3">
      <c r="A24" s="5"/>
      <c r="B24" s="7"/>
      <c r="C24" s="25"/>
      <c r="D24" s="14"/>
      <c r="E24" s="14"/>
      <c r="F24" s="14"/>
      <c r="G24" s="15"/>
      <c r="H24" s="14"/>
      <c r="I24" s="17"/>
      <c r="J24" s="18"/>
      <c r="K24" s="19"/>
      <c r="L24" s="8"/>
      <c r="M24" s="5"/>
    </row>
    <row r="25" spans="1:13" ht="30" customHeight="1" x14ac:dyDescent="0.3">
      <c r="A25" s="5"/>
      <c r="B25" s="7"/>
      <c r="C25" s="25"/>
      <c r="D25" s="51"/>
      <c r="E25" s="51"/>
      <c r="F25" s="51"/>
      <c r="G25" s="15"/>
      <c r="H25" s="14"/>
      <c r="I25" s="17"/>
      <c r="J25" s="18"/>
      <c r="K25" s="19"/>
      <c r="L25" s="8"/>
      <c r="M25" s="5"/>
    </row>
    <row r="26" spans="1:13" ht="30" customHeight="1" x14ac:dyDescent="0.3">
      <c r="A26" s="5"/>
      <c r="B26" s="7"/>
      <c r="C26" s="25"/>
      <c r="D26" s="14"/>
      <c r="E26" s="14"/>
      <c r="F26" s="14"/>
      <c r="G26" s="15"/>
      <c r="H26" s="14"/>
      <c r="I26" s="17"/>
      <c r="J26" s="18"/>
      <c r="K26" s="19"/>
      <c r="L26" s="8"/>
      <c r="M26" s="5"/>
    </row>
    <row r="27" spans="1:13" s="5" customFormat="1" ht="30" customHeight="1" x14ac:dyDescent="0.25">
      <c r="B27" s="7"/>
      <c r="C27" s="25"/>
      <c r="D27" s="32"/>
      <c r="E27" s="32"/>
      <c r="F27" s="32"/>
      <c r="G27" s="33"/>
      <c r="H27" s="32"/>
      <c r="I27" s="17"/>
      <c r="J27" s="18"/>
      <c r="K27" s="19"/>
      <c r="L27" s="8"/>
    </row>
    <row r="28" spans="1:13" ht="30" customHeight="1" x14ac:dyDescent="0.3">
      <c r="A28" s="5"/>
      <c r="B28" s="7"/>
      <c r="C28" s="25"/>
      <c r="D28" s="14"/>
      <c r="E28" s="14"/>
      <c r="F28" s="14"/>
      <c r="G28" s="15"/>
      <c r="H28" s="14"/>
      <c r="I28" s="17"/>
      <c r="J28" s="36"/>
      <c r="K28" s="19"/>
      <c r="L28" s="8"/>
      <c r="M28" s="5"/>
    </row>
    <row r="29" spans="1:13" s="5" customFormat="1" ht="30" customHeight="1" x14ac:dyDescent="0.25">
      <c r="B29" s="7"/>
      <c r="C29" s="71"/>
      <c r="D29" s="32"/>
      <c r="E29" s="32"/>
      <c r="F29" s="32"/>
      <c r="G29" s="33"/>
      <c r="H29" s="32"/>
      <c r="I29" s="17"/>
      <c r="J29" s="36"/>
      <c r="K29" s="19"/>
      <c r="L29" s="8"/>
    </row>
    <row r="30" spans="1:13" ht="30" customHeight="1" x14ac:dyDescent="0.3">
      <c r="A30" s="5"/>
      <c r="B30" s="7"/>
      <c r="C30" s="25"/>
      <c r="D30" s="14"/>
      <c r="E30" s="27"/>
      <c r="F30" s="14"/>
      <c r="G30" s="15"/>
      <c r="H30" s="14"/>
      <c r="I30" s="17"/>
      <c r="J30" s="18"/>
      <c r="K30" s="19"/>
      <c r="L30" s="8"/>
      <c r="M30" s="5"/>
    </row>
    <row r="31" spans="1:13" ht="30" customHeight="1" x14ac:dyDescent="0.3">
      <c r="A31" s="5"/>
      <c r="B31" s="7"/>
      <c r="C31" s="25"/>
      <c r="D31" s="14"/>
      <c r="E31" s="14"/>
      <c r="F31" s="14"/>
      <c r="G31" s="15"/>
      <c r="H31" s="16"/>
      <c r="I31" s="17"/>
      <c r="J31" s="18"/>
      <c r="K31" s="19"/>
      <c r="L31" s="8"/>
      <c r="M31" s="5"/>
    </row>
    <row r="32" spans="1:13" ht="30" customHeight="1" thickBot="1" x14ac:dyDescent="0.35">
      <c r="A32" s="5"/>
      <c r="B32" s="7"/>
      <c r="C32" s="37" t="s">
        <v>16</v>
      </c>
      <c r="D32" s="84"/>
      <c r="E32" s="84"/>
      <c r="F32" s="84"/>
      <c r="G32" s="85"/>
      <c r="H32" s="84"/>
      <c r="I32" s="17"/>
      <c r="J32" s="38"/>
      <c r="K32" s="39"/>
      <c r="L32" s="8"/>
      <c r="M32" s="5"/>
    </row>
    <row r="33" spans="1:13" ht="30" customHeight="1" thickBot="1" x14ac:dyDescent="0.35">
      <c r="A33" s="5"/>
      <c r="B33" s="7"/>
      <c r="C33" s="10"/>
      <c r="D33" s="11"/>
      <c r="E33" s="11"/>
      <c r="F33" s="11"/>
      <c r="G33" s="11"/>
      <c r="H33" s="11"/>
      <c r="I33" s="11"/>
      <c r="J33" s="11"/>
      <c r="K33" s="12"/>
      <c r="L33" s="8"/>
      <c r="M33" s="5"/>
    </row>
    <row r="34" spans="1:13" ht="30" customHeight="1" x14ac:dyDescent="0.3">
      <c r="A34" s="5"/>
      <c r="B34" s="7"/>
      <c r="C34" s="25"/>
      <c r="D34" s="14"/>
      <c r="E34" s="14"/>
      <c r="F34" s="14"/>
      <c r="G34" s="15"/>
      <c r="H34" s="14"/>
      <c r="I34" s="17"/>
      <c r="J34" s="18"/>
      <c r="K34" s="19"/>
      <c r="L34" s="8"/>
      <c r="M34" s="5"/>
    </row>
    <row r="35" spans="1:13" ht="30" customHeight="1" x14ac:dyDescent="0.3">
      <c r="A35" s="5"/>
      <c r="B35" s="7"/>
      <c r="C35" s="25"/>
      <c r="D35" s="14"/>
      <c r="E35" s="14"/>
      <c r="F35" s="14"/>
      <c r="G35" s="15"/>
      <c r="H35" s="14"/>
      <c r="I35" s="17"/>
      <c r="J35" s="18"/>
      <c r="K35" s="19"/>
      <c r="L35" s="8"/>
      <c r="M35" s="5"/>
    </row>
    <row r="36" spans="1:13" ht="30" customHeight="1" x14ac:dyDescent="0.3">
      <c r="A36" s="5"/>
      <c r="B36" s="7"/>
      <c r="C36" s="13"/>
      <c r="D36" s="14"/>
      <c r="E36" s="14"/>
      <c r="F36" s="14"/>
      <c r="G36" s="15"/>
      <c r="H36" s="14"/>
      <c r="I36" s="17"/>
      <c r="J36" s="18"/>
      <c r="K36" s="19"/>
      <c r="L36" s="8"/>
      <c r="M36" s="5"/>
    </row>
    <row r="37" spans="1:13" ht="30" customHeight="1" thickBot="1" x14ac:dyDescent="0.35">
      <c r="A37" s="5"/>
      <c r="B37" s="7"/>
      <c r="C37" s="20" t="s">
        <v>16</v>
      </c>
      <c r="D37" s="40"/>
      <c r="E37" s="40"/>
      <c r="F37" s="40"/>
      <c r="G37" s="41"/>
      <c r="H37" s="21"/>
      <c r="I37" s="17"/>
      <c r="J37" s="23"/>
      <c r="K37" s="24"/>
      <c r="L37" s="8"/>
      <c r="M37" s="5"/>
    </row>
    <row r="38" spans="1:13" ht="30" customHeight="1" thickBot="1" x14ac:dyDescent="0.35">
      <c r="A38" s="5"/>
      <c r="B38" s="7"/>
      <c r="C38" s="10"/>
      <c r="D38" s="11"/>
      <c r="E38" s="11"/>
      <c r="F38" s="11"/>
      <c r="G38" s="11"/>
      <c r="H38" s="11"/>
      <c r="I38" s="11"/>
      <c r="J38" s="11"/>
      <c r="K38" s="12"/>
      <c r="L38" s="8"/>
      <c r="M38" s="5"/>
    </row>
    <row r="39" spans="1:13" ht="30" customHeight="1" x14ac:dyDescent="0.3">
      <c r="A39" s="5"/>
      <c r="B39" s="7"/>
      <c r="C39" s="25"/>
      <c r="D39" s="14"/>
      <c r="E39" s="14"/>
      <c r="F39" s="14"/>
      <c r="G39" s="15"/>
      <c r="H39" s="14"/>
      <c r="I39" s="17"/>
      <c r="J39" s="18"/>
      <c r="K39" s="19"/>
      <c r="L39" s="8"/>
      <c r="M39" s="5"/>
    </row>
    <row r="40" spans="1:13" ht="30" customHeight="1" thickBot="1" x14ac:dyDescent="0.35">
      <c r="A40" s="5"/>
      <c r="B40" s="7"/>
      <c r="C40" s="20" t="s">
        <v>16</v>
      </c>
      <c r="D40" s="40"/>
      <c r="E40" s="40"/>
      <c r="F40" s="40"/>
      <c r="G40" s="22"/>
      <c r="H40" s="21"/>
      <c r="I40" s="17"/>
      <c r="J40" s="23"/>
      <c r="K40" s="24"/>
      <c r="L40" s="8"/>
      <c r="M40" s="5"/>
    </row>
    <row r="41" spans="1:13" s="3" customFormat="1" ht="30" customHeight="1" thickBot="1" x14ac:dyDescent="0.3">
      <c r="A41" s="42"/>
      <c r="B41" s="43"/>
      <c r="C41" s="942" t="s">
        <v>17</v>
      </c>
      <c r="D41" s="943"/>
      <c r="E41" s="943"/>
      <c r="F41" s="943"/>
      <c r="G41" s="943"/>
      <c r="H41" s="943"/>
      <c r="I41" s="943"/>
      <c r="J41" s="944"/>
      <c r="K41" s="44"/>
      <c r="L41" s="45"/>
      <c r="M41" s="42"/>
    </row>
    <row r="42" spans="1:13" s="3" customFormat="1" thickBot="1" x14ac:dyDescent="0.3">
      <c r="A42" s="42"/>
      <c r="B42" s="43"/>
      <c r="C42" s="86"/>
      <c r="D42" s="86"/>
      <c r="E42" s="86"/>
      <c r="F42" s="86"/>
      <c r="G42" s="86"/>
      <c r="H42" s="86"/>
      <c r="I42" s="86"/>
      <c r="J42" s="86"/>
      <c r="K42" s="87"/>
      <c r="L42" s="45"/>
      <c r="M42" s="42"/>
    </row>
    <row r="43" spans="1:13" s="3" customFormat="1" ht="30" customHeight="1" x14ac:dyDescent="0.25">
      <c r="A43" s="42"/>
      <c r="B43" s="43"/>
      <c r="C43" s="88"/>
      <c r="D43" s="89"/>
      <c r="E43" s="88"/>
      <c r="F43" s="88"/>
      <c r="G43" s="945"/>
      <c r="H43" s="946"/>
      <c r="I43" s="947"/>
      <c r="J43" s="52"/>
      <c r="K43" s="53"/>
      <c r="L43" s="45"/>
      <c r="M43" s="42"/>
    </row>
    <row r="44" spans="1:13" s="3" customFormat="1" ht="30" customHeight="1" x14ac:dyDescent="0.25">
      <c r="A44" s="42"/>
      <c r="B44" s="43"/>
      <c r="C44" s="88"/>
      <c r="D44" s="89"/>
      <c r="E44" s="88"/>
      <c r="F44" s="88"/>
      <c r="G44" s="47"/>
      <c r="H44" s="54"/>
      <c r="I44" s="55"/>
      <c r="J44" s="56"/>
      <c r="K44" s="57"/>
      <c r="L44" s="45"/>
      <c r="M44" s="42"/>
    </row>
    <row r="45" spans="1:13" s="3" customFormat="1" ht="30" customHeight="1" x14ac:dyDescent="0.25">
      <c r="A45" s="42"/>
      <c r="B45" s="43"/>
      <c r="C45" s="88"/>
      <c r="D45" s="90"/>
      <c r="E45" s="90"/>
      <c r="F45" s="90"/>
      <c r="G45" s="47"/>
      <c r="H45" s="58"/>
      <c r="I45" s="59"/>
      <c r="J45" s="60"/>
      <c r="K45" s="57"/>
      <c r="L45" s="45"/>
      <c r="M45" s="42"/>
    </row>
    <row r="46" spans="1:13" s="3" customFormat="1" ht="30" customHeight="1" x14ac:dyDescent="0.25">
      <c r="A46" s="42"/>
      <c r="B46" s="43"/>
      <c r="C46" s="88"/>
      <c r="D46" s="90"/>
      <c r="E46" s="90"/>
      <c r="F46" s="90"/>
      <c r="G46" s="61" t="s">
        <v>18</v>
      </c>
      <c r="H46" s="58"/>
      <c r="I46" s="59"/>
      <c r="J46" s="60"/>
      <c r="K46" s="62"/>
      <c r="L46" s="45"/>
      <c r="M46" s="42"/>
    </row>
    <row r="47" spans="1:13" s="3" customFormat="1" ht="30" customHeight="1" x14ac:dyDescent="0.25">
      <c r="A47" s="42"/>
      <c r="B47" s="43"/>
      <c r="C47" s="88"/>
      <c r="D47" s="89"/>
      <c r="E47" s="88"/>
      <c r="F47" s="88"/>
      <c r="G47" s="70"/>
      <c r="H47" s="58"/>
      <c r="I47" s="59"/>
      <c r="J47" s="63"/>
      <c r="K47" s="57"/>
      <c r="L47" s="45"/>
      <c r="M47" s="42"/>
    </row>
    <row r="48" spans="1:13" s="3" customFormat="1" ht="30" customHeight="1" x14ac:dyDescent="0.25">
      <c r="A48" s="42"/>
      <c r="B48" s="43"/>
      <c r="C48" s="88"/>
      <c r="D48" s="89"/>
      <c r="E48" s="88"/>
      <c r="F48" s="88"/>
      <c r="G48" s="70"/>
      <c r="H48" s="58"/>
      <c r="I48" s="59"/>
      <c r="J48" s="63"/>
      <c r="K48" s="57"/>
      <c r="L48" s="45"/>
      <c r="M48" s="42"/>
    </row>
    <row r="49" spans="1:13" s="3" customFormat="1" ht="30" customHeight="1" thickBot="1" x14ac:dyDescent="0.3">
      <c r="A49" s="42"/>
      <c r="B49" s="43"/>
      <c r="C49" s="88"/>
      <c r="D49" s="89"/>
      <c r="E49" s="88"/>
      <c r="F49" s="88"/>
      <c r="G49" s="46"/>
      <c r="H49" s="58"/>
      <c r="I49" s="59"/>
      <c r="J49" s="63"/>
      <c r="K49" s="62"/>
      <c r="L49" s="45"/>
      <c r="M49" s="42"/>
    </row>
    <row r="50" spans="1:13" s="3" customFormat="1" ht="30" customHeight="1" thickBot="1" x14ac:dyDescent="0.3">
      <c r="A50" s="42"/>
      <c r="B50" s="43"/>
      <c r="C50" s="88"/>
      <c r="D50" s="89"/>
      <c r="E50" s="88"/>
      <c r="F50" s="88"/>
      <c r="G50" s="64" t="s">
        <v>19</v>
      </c>
      <c r="H50" s="65"/>
      <c r="I50" s="66"/>
      <c r="J50" s="67"/>
      <c r="K50" s="44"/>
      <c r="L50" s="45"/>
      <c r="M50" s="42"/>
    </row>
    <row r="51" spans="1:13" s="3" customFormat="1" thickBot="1" x14ac:dyDescent="0.3">
      <c r="A51" s="42"/>
      <c r="B51" s="43"/>
      <c r="C51" s="88"/>
      <c r="D51" s="89"/>
      <c r="E51" s="89"/>
      <c r="F51" s="89"/>
      <c r="G51" s="88"/>
      <c r="H51" s="88"/>
      <c r="I51" s="91"/>
      <c r="J51" s="92"/>
      <c r="K51" s="93"/>
      <c r="L51" s="45"/>
      <c r="M51" s="42"/>
    </row>
    <row r="52" spans="1:13" s="3" customFormat="1" ht="15.75" x14ac:dyDescent="0.25">
      <c r="A52" s="42"/>
      <c r="B52" s="43"/>
      <c r="C52" s="48"/>
      <c r="D52" s="921"/>
      <c r="E52" s="921"/>
      <c r="F52" s="921"/>
      <c r="G52" s="921"/>
      <c r="H52" s="921"/>
      <c r="I52" s="921"/>
      <c r="J52" s="921"/>
      <c r="K52" s="922"/>
      <c r="L52" s="49"/>
      <c r="M52" s="42"/>
    </row>
    <row r="53" spans="1:13" s="3" customFormat="1" ht="46.5" customHeight="1" x14ac:dyDescent="0.25">
      <c r="A53" s="42"/>
      <c r="B53" s="43"/>
      <c r="C53" s="950" t="s">
        <v>20</v>
      </c>
      <c r="D53" s="951"/>
      <c r="E53" s="951"/>
      <c r="F53" s="951"/>
      <c r="G53" s="951"/>
      <c r="H53" s="952" t="s">
        <v>9</v>
      </c>
      <c r="I53" s="952"/>
      <c r="J53" s="952"/>
      <c r="K53" s="78" t="s">
        <v>21</v>
      </c>
      <c r="L53" s="50"/>
      <c r="M53" s="42"/>
    </row>
    <row r="54" spans="1:13" s="3" customFormat="1" ht="32.25" customHeight="1" x14ac:dyDescent="0.25">
      <c r="A54" s="42"/>
      <c r="B54" s="43"/>
      <c r="C54" s="950" t="s">
        <v>22</v>
      </c>
      <c r="D54" s="951"/>
      <c r="E54" s="951"/>
      <c r="F54" s="951"/>
      <c r="G54" s="951"/>
      <c r="H54" s="920" t="s">
        <v>23</v>
      </c>
      <c r="I54" s="920"/>
      <c r="J54" s="79" t="s">
        <v>24</v>
      </c>
      <c r="K54" s="77" t="s">
        <v>34</v>
      </c>
      <c r="L54" s="50"/>
      <c r="M54" s="42"/>
    </row>
    <row r="55" spans="1:13" s="3" customFormat="1" ht="30" customHeight="1" x14ac:dyDescent="0.25">
      <c r="A55" s="42"/>
      <c r="B55" s="43"/>
      <c r="C55" s="950" t="s">
        <v>25</v>
      </c>
      <c r="D55" s="951"/>
      <c r="E55" s="951"/>
      <c r="F55" s="951"/>
      <c r="G55" s="951"/>
      <c r="H55" s="953" t="s">
        <v>26</v>
      </c>
      <c r="I55" s="954"/>
      <c r="J55" s="79" t="s">
        <v>27</v>
      </c>
      <c r="K55" s="77" t="s">
        <v>34</v>
      </c>
      <c r="L55" s="50"/>
      <c r="M55" s="42"/>
    </row>
    <row r="56" spans="1:13" s="4" customFormat="1" ht="58.5" customHeight="1" x14ac:dyDescent="0.25">
      <c r="A56" s="42"/>
      <c r="B56" s="43"/>
      <c r="C56" s="955"/>
      <c r="D56" s="956"/>
      <c r="E56" s="956"/>
      <c r="F56" s="956"/>
      <c r="G56" s="957"/>
      <c r="H56" s="919" t="s">
        <v>28</v>
      </c>
      <c r="I56" s="920"/>
      <c r="J56" s="79" t="s">
        <v>29</v>
      </c>
      <c r="K56" s="77" t="s">
        <v>34</v>
      </c>
      <c r="L56" s="45"/>
      <c r="M56" s="42"/>
    </row>
    <row r="57" spans="1:13" ht="39" customHeight="1" x14ac:dyDescent="0.3">
      <c r="A57" s="5"/>
      <c r="B57" s="7"/>
      <c r="C57" s="958"/>
      <c r="D57" s="959"/>
      <c r="E57" s="959"/>
      <c r="F57" s="959"/>
      <c r="G57" s="960"/>
      <c r="H57" s="920" t="s">
        <v>30</v>
      </c>
      <c r="I57" s="920"/>
      <c r="J57" s="79" t="s">
        <v>31</v>
      </c>
      <c r="K57" s="77" t="s">
        <v>34</v>
      </c>
      <c r="L57" s="8"/>
      <c r="M57" s="5"/>
    </row>
    <row r="58" spans="1:13" ht="47.25" customHeight="1" thickBot="1" x14ac:dyDescent="0.35">
      <c r="A58" s="5"/>
      <c r="B58" s="7"/>
      <c r="C58" s="961"/>
      <c r="D58" s="962"/>
      <c r="E58" s="962"/>
      <c r="F58" s="962"/>
      <c r="G58" s="963"/>
      <c r="H58" s="948"/>
      <c r="I58" s="948"/>
      <c r="J58" s="948"/>
      <c r="K58" s="949"/>
      <c r="L58" s="8"/>
      <c r="M58" s="5"/>
    </row>
    <row r="59" spans="1:13" ht="47.25" customHeight="1" x14ac:dyDescent="0.3">
      <c r="A59" s="5"/>
      <c r="B59" s="7"/>
      <c r="C59" s="80"/>
      <c r="D59" s="80"/>
      <c r="E59" s="80"/>
      <c r="F59" s="80"/>
      <c r="G59" s="80"/>
      <c r="H59" s="80"/>
      <c r="I59" s="80"/>
      <c r="J59" s="80"/>
      <c r="K59" s="80"/>
      <c r="L59" s="8"/>
      <c r="M59" s="5"/>
    </row>
    <row r="60" spans="1:13" ht="47.25" customHeight="1" x14ac:dyDescent="0.3">
      <c r="A60" s="5"/>
      <c r="B60" s="7"/>
      <c r="C60" s="80"/>
      <c r="D60" s="80"/>
      <c r="E60" s="80"/>
      <c r="F60" s="80"/>
      <c r="G60" s="81" t="s">
        <v>35</v>
      </c>
      <c r="H60" s="80"/>
      <c r="I60" s="80"/>
      <c r="J60" s="80"/>
      <c r="K60" s="80"/>
      <c r="L60" s="8"/>
      <c r="M60" s="5"/>
    </row>
    <row r="61" spans="1:13" ht="17.25" thickBot="1" x14ac:dyDescent="0.35">
      <c r="A61" s="5"/>
      <c r="B61" s="94"/>
      <c r="C61" s="95"/>
      <c r="D61" s="95"/>
      <c r="E61" s="96"/>
      <c r="F61" s="95"/>
      <c r="G61" s="97"/>
      <c r="H61" s="95"/>
      <c r="I61" s="95"/>
      <c r="J61" s="95"/>
      <c r="K61" s="95"/>
      <c r="L61" s="98"/>
      <c r="M61" s="5"/>
    </row>
    <row r="62" spans="1:13" ht="17.25" thickTop="1" x14ac:dyDescent="0.3">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 right="0.118110236220472" top="0.15748031496063" bottom="0.15748031496063" header="0.31496062992126" footer="0.31496062992126"/>
  <pageSetup scale="41"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Z62"/>
  <sheetViews>
    <sheetView tabSelected="1" view="pageBreakPreview" topLeftCell="A20" zoomScale="30" zoomScaleNormal="40" zoomScaleSheetLayoutView="30" workbookViewId="0">
      <selection activeCell="I12" sqref="C12:I43"/>
    </sheetView>
  </sheetViews>
  <sheetFormatPr baseColWidth="10" defaultColWidth="11.28515625" defaultRowHeight="25.5" x14ac:dyDescent="0.2"/>
  <cols>
    <col min="1" max="1" width="7.42578125" style="115" customWidth="1"/>
    <col min="2" max="2" width="4.28515625" style="115" customWidth="1"/>
    <col min="3" max="3" width="15.28515625" style="115" customWidth="1"/>
    <col min="4" max="4" width="32.7109375" style="115" customWidth="1"/>
    <col min="5" max="5" width="35" style="175" customWidth="1"/>
    <col min="6" max="6" width="29.140625" style="115" customWidth="1"/>
    <col min="7" max="7" width="109" style="118" customWidth="1"/>
    <col min="8" max="8" width="13" style="115" customWidth="1"/>
    <col min="9" max="9" width="33.7109375" style="115" customWidth="1"/>
    <col min="10" max="10" width="35" style="115" customWidth="1"/>
    <col min="11" max="11" width="32" style="115" customWidth="1"/>
    <col min="12" max="12" width="47.28515625" style="119" bestFit="1" customWidth="1"/>
    <col min="13" max="13" width="5.28515625" style="115" customWidth="1"/>
    <col min="14" max="14" width="4.28515625" style="115" customWidth="1"/>
    <col min="15" max="15" width="31.5703125" style="120" bestFit="1" customWidth="1"/>
    <col min="16" max="16" width="42.85546875" style="120" customWidth="1"/>
    <col min="17" max="17" width="54.42578125" style="120" bestFit="1" customWidth="1"/>
    <col min="18" max="18" width="33.85546875" style="115" customWidth="1"/>
    <col min="19" max="19" width="54.28515625" style="115" customWidth="1"/>
    <col min="20" max="20" width="43.28515625" style="115" customWidth="1"/>
    <col min="21" max="21" width="11.28515625" style="115"/>
    <col min="22" max="22" width="36.5703125" style="115" bestFit="1" customWidth="1"/>
    <col min="23" max="23" width="34.85546875" style="115" customWidth="1"/>
    <col min="24" max="24" width="36.5703125" style="115" bestFit="1" customWidth="1"/>
    <col min="25" max="25" width="35" style="115" bestFit="1" customWidth="1"/>
    <col min="26" max="26" width="42.7109375" style="115" customWidth="1"/>
    <col min="27" max="16384" width="11.28515625" style="115"/>
  </cols>
  <sheetData>
    <row r="1" spans="2:17" ht="27" thickBot="1" x14ac:dyDescent="0.25">
      <c r="B1" s="116"/>
      <c r="C1" s="117"/>
      <c r="D1" s="116"/>
      <c r="E1" s="117"/>
    </row>
    <row r="2" spans="2:17" ht="26.25" thickTop="1" x14ac:dyDescent="0.2">
      <c r="B2" s="970"/>
      <c r="C2" s="971"/>
      <c r="D2" s="971"/>
      <c r="E2" s="971"/>
      <c r="F2" s="971"/>
      <c r="G2" s="971"/>
      <c r="H2" s="971"/>
      <c r="I2" s="971"/>
      <c r="J2" s="971"/>
      <c r="K2" s="971"/>
      <c r="L2" s="971"/>
      <c r="M2" s="972"/>
    </row>
    <row r="3" spans="2:17" ht="107.25" customHeight="1" x14ac:dyDescent="0.2">
      <c r="B3" s="121"/>
      <c r="C3" s="967" t="s">
        <v>37</v>
      </c>
      <c r="D3" s="968"/>
      <c r="E3" s="968"/>
      <c r="F3" s="969"/>
      <c r="M3" s="122"/>
    </row>
    <row r="4" spans="2:17" ht="36.75" customHeight="1" x14ac:dyDescent="0.2">
      <c r="B4" s="121"/>
      <c r="C4" s="123" t="s">
        <v>0</v>
      </c>
      <c r="D4" s="124" t="s">
        <v>1</v>
      </c>
      <c r="E4" s="123" t="s">
        <v>2</v>
      </c>
      <c r="F4" s="124">
        <v>2</v>
      </c>
      <c r="M4" s="122"/>
    </row>
    <row r="5" spans="2:17" ht="27" thickBot="1" x14ac:dyDescent="0.25">
      <c r="B5" s="121"/>
      <c r="C5" s="116"/>
      <c r="D5" s="117"/>
      <c r="E5" s="116"/>
      <c r="F5" s="117"/>
      <c r="M5" s="122"/>
    </row>
    <row r="6" spans="2:17" ht="39" customHeight="1" thickBot="1" x14ac:dyDescent="0.25">
      <c r="B6" s="121"/>
      <c r="C6" s="964" t="s">
        <v>3</v>
      </c>
      <c r="D6" s="965"/>
      <c r="E6" s="965"/>
      <c r="F6" s="965"/>
      <c r="G6" s="965"/>
      <c r="H6" s="965"/>
      <c r="I6" s="965"/>
      <c r="J6" s="965"/>
      <c r="K6" s="965"/>
      <c r="L6" s="966"/>
      <c r="M6" s="122"/>
    </row>
    <row r="7" spans="2:17" ht="52.5" customHeight="1" x14ac:dyDescent="0.2">
      <c r="B7" s="121"/>
      <c r="C7" s="973" t="s">
        <v>4</v>
      </c>
      <c r="D7" s="974"/>
      <c r="E7" s="974"/>
      <c r="F7" s="974"/>
      <c r="G7" s="974"/>
      <c r="H7" s="974"/>
      <c r="I7" s="974"/>
      <c r="J7" s="974"/>
      <c r="K7" s="974"/>
      <c r="L7" s="975"/>
      <c r="M7" s="122"/>
      <c r="P7" s="120" t="s">
        <v>473</v>
      </c>
      <c r="Q7" s="257">
        <v>38149598.829999998</v>
      </c>
    </row>
    <row r="8" spans="2:17" s="125" customFormat="1" x14ac:dyDescent="0.2">
      <c r="B8" s="126"/>
      <c r="C8" s="985" t="s">
        <v>102</v>
      </c>
      <c r="D8" s="986"/>
      <c r="E8" s="986"/>
      <c r="F8" s="986"/>
      <c r="G8" s="986"/>
      <c r="H8" s="986"/>
      <c r="I8" s="986"/>
      <c r="J8" s="986"/>
      <c r="K8" s="986"/>
      <c r="L8" s="987"/>
      <c r="M8" s="127"/>
      <c r="O8" s="128"/>
      <c r="P8" s="128"/>
      <c r="Q8" s="128">
        <f>+Q7*16.75%</f>
        <v>6390057.804025</v>
      </c>
    </row>
    <row r="9" spans="2:17" ht="70.5" customHeight="1" x14ac:dyDescent="0.2">
      <c r="B9" s="121"/>
      <c r="C9" s="985"/>
      <c r="D9" s="986"/>
      <c r="E9" s="986"/>
      <c r="F9" s="986"/>
      <c r="G9" s="986"/>
      <c r="H9" s="986"/>
      <c r="I9" s="986"/>
      <c r="J9" s="986"/>
      <c r="K9" s="986"/>
      <c r="L9" s="987"/>
      <c r="M9" s="122"/>
      <c r="Q9" s="120">
        <f>+Q7-Q8</f>
        <v>31759541.025974996</v>
      </c>
    </row>
    <row r="10" spans="2:17" ht="90.75" customHeight="1" thickBot="1" x14ac:dyDescent="0.25">
      <c r="B10" s="121"/>
      <c r="C10" s="988" t="s">
        <v>5</v>
      </c>
      <c r="D10" s="989"/>
      <c r="E10" s="989"/>
      <c r="F10" s="989"/>
      <c r="G10" s="989"/>
      <c r="H10" s="989"/>
      <c r="I10" s="989"/>
      <c r="J10" s="989"/>
      <c r="K10" s="989"/>
      <c r="L10" s="990"/>
      <c r="M10" s="122"/>
      <c r="Q10" s="705">
        <f>+Q9-3000000</f>
        <v>28759541.025974996</v>
      </c>
    </row>
    <row r="11" spans="2:17" ht="27" thickBot="1" x14ac:dyDescent="0.25">
      <c r="B11" s="121"/>
      <c r="C11" s="994"/>
      <c r="D11" s="995"/>
      <c r="E11" s="995"/>
      <c r="F11" s="995"/>
      <c r="G11" s="995"/>
      <c r="H11" s="995"/>
      <c r="I11" s="995"/>
      <c r="J11" s="995"/>
      <c r="K11" s="995"/>
      <c r="L11" s="996"/>
      <c r="M11" s="122"/>
      <c r="Q11" s="705">
        <f>+Q10-1000000</f>
        <v>27759541.025974996</v>
      </c>
    </row>
    <row r="12" spans="2:17" ht="43.5" customHeight="1" x14ac:dyDescent="0.2">
      <c r="B12" s="121"/>
      <c r="C12" s="982" t="s">
        <v>6</v>
      </c>
      <c r="D12" s="976" t="s">
        <v>7</v>
      </c>
      <c r="E12" s="984" t="s">
        <v>8</v>
      </c>
      <c r="F12" s="984"/>
      <c r="G12" s="982" t="s">
        <v>9</v>
      </c>
      <c r="H12" s="976" t="s">
        <v>10</v>
      </c>
      <c r="I12" s="976" t="s">
        <v>11</v>
      </c>
      <c r="J12" s="1015" t="s">
        <v>154</v>
      </c>
      <c r="K12" s="978" t="s">
        <v>12</v>
      </c>
      <c r="L12" s="980" t="s">
        <v>13</v>
      </c>
      <c r="M12" s="122"/>
      <c r="Q12" s="705">
        <f>+Q11-1000000</f>
        <v>26759541.025974996</v>
      </c>
    </row>
    <row r="13" spans="2:17" ht="27" thickBot="1" x14ac:dyDescent="0.25">
      <c r="B13" s="121"/>
      <c r="C13" s="983"/>
      <c r="D13" s="977"/>
      <c r="E13" s="129" t="s">
        <v>14</v>
      </c>
      <c r="F13" s="129" t="s">
        <v>15</v>
      </c>
      <c r="G13" s="983"/>
      <c r="H13" s="977"/>
      <c r="I13" s="977"/>
      <c r="J13" s="1016"/>
      <c r="K13" s="979"/>
      <c r="L13" s="981"/>
      <c r="M13" s="122"/>
    </row>
    <row r="14" spans="2:17" ht="30" customHeight="1" thickBot="1" x14ac:dyDescent="0.25">
      <c r="B14" s="121"/>
      <c r="C14" s="130">
        <v>1</v>
      </c>
      <c r="D14" s="130" t="s">
        <v>94</v>
      </c>
      <c r="E14" s="710"/>
      <c r="F14" s="711"/>
      <c r="G14" s="711"/>
      <c r="H14" s="711"/>
      <c r="I14" s="711"/>
      <c r="J14" s="711"/>
      <c r="K14" s="711"/>
      <c r="L14" s="712"/>
      <c r="M14" s="122"/>
    </row>
    <row r="15" spans="2:17" ht="35.25" customHeight="1" x14ac:dyDescent="0.2">
      <c r="B15" s="121"/>
      <c r="C15" s="130" t="s">
        <v>87</v>
      </c>
      <c r="D15" s="131"/>
      <c r="E15" s="131"/>
      <c r="F15" s="131"/>
      <c r="G15" s="132"/>
      <c r="H15" s="131"/>
      <c r="I15" s="133"/>
      <c r="J15" s="131"/>
      <c r="K15" s="131"/>
      <c r="L15" s="134">
        <f>ROUND(SUM(L16:L21),0)</f>
        <v>16576891</v>
      </c>
      <c r="M15" s="122"/>
      <c r="O15" s="708">
        <f>+L15/$L$44</f>
        <v>0.10336357072809979</v>
      </c>
      <c r="Q15" s="257">
        <f>+L15*(1+$K$49)</f>
        <v>22403071.832911093</v>
      </c>
    </row>
    <row r="16" spans="2:17" customFormat="1" ht="54" customHeight="1" x14ac:dyDescent="0.2">
      <c r="C16" s="234">
        <v>1.01</v>
      </c>
      <c r="D16" s="240" t="s">
        <v>111</v>
      </c>
      <c r="E16" s="235" t="s">
        <v>88</v>
      </c>
      <c r="F16" s="230"/>
      <c r="G16" s="238" t="s">
        <v>110</v>
      </c>
      <c r="H16" s="236" t="s">
        <v>109</v>
      </c>
      <c r="I16" s="256">
        <f>+'1.01'!N34</f>
        <v>0.08</v>
      </c>
      <c r="J16" s="230"/>
      <c r="K16" s="255">
        <v>4051315.95</v>
      </c>
      <c r="L16" s="266">
        <f t="shared" ref="L16:L21" si="0">+ROUND(K16*I16*(1+J16),2)</f>
        <v>324105.28000000003</v>
      </c>
      <c r="O16" s="708">
        <f t="shared" ref="O16:O44" si="1">+L16/$L$44</f>
        <v>2.0209265436221175E-3</v>
      </c>
      <c r="Q16" s="120"/>
    </row>
    <row r="17" spans="2:26" customFormat="1" ht="54" customHeight="1" x14ac:dyDescent="0.2">
      <c r="C17" s="234">
        <v>1.02</v>
      </c>
      <c r="D17" s="236" t="s">
        <v>112</v>
      </c>
      <c r="E17" s="235" t="s">
        <v>88</v>
      </c>
      <c r="F17" s="230"/>
      <c r="G17" s="235" t="s">
        <v>106</v>
      </c>
      <c r="H17" s="236" t="s">
        <v>107</v>
      </c>
      <c r="I17" s="256">
        <f>+'1.02'!N37</f>
        <v>474</v>
      </c>
      <c r="J17" s="230"/>
      <c r="K17" s="255">
        <v>10114.16</v>
      </c>
      <c r="L17" s="266">
        <f t="shared" si="0"/>
        <v>4794111.84</v>
      </c>
      <c r="O17" s="708">
        <f t="shared" si="1"/>
        <v>2.9893212077720763E-2</v>
      </c>
      <c r="Q17" s="120"/>
    </row>
    <row r="18" spans="2:26" ht="64.5" customHeight="1" x14ac:dyDescent="0.2">
      <c r="B18" s="121"/>
      <c r="C18" s="234">
        <v>1.03</v>
      </c>
      <c r="D18" s="236" t="s">
        <v>95</v>
      </c>
      <c r="E18" s="242" t="s">
        <v>88</v>
      </c>
      <c r="F18" s="248"/>
      <c r="G18" s="235" t="s">
        <v>113</v>
      </c>
      <c r="H18" s="236" t="s">
        <v>89</v>
      </c>
      <c r="I18" s="256">
        <f>+'1.03'!N33</f>
        <v>149.18400000000003</v>
      </c>
      <c r="J18" s="247"/>
      <c r="K18" s="255">
        <v>26955.15</v>
      </c>
      <c r="L18" s="266">
        <f t="shared" si="0"/>
        <v>4021277.1</v>
      </c>
      <c r="M18" s="122"/>
      <c r="O18" s="708">
        <f t="shared" si="1"/>
        <v>2.5074277193663036E-2</v>
      </c>
    </row>
    <row r="19" spans="2:26" ht="64.5" customHeight="1" x14ac:dyDescent="0.2">
      <c r="B19" s="121"/>
      <c r="C19" s="234">
        <v>1.04</v>
      </c>
      <c r="D19" s="236" t="s">
        <v>134</v>
      </c>
      <c r="E19" s="242" t="s">
        <v>88</v>
      </c>
      <c r="F19" s="248"/>
      <c r="G19" s="235" t="s">
        <v>133</v>
      </c>
      <c r="H19" s="236" t="s">
        <v>109</v>
      </c>
      <c r="I19" s="256">
        <f>+'1.04'!N34</f>
        <v>0.08</v>
      </c>
      <c r="J19" s="247"/>
      <c r="K19" s="255">
        <v>9207498.5999999996</v>
      </c>
      <c r="L19" s="266">
        <f t="shared" si="0"/>
        <v>736599.89</v>
      </c>
      <c r="M19" s="122"/>
      <c r="O19" s="708">
        <f t="shared" si="1"/>
        <v>4.5929960466245161E-3</v>
      </c>
    </row>
    <row r="20" spans="2:26" ht="64.5" customHeight="1" x14ac:dyDescent="0.2">
      <c r="B20" s="121"/>
      <c r="C20" s="234">
        <v>1.05</v>
      </c>
      <c r="D20" s="236" t="s">
        <v>149</v>
      </c>
      <c r="E20" s="242" t="s">
        <v>88</v>
      </c>
      <c r="F20" s="248"/>
      <c r="G20" s="235" t="s">
        <v>148</v>
      </c>
      <c r="H20" s="236" t="s">
        <v>107</v>
      </c>
      <c r="I20" s="256">
        <f>+'1.05'!N40</f>
        <v>85.92</v>
      </c>
      <c r="J20" s="247"/>
      <c r="K20" s="255">
        <v>9614.58</v>
      </c>
      <c r="L20" s="266">
        <f t="shared" si="0"/>
        <v>826084.71</v>
      </c>
      <c r="M20" s="122"/>
      <c r="O20" s="708">
        <f t="shared" si="1"/>
        <v>5.1509698259756187E-3</v>
      </c>
    </row>
    <row r="21" spans="2:26" ht="77.25" customHeight="1" thickBot="1" x14ac:dyDescent="0.25">
      <c r="B21" s="121"/>
      <c r="C21" s="234">
        <v>1.06</v>
      </c>
      <c r="D21" s="261" t="s">
        <v>147</v>
      </c>
      <c r="E21" s="232" t="s">
        <v>88</v>
      </c>
      <c r="F21" s="262"/>
      <c r="G21" s="263" t="s">
        <v>146</v>
      </c>
      <c r="H21" s="231" t="s">
        <v>89</v>
      </c>
      <c r="I21" s="261">
        <f>+'1.06'!N43</f>
        <v>24</v>
      </c>
      <c r="J21" s="262"/>
      <c r="K21" s="267">
        <v>244779.68</v>
      </c>
      <c r="L21" s="233">
        <f t="shared" si="0"/>
        <v>5874712.3200000003</v>
      </c>
      <c r="M21" s="122"/>
      <c r="O21" s="708">
        <f t="shared" si="1"/>
        <v>3.6631189913449949E-2</v>
      </c>
    </row>
    <row r="22" spans="2:26" ht="34.5" customHeight="1" thickBot="1" x14ac:dyDescent="0.25">
      <c r="B22" s="121"/>
      <c r="C22" s="250" t="s">
        <v>116</v>
      </c>
      <c r="D22" s="251"/>
      <c r="E22" s="251"/>
      <c r="F22" s="251"/>
      <c r="G22" s="252"/>
      <c r="H22" s="251"/>
      <c r="I22" s="265"/>
      <c r="J22" s="246"/>
      <c r="K22" s="253"/>
      <c r="L22" s="254">
        <f>ROUND(SUM(L23:L32),0)</f>
        <v>49474615</v>
      </c>
      <c r="M22" s="122"/>
      <c r="O22" s="708">
        <f t="shared" si="1"/>
        <v>0.30849408775131637</v>
      </c>
      <c r="Q22" s="257">
        <f>+L22*(1+$K$49)</f>
        <v>66863162.323418826</v>
      </c>
      <c r="T22" s="120"/>
      <c r="V22" s="708"/>
      <c r="W22" s="708"/>
      <c r="X22" s="257"/>
      <c r="Y22" s="257"/>
      <c r="Z22" s="707"/>
    </row>
    <row r="23" spans="2:26" ht="60" customHeight="1" x14ac:dyDescent="0.2">
      <c r="B23" s="121"/>
      <c r="C23" s="302">
        <v>2.0099999999999998</v>
      </c>
      <c r="D23" s="303" t="s">
        <v>96</v>
      </c>
      <c r="E23" s="304" t="s">
        <v>88</v>
      </c>
      <c r="F23" s="305"/>
      <c r="G23" s="306" t="s">
        <v>97</v>
      </c>
      <c r="H23" s="136" t="s">
        <v>89</v>
      </c>
      <c r="I23" s="307">
        <f>+'2.01'!N36</f>
        <v>13.99</v>
      </c>
      <c r="J23" s="308">
        <v>0.12</v>
      </c>
      <c r="K23" s="309">
        <v>124268.05</v>
      </c>
      <c r="L23" s="310">
        <f>+ROUND(K23*I23*(1+J23),2)</f>
        <v>1947131.22</v>
      </c>
      <c r="M23" s="122"/>
      <c r="O23" s="708">
        <f t="shared" si="1"/>
        <v>1.2141144897156E-2</v>
      </c>
      <c r="V23" s="257"/>
      <c r="X23" s="257"/>
    </row>
    <row r="24" spans="2:26" ht="80.25" customHeight="1" x14ac:dyDescent="0.2">
      <c r="B24" s="121"/>
      <c r="C24" s="234">
        <v>2.02</v>
      </c>
      <c r="D24" s="236" t="s">
        <v>98</v>
      </c>
      <c r="E24" s="242" t="s">
        <v>88</v>
      </c>
      <c r="F24" s="258"/>
      <c r="G24" s="235" t="s">
        <v>90</v>
      </c>
      <c r="H24" s="236" t="s">
        <v>89</v>
      </c>
      <c r="I24" s="256">
        <f>+'2.02'!N36</f>
        <v>97.9</v>
      </c>
      <c r="J24" s="247"/>
      <c r="K24" s="243">
        <v>31742.33</v>
      </c>
      <c r="L24" s="244">
        <f t="shared" ref="L24" si="2">+ROUND(K24*I24*(1+J24),2)</f>
        <v>3107574.11</v>
      </c>
      <c r="M24" s="122"/>
      <c r="O24" s="708">
        <f t="shared" si="1"/>
        <v>1.9376972214620748E-2</v>
      </c>
      <c r="P24" s="311"/>
      <c r="Q24" s="311"/>
      <c r="V24" s="257"/>
      <c r="X24" s="257"/>
    </row>
    <row r="25" spans="2:26" ht="62.25" customHeight="1" x14ac:dyDescent="0.2">
      <c r="B25" s="121"/>
      <c r="C25" s="135">
        <v>2.0299999999999998</v>
      </c>
      <c r="D25" s="139" t="s">
        <v>99</v>
      </c>
      <c r="E25" s="242" t="s">
        <v>88</v>
      </c>
      <c r="F25" s="140"/>
      <c r="G25" s="235" t="s">
        <v>100</v>
      </c>
      <c r="H25" s="140" t="s">
        <v>81</v>
      </c>
      <c r="I25" s="256">
        <f>+'2.03'!N36</f>
        <v>75.2</v>
      </c>
      <c r="J25" s="137">
        <v>0.12</v>
      </c>
      <c r="K25" s="245">
        <v>152567.87</v>
      </c>
      <c r="L25" s="244">
        <f>+I25*(K25*(1+J25))</f>
        <v>12849876.282880001</v>
      </c>
      <c r="M25" s="122"/>
      <c r="O25" s="708">
        <f t="shared" si="1"/>
        <v>8.0124137633094103E-2</v>
      </c>
      <c r="P25" s="311"/>
      <c r="Q25" s="241"/>
      <c r="V25" s="257"/>
      <c r="X25" s="257"/>
    </row>
    <row r="26" spans="2:26" ht="62.25" customHeight="1" x14ac:dyDescent="0.2">
      <c r="B26" s="121"/>
      <c r="C26" s="234">
        <v>2.04</v>
      </c>
      <c r="D26" s="139" t="s">
        <v>124</v>
      </c>
      <c r="E26" s="176" t="s">
        <v>88</v>
      </c>
      <c r="F26" s="140"/>
      <c r="G26" s="141" t="s">
        <v>123</v>
      </c>
      <c r="H26" s="140" t="s">
        <v>107</v>
      </c>
      <c r="I26" s="256">
        <f>+'2.04'!N36</f>
        <v>5.76</v>
      </c>
      <c r="J26" s="137">
        <v>0.12</v>
      </c>
      <c r="K26" s="245">
        <v>33431.730000000003</v>
      </c>
      <c r="L26" s="244">
        <f t="shared" ref="L26:L43" si="3">+I26*(K26*(1+J26))</f>
        <v>215674.77657600006</v>
      </c>
      <c r="M26" s="122"/>
      <c r="O26" s="708">
        <f t="shared" si="1"/>
        <v>1.3448188217489337E-3</v>
      </c>
      <c r="P26" s="311"/>
      <c r="Q26" s="241"/>
      <c r="V26" s="257"/>
      <c r="X26" s="257"/>
    </row>
    <row r="27" spans="2:26" ht="62.25" customHeight="1" x14ac:dyDescent="0.2">
      <c r="B27" s="121"/>
      <c r="C27" s="135">
        <v>2.0499999999999998</v>
      </c>
      <c r="D27" s="139" t="s">
        <v>126</v>
      </c>
      <c r="E27" s="176" t="s">
        <v>88</v>
      </c>
      <c r="F27" s="140"/>
      <c r="G27" s="141" t="s">
        <v>125</v>
      </c>
      <c r="H27" s="140" t="s">
        <v>39</v>
      </c>
      <c r="I27" s="256">
        <f>+'2.05'!N36</f>
        <v>15</v>
      </c>
      <c r="J27" s="137">
        <v>0.12</v>
      </c>
      <c r="K27" s="245">
        <v>563564.25</v>
      </c>
      <c r="L27" s="244">
        <f t="shared" si="3"/>
        <v>9467879.4000000004</v>
      </c>
      <c r="M27" s="122"/>
      <c r="O27" s="708">
        <f t="shared" si="1"/>
        <v>5.9036029253435943E-2</v>
      </c>
      <c r="P27" s="311"/>
      <c r="Q27" s="241"/>
      <c r="V27" s="257"/>
      <c r="X27" s="257"/>
    </row>
    <row r="28" spans="2:26" ht="72" customHeight="1" x14ac:dyDescent="0.2">
      <c r="B28" s="121"/>
      <c r="C28" s="234">
        <v>2.06</v>
      </c>
      <c r="D28" s="139" t="s">
        <v>127</v>
      </c>
      <c r="E28" s="176" t="s">
        <v>88</v>
      </c>
      <c r="F28" s="140"/>
      <c r="G28" s="141" t="s">
        <v>128</v>
      </c>
      <c r="H28" s="140" t="s">
        <v>39</v>
      </c>
      <c r="I28" s="256">
        <f>+'2.06'!N33</f>
        <v>15</v>
      </c>
      <c r="J28" s="137">
        <v>0.12</v>
      </c>
      <c r="K28" s="245">
        <v>599292.9</v>
      </c>
      <c r="L28" s="244">
        <f t="shared" si="3"/>
        <v>10068120.720000001</v>
      </c>
      <c r="M28" s="122"/>
      <c r="O28" s="708">
        <f t="shared" si="1"/>
        <v>6.2778774870436621E-2</v>
      </c>
      <c r="P28" s="311"/>
      <c r="Q28" s="241"/>
      <c r="V28" s="257"/>
      <c r="X28" s="257"/>
    </row>
    <row r="29" spans="2:26" ht="75.75" customHeight="1" x14ac:dyDescent="0.2">
      <c r="B29" s="121"/>
      <c r="C29" s="135">
        <v>2.0699999999999998</v>
      </c>
      <c r="D29" s="236" t="s">
        <v>120</v>
      </c>
      <c r="E29" s="176" t="s">
        <v>88</v>
      </c>
      <c r="F29" s="258"/>
      <c r="G29" s="235" t="s">
        <v>118</v>
      </c>
      <c r="H29" s="258" t="s">
        <v>39</v>
      </c>
      <c r="I29" s="256">
        <f>+'2.07'!N36</f>
        <v>4</v>
      </c>
      <c r="J29" s="137">
        <v>0.12</v>
      </c>
      <c r="K29" s="245">
        <v>1622064.68</v>
      </c>
      <c r="L29" s="244">
        <f t="shared" si="3"/>
        <v>7266849.7664000001</v>
      </c>
      <c r="M29" s="122"/>
      <c r="O29" s="708">
        <f t="shared" si="1"/>
        <v>4.5311725811538597E-2</v>
      </c>
      <c r="P29" s="311"/>
      <c r="Q29" s="241"/>
      <c r="V29" s="257"/>
      <c r="X29" s="257"/>
    </row>
    <row r="30" spans="2:26" ht="75.75" customHeight="1" x14ac:dyDescent="0.2">
      <c r="B30" s="121"/>
      <c r="C30" s="234">
        <v>2.08</v>
      </c>
      <c r="D30" s="236" t="s">
        <v>101</v>
      </c>
      <c r="E30" s="242" t="s">
        <v>88</v>
      </c>
      <c r="F30" s="258"/>
      <c r="G30" s="235" t="s">
        <v>119</v>
      </c>
      <c r="H30" s="258" t="s">
        <v>39</v>
      </c>
      <c r="I30" s="256">
        <v>4</v>
      </c>
      <c r="J30" s="247">
        <v>0.12</v>
      </c>
      <c r="K30" s="245">
        <v>459040.35</v>
      </c>
      <c r="L30" s="266">
        <f t="shared" si="3"/>
        <v>2056500.7680000002</v>
      </c>
      <c r="M30" s="122"/>
      <c r="O30" s="708">
        <f t="shared" si="1"/>
        <v>1.2823107938971158E-2</v>
      </c>
      <c r="P30" s="311"/>
      <c r="Q30" s="241"/>
      <c r="V30" s="257"/>
      <c r="X30" s="257"/>
    </row>
    <row r="31" spans="2:26" ht="75.75" customHeight="1" x14ac:dyDescent="0.2">
      <c r="B31" s="121"/>
      <c r="C31" s="236">
        <v>2.09</v>
      </c>
      <c r="D31" s="236" t="s">
        <v>193</v>
      </c>
      <c r="E31" s="242" t="s">
        <v>88</v>
      </c>
      <c r="F31" s="258"/>
      <c r="G31" s="235" t="s">
        <v>194</v>
      </c>
      <c r="H31" s="258" t="s">
        <v>89</v>
      </c>
      <c r="I31" s="256">
        <f>+'2.09'!N36</f>
        <v>0.96</v>
      </c>
      <c r="J31" s="247">
        <v>0.12</v>
      </c>
      <c r="K31" s="245">
        <v>1031137.6</v>
      </c>
      <c r="L31" s="266">
        <f t="shared" si="3"/>
        <v>1108679.1475200001</v>
      </c>
      <c r="M31" s="122"/>
      <c r="O31" s="708">
        <f t="shared" si="1"/>
        <v>6.9130596008294262E-3</v>
      </c>
      <c r="P31" s="311"/>
      <c r="Q31" s="241"/>
      <c r="V31" s="257"/>
      <c r="X31" s="257"/>
    </row>
    <row r="32" spans="2:26" ht="75.75" customHeight="1" x14ac:dyDescent="0.2">
      <c r="B32" s="121"/>
      <c r="C32" s="236">
        <v>2.1</v>
      </c>
      <c r="D32" s="236" t="s">
        <v>191</v>
      </c>
      <c r="E32" s="242" t="s">
        <v>88</v>
      </c>
      <c r="F32" s="258"/>
      <c r="G32" s="235" t="s">
        <v>192</v>
      </c>
      <c r="H32" s="258" t="s">
        <v>81</v>
      </c>
      <c r="I32" s="256">
        <f>+I25</f>
        <v>75.2</v>
      </c>
      <c r="J32" s="247"/>
      <c r="K32" s="245">
        <v>18435.22</v>
      </c>
      <c r="L32" s="266">
        <f t="shared" si="3"/>
        <v>1386328.5440000002</v>
      </c>
      <c r="M32" s="122"/>
      <c r="O32" s="708">
        <f t="shared" si="1"/>
        <v>8.6443150594479757E-3</v>
      </c>
      <c r="Q32" s="241"/>
      <c r="V32" s="257"/>
      <c r="X32" s="257"/>
    </row>
    <row r="33" spans="2:24" ht="27.75" customHeight="1" thickBot="1" x14ac:dyDescent="0.25">
      <c r="B33" s="121"/>
      <c r="C33" s="250" t="s">
        <v>117</v>
      </c>
      <c r="D33" s="251"/>
      <c r="E33" s="251"/>
      <c r="F33" s="298"/>
      <c r="G33" s="299"/>
      <c r="H33" s="298"/>
      <c r="I33" s="300"/>
      <c r="J33" s="246"/>
      <c r="K33" s="253"/>
      <c r="L33" s="301">
        <f>ROUND(SUM(L34:L43),0)</f>
        <v>94323091</v>
      </c>
      <c r="M33" s="122"/>
      <c r="O33" s="708">
        <f t="shared" si="1"/>
        <v>0.58814234152058387</v>
      </c>
      <c r="Q33" s="257">
        <f>+L33*(1+$K$49)</f>
        <v>127474264.21367009</v>
      </c>
      <c r="V33" s="257"/>
      <c r="X33" s="257"/>
    </row>
    <row r="34" spans="2:24" ht="84" customHeight="1" x14ac:dyDescent="0.2">
      <c r="B34" s="121"/>
      <c r="C34" s="135">
        <v>3.01</v>
      </c>
      <c r="D34" s="139" t="s">
        <v>153</v>
      </c>
      <c r="E34" s="176" t="s">
        <v>88</v>
      </c>
      <c r="F34" s="140"/>
      <c r="G34" s="260" t="s">
        <v>152</v>
      </c>
      <c r="H34" s="140" t="s">
        <v>89</v>
      </c>
      <c r="I34" s="264">
        <f>+'3.01'!N36</f>
        <v>21.32</v>
      </c>
      <c r="J34" s="142">
        <v>0.12</v>
      </c>
      <c r="K34" s="138">
        <v>144296.14000000001</v>
      </c>
      <c r="L34" s="244">
        <f t="shared" si="3"/>
        <v>3445560.949376001</v>
      </c>
      <c r="M34" s="122"/>
      <c r="O34" s="708">
        <f t="shared" si="1"/>
        <v>2.1484455854164988E-2</v>
      </c>
      <c r="V34" s="257"/>
      <c r="X34" s="257"/>
    </row>
    <row r="35" spans="2:24" ht="84" customHeight="1" x14ac:dyDescent="0.2">
      <c r="B35" s="121"/>
      <c r="C35" s="234">
        <v>3.02</v>
      </c>
      <c r="D35" s="236" t="s">
        <v>151</v>
      </c>
      <c r="E35" s="176" t="s">
        <v>88</v>
      </c>
      <c r="F35" s="258"/>
      <c r="G35" s="235" t="s">
        <v>150</v>
      </c>
      <c r="H35" s="258" t="s">
        <v>107</v>
      </c>
      <c r="I35" s="264">
        <f>+'3.02'!N36</f>
        <v>473.9</v>
      </c>
      <c r="J35" s="259"/>
      <c r="K35" s="243">
        <v>1574.57</v>
      </c>
      <c r="L35" s="244">
        <f t="shared" si="3"/>
        <v>746188.72299999988</v>
      </c>
      <c r="M35" s="122"/>
      <c r="O35" s="708">
        <f t="shared" si="1"/>
        <v>4.6527862701347886E-3</v>
      </c>
      <c r="T35" s="708"/>
      <c r="V35" s="257"/>
      <c r="W35" s="708"/>
      <c r="X35" s="257"/>
    </row>
    <row r="36" spans="2:24" ht="84" customHeight="1" x14ac:dyDescent="0.2">
      <c r="B36" s="121"/>
      <c r="C36" s="135">
        <v>3.03</v>
      </c>
      <c r="D36" s="139" t="s">
        <v>122</v>
      </c>
      <c r="E36" s="176" t="s">
        <v>88</v>
      </c>
      <c r="F36" s="140"/>
      <c r="G36" s="141" t="s">
        <v>121</v>
      </c>
      <c r="H36" s="140" t="s">
        <v>107</v>
      </c>
      <c r="I36" s="264">
        <f>+'3.03'!N36</f>
        <v>5.6</v>
      </c>
      <c r="J36" s="142">
        <v>0.12</v>
      </c>
      <c r="K36" s="249">
        <v>33052.879999999997</v>
      </c>
      <c r="L36" s="244">
        <f t="shared" si="3"/>
        <v>207307.66335999998</v>
      </c>
      <c r="M36" s="122"/>
      <c r="O36" s="708">
        <f t="shared" si="1"/>
        <v>1.2926465115918576E-3</v>
      </c>
    </row>
    <row r="37" spans="2:24" ht="84" customHeight="1" x14ac:dyDescent="0.2">
      <c r="B37" s="121"/>
      <c r="C37" s="234">
        <v>3.04</v>
      </c>
      <c r="D37" s="139" t="s">
        <v>136</v>
      </c>
      <c r="E37" s="176" t="s">
        <v>88</v>
      </c>
      <c r="F37" s="140"/>
      <c r="G37" s="141" t="s">
        <v>135</v>
      </c>
      <c r="H37" s="140" t="s">
        <v>89</v>
      </c>
      <c r="I37" s="264">
        <f>+'3.04'!N36</f>
        <v>24</v>
      </c>
      <c r="J37" s="142">
        <v>0.12</v>
      </c>
      <c r="K37" s="239">
        <v>778309.86</v>
      </c>
      <c r="L37" s="244">
        <f t="shared" si="3"/>
        <v>20920969.036800001</v>
      </c>
      <c r="M37" s="122"/>
      <c r="O37" s="708">
        <f t="shared" si="1"/>
        <v>0.13045064136186107</v>
      </c>
    </row>
    <row r="38" spans="2:24" ht="84" customHeight="1" x14ac:dyDescent="0.2">
      <c r="B38" s="121"/>
      <c r="C38" s="135">
        <v>3.05</v>
      </c>
      <c r="D38" s="139" t="s">
        <v>140</v>
      </c>
      <c r="E38" s="176" t="s">
        <v>88</v>
      </c>
      <c r="F38" s="140"/>
      <c r="G38" s="141" t="s">
        <v>139</v>
      </c>
      <c r="H38" s="140" t="s">
        <v>107</v>
      </c>
      <c r="I38" s="264">
        <f>+'3.05'!N33</f>
        <v>11.77</v>
      </c>
      <c r="J38" s="142">
        <v>0.12</v>
      </c>
      <c r="K38" s="239">
        <v>131538.51</v>
      </c>
      <c r="L38" s="244">
        <f t="shared" si="3"/>
        <v>1733993.2542240003</v>
      </c>
      <c r="M38" s="122"/>
      <c r="O38" s="708">
        <f t="shared" si="1"/>
        <v>1.0812144109231965E-2</v>
      </c>
    </row>
    <row r="39" spans="2:24" ht="84" customHeight="1" x14ac:dyDescent="0.2">
      <c r="B39" s="121"/>
      <c r="C39" s="234">
        <v>3.06</v>
      </c>
      <c r="D39" s="139" t="s">
        <v>142</v>
      </c>
      <c r="E39" s="176" t="s">
        <v>88</v>
      </c>
      <c r="F39" s="140"/>
      <c r="G39" s="141" t="s">
        <v>141</v>
      </c>
      <c r="H39" s="140" t="s">
        <v>107</v>
      </c>
      <c r="I39" s="264">
        <f>+'3.06'!N36</f>
        <v>20.7</v>
      </c>
      <c r="J39" s="142">
        <v>0.12</v>
      </c>
      <c r="K39" s="239">
        <v>90766.15</v>
      </c>
      <c r="L39" s="244">
        <f t="shared" si="3"/>
        <v>2104322.4216</v>
      </c>
      <c r="M39" s="122"/>
      <c r="O39" s="708">
        <f t="shared" si="1"/>
        <v>1.3121295148757256E-2</v>
      </c>
    </row>
    <row r="40" spans="2:24" ht="84" customHeight="1" x14ac:dyDescent="0.2">
      <c r="B40" s="121"/>
      <c r="C40" s="135">
        <v>3.07</v>
      </c>
      <c r="D40" s="139" t="s">
        <v>138</v>
      </c>
      <c r="E40" s="176" t="s">
        <v>88</v>
      </c>
      <c r="F40" s="140"/>
      <c r="G40" s="141" t="s">
        <v>137</v>
      </c>
      <c r="H40" s="140" t="s">
        <v>81</v>
      </c>
      <c r="I40" s="264">
        <f>+'3.07'!N36</f>
        <v>60</v>
      </c>
      <c r="J40" s="142">
        <v>0.12</v>
      </c>
      <c r="K40" s="239">
        <v>43024.86</v>
      </c>
      <c r="L40" s="244">
        <f t="shared" si="3"/>
        <v>2891270.5920000002</v>
      </c>
      <c r="M40" s="122"/>
      <c r="O40" s="708">
        <f t="shared" si="1"/>
        <v>1.8028232937664063E-2</v>
      </c>
    </row>
    <row r="41" spans="2:24" ht="89.25" customHeight="1" x14ac:dyDescent="0.2">
      <c r="B41" s="121"/>
      <c r="C41" s="234">
        <v>3.08</v>
      </c>
      <c r="D41" s="139" t="s">
        <v>130</v>
      </c>
      <c r="E41" s="176" t="s">
        <v>88</v>
      </c>
      <c r="F41" s="140"/>
      <c r="G41" s="141" t="s">
        <v>129</v>
      </c>
      <c r="H41" s="140" t="s">
        <v>89</v>
      </c>
      <c r="I41" s="264">
        <f>+'3.08'!N36</f>
        <v>24</v>
      </c>
      <c r="J41" s="142">
        <v>0.12</v>
      </c>
      <c r="K41" s="239">
        <v>603051.53</v>
      </c>
      <c r="L41" s="244">
        <f t="shared" si="3"/>
        <v>16210025.126400003</v>
      </c>
      <c r="M41" s="122"/>
      <c r="O41" s="708">
        <f t="shared" si="1"/>
        <v>0.10107601471572211</v>
      </c>
    </row>
    <row r="42" spans="2:24" ht="48" customHeight="1" x14ac:dyDescent="0.2">
      <c r="B42" s="121"/>
      <c r="C42" s="135">
        <v>3.09</v>
      </c>
      <c r="D42" s="139" t="s">
        <v>132</v>
      </c>
      <c r="E42" s="176" t="s">
        <v>88</v>
      </c>
      <c r="F42" s="140"/>
      <c r="G42" s="141" t="s">
        <v>131</v>
      </c>
      <c r="H42" s="140" t="s">
        <v>89</v>
      </c>
      <c r="I42" s="264">
        <f>+'3.09'!N36</f>
        <v>24</v>
      </c>
      <c r="J42" s="142">
        <v>0.12</v>
      </c>
      <c r="K42" s="239">
        <v>855295.73</v>
      </c>
      <c r="L42" s="244">
        <f>+I42*(K42*(1+J42))</f>
        <v>22990349.222400002</v>
      </c>
      <c r="M42" s="122"/>
      <c r="O42" s="708">
        <f t="shared" si="1"/>
        <v>0.14335405764043793</v>
      </c>
    </row>
    <row r="43" spans="2:24" ht="51" customHeight="1" thickBot="1" x14ac:dyDescent="0.25">
      <c r="B43" s="121"/>
      <c r="C43" s="234">
        <v>3.1</v>
      </c>
      <c r="D43" s="139" t="s">
        <v>145</v>
      </c>
      <c r="E43" s="176" t="s">
        <v>88</v>
      </c>
      <c r="F43" s="140"/>
      <c r="G43" s="141" t="s">
        <v>143</v>
      </c>
      <c r="H43" s="140" t="s">
        <v>144</v>
      </c>
      <c r="I43" s="264">
        <f>+'3.1'!N37</f>
        <v>2684.15</v>
      </c>
      <c r="J43" s="142">
        <v>0.12</v>
      </c>
      <c r="K43" s="239">
        <v>7675.05</v>
      </c>
      <c r="L43" s="244">
        <f t="shared" si="3"/>
        <v>23073103.712400001</v>
      </c>
      <c r="M43" s="122"/>
      <c r="O43" s="708">
        <f t="shared" si="1"/>
        <v>0.14387006511012465</v>
      </c>
    </row>
    <row r="44" spans="2:24" s="143" customFormat="1" ht="27" customHeight="1" thickBot="1" x14ac:dyDescent="0.25">
      <c r="B44" s="144"/>
      <c r="C44" s="229" t="s">
        <v>17</v>
      </c>
      <c r="D44" s="145"/>
      <c r="E44" s="145"/>
      <c r="F44" s="145"/>
      <c r="G44" s="145"/>
      <c r="H44" s="145"/>
      <c r="I44" s="145"/>
      <c r="J44" s="145"/>
      <c r="K44" s="145"/>
      <c r="L44" s="688">
        <f>+SUM(L15+L22+L33)</f>
        <v>160374597</v>
      </c>
      <c r="M44" s="146"/>
      <c r="N44" s="120"/>
      <c r="O44" s="708">
        <f t="shared" si="1"/>
        <v>1</v>
      </c>
      <c r="P44" s="120"/>
      <c r="Q44" s="706">
        <f>+SUM(Q15:Q41)</f>
        <v>216740498.37</v>
      </c>
    </row>
    <row r="45" spans="2:24" s="143" customFormat="1" ht="27" thickBot="1" x14ac:dyDescent="0.25">
      <c r="B45" s="144"/>
      <c r="C45" s="148"/>
      <c r="D45" s="148"/>
      <c r="E45" s="148"/>
      <c r="F45" s="148"/>
      <c r="G45" s="149"/>
      <c r="H45" s="148"/>
      <c r="I45" s="148"/>
      <c r="J45" s="148"/>
      <c r="K45" s="148"/>
      <c r="L45" s="257"/>
      <c r="M45" s="146"/>
      <c r="N45" s="150"/>
      <c r="O45" s="147"/>
      <c r="P45" s="120"/>
      <c r="Q45" s="120"/>
    </row>
    <row r="46" spans="2:24" s="143" customFormat="1" ht="30.75" customHeight="1" x14ac:dyDescent="0.2">
      <c r="B46" s="144"/>
      <c r="C46" s="151"/>
      <c r="D46" s="152"/>
      <c r="E46" s="151"/>
      <c r="F46" s="151"/>
      <c r="G46" s="153" t="s">
        <v>23</v>
      </c>
      <c r="H46" s="154"/>
      <c r="I46" s="155"/>
      <c r="J46" s="155"/>
      <c r="K46" s="689">
        <f>+A.I.U!L52</f>
        <v>0.2814640250039101</v>
      </c>
      <c r="L46" s="690">
        <f>+ROUND($L$44*K46,0)</f>
        <v>45139680</v>
      </c>
      <c r="M46" s="146"/>
      <c r="O46" s="147"/>
      <c r="P46" s="120"/>
      <c r="Q46" s="120"/>
    </row>
    <row r="47" spans="2:24" s="143" customFormat="1" ht="24.75" customHeight="1" x14ac:dyDescent="0.2">
      <c r="B47" s="144"/>
      <c r="C47" s="151"/>
      <c r="D47" s="156"/>
      <c r="E47" s="156"/>
      <c r="F47" s="156"/>
      <c r="G47" s="694" t="s">
        <v>40</v>
      </c>
      <c r="H47" s="695"/>
      <c r="I47" s="696"/>
      <c r="J47" s="696"/>
      <c r="K47" s="693">
        <f>+A.I.U!L53</f>
        <v>0.02</v>
      </c>
      <c r="L47" s="697">
        <f t="shared" ref="L47:L48" si="4">+ROUND($L$44*K47,0)</f>
        <v>3207492</v>
      </c>
      <c r="M47" s="146"/>
      <c r="O47" s="147"/>
      <c r="P47" s="120"/>
      <c r="Q47" s="120"/>
    </row>
    <row r="48" spans="2:24" s="143" customFormat="1" ht="29.25" customHeight="1" x14ac:dyDescent="0.2">
      <c r="B48" s="144"/>
      <c r="C48" s="151"/>
      <c r="D48" s="156"/>
      <c r="E48" s="156"/>
      <c r="F48" s="156"/>
      <c r="G48" s="694" t="s">
        <v>36</v>
      </c>
      <c r="H48" s="695"/>
      <c r="I48" s="696"/>
      <c r="J48" s="696"/>
      <c r="K48" s="691">
        <f>+A.I.U!L54</f>
        <v>0.05</v>
      </c>
      <c r="L48" s="692">
        <f t="shared" si="4"/>
        <v>8018730</v>
      </c>
      <c r="M48" s="146"/>
      <c r="O48" s="147"/>
      <c r="P48" s="120"/>
      <c r="Q48" s="120"/>
    </row>
    <row r="49" spans="2:20" s="143" customFormat="1" ht="29.25" customHeight="1" x14ac:dyDescent="0.2">
      <c r="B49" s="144"/>
      <c r="C49" s="151"/>
      <c r="D49" s="156"/>
      <c r="E49" s="156"/>
      <c r="F49" s="156"/>
      <c r="G49" s="698" t="s">
        <v>30</v>
      </c>
      <c r="H49" s="699"/>
      <c r="I49" s="699"/>
      <c r="J49" s="699"/>
      <c r="K49" s="703">
        <f>+SUM(K46:K48)</f>
        <v>0.35146402500391011</v>
      </c>
      <c r="L49" s="700">
        <f>+SUM(L46:L48)</f>
        <v>56365902</v>
      </c>
      <c r="M49" s="146"/>
      <c r="O49" s="147"/>
      <c r="P49" s="120"/>
      <c r="Q49" s="120"/>
      <c r="S49" s="143" t="s">
        <v>470</v>
      </c>
      <c r="T49" s="143" t="s">
        <v>471</v>
      </c>
    </row>
    <row r="50" spans="2:20" s="143" customFormat="1" ht="29.25" customHeight="1" x14ac:dyDescent="0.2">
      <c r="B50" s="144"/>
      <c r="C50" s="151"/>
      <c r="D50" s="156"/>
      <c r="E50" s="156"/>
      <c r="F50" s="156"/>
      <c r="G50" s="684" t="s">
        <v>467</v>
      </c>
      <c r="H50" s="682"/>
      <c r="I50" s="683"/>
      <c r="J50" s="683"/>
      <c r="K50" s="704">
        <f>+L50/L44</f>
        <v>2.400380154969306E-2</v>
      </c>
      <c r="L50" s="697">
        <f>+'Presupuesto PAGA'!I23</f>
        <v>3849600</v>
      </c>
      <c r="M50" s="146"/>
      <c r="O50" s="147"/>
      <c r="P50" s="120"/>
      <c r="Q50" s="120">
        <f>+L50</f>
        <v>3849600</v>
      </c>
      <c r="R50" s="708">
        <f>+Q50/Q22</f>
        <v>5.7574303491351279E-2</v>
      </c>
      <c r="S50" s="257">
        <f>+($Q$15+$Q$33)*(1+R50)</f>
        <v>158506419.27860227</v>
      </c>
      <c r="T50" s="257">
        <f>+$Q$22*(1+R50)</f>
        <v>70712762.323418826</v>
      </c>
    </row>
    <row r="51" spans="2:20" s="143" customFormat="1" ht="29.25" customHeight="1" x14ac:dyDescent="0.2">
      <c r="B51" s="144"/>
      <c r="C51" s="151"/>
      <c r="D51" s="156"/>
      <c r="E51" s="156"/>
      <c r="F51" s="156"/>
      <c r="G51" s="684" t="s">
        <v>468</v>
      </c>
      <c r="H51" s="682"/>
      <c r="I51" s="683"/>
      <c r="J51" s="683"/>
      <c r="K51" s="704">
        <f>+L51/L44</f>
        <v>3.3516367932011078E-2</v>
      </c>
      <c r="L51" s="697">
        <f>+PMT!H364</f>
        <v>5375174</v>
      </c>
      <c r="M51" s="146"/>
      <c r="O51" s="147"/>
      <c r="P51" s="120"/>
      <c r="Q51" s="120">
        <f>+L51</f>
        <v>5375174</v>
      </c>
      <c r="R51" s="708">
        <f>+Q51/(Q15+Q33)</f>
        <v>3.5863821320719372E-2</v>
      </c>
      <c r="S51" s="257">
        <f>+($Q$15+$Q$33)*(1+R51)</f>
        <v>155252510.04658118</v>
      </c>
      <c r="T51" s="257">
        <f>+$Q$22*(1+R51)</f>
        <v>69261130.829924181</v>
      </c>
    </row>
    <row r="52" spans="2:20" s="143" customFormat="1" ht="27.75" customHeight="1" thickBot="1" x14ac:dyDescent="0.25">
      <c r="B52" s="144"/>
      <c r="C52" s="151"/>
      <c r="D52" s="152"/>
      <c r="E52" s="151"/>
      <c r="F52" s="151"/>
      <c r="G52" s="685" t="s">
        <v>19</v>
      </c>
      <c r="H52" s="701"/>
      <c r="I52" s="702"/>
      <c r="J52" s="702"/>
      <c r="K52" s="686"/>
      <c r="L52" s="687">
        <f>+L44+L49+L50+L51</f>
        <v>225965273</v>
      </c>
      <c r="M52" s="146"/>
      <c r="O52" s="147"/>
      <c r="P52" s="120"/>
      <c r="Q52" s="705">
        <f>+Q44+Q50+Q51</f>
        <v>225965272.37</v>
      </c>
      <c r="S52" s="709">
        <f>+AVERAGE(S50:S51)</f>
        <v>156879464.66259173</v>
      </c>
      <c r="T52" s="709">
        <f>+AVERAGE(T50:T51)</f>
        <v>69986946.576671511</v>
      </c>
    </row>
    <row r="53" spans="2:20" s="143" customFormat="1" ht="27" thickBot="1" x14ac:dyDescent="0.25">
      <c r="B53" s="144"/>
      <c r="C53" s="151"/>
      <c r="D53" s="152"/>
      <c r="E53" s="152"/>
      <c r="F53" s="152"/>
      <c r="G53" s="157"/>
      <c r="H53" s="151"/>
      <c r="I53" s="158"/>
      <c r="J53" s="158"/>
      <c r="K53" s="159"/>
      <c r="L53" s="160"/>
      <c r="M53" s="146"/>
      <c r="O53" s="147"/>
      <c r="P53" s="120"/>
      <c r="Q53" s="120"/>
      <c r="S53" s="709">
        <f>+L52-T52</f>
        <v>155978326.42332849</v>
      </c>
    </row>
    <row r="54" spans="2:20" s="143" customFormat="1" ht="26.25" x14ac:dyDescent="0.2">
      <c r="B54" s="144"/>
      <c r="C54" s="161"/>
      <c r="D54" s="1004"/>
      <c r="E54" s="1004"/>
      <c r="F54" s="1004"/>
      <c r="G54" s="1004"/>
      <c r="H54" s="1004"/>
      <c r="I54" s="1004"/>
      <c r="J54" s="1004"/>
      <c r="K54" s="1004"/>
      <c r="L54" s="1005"/>
      <c r="M54" s="162"/>
      <c r="O54" s="147"/>
      <c r="P54" s="120"/>
      <c r="Q54" s="120"/>
    </row>
    <row r="55" spans="2:20" s="143" customFormat="1" ht="56.25" customHeight="1" x14ac:dyDescent="0.2">
      <c r="B55" s="144"/>
      <c r="C55" s="991" t="s">
        <v>103</v>
      </c>
      <c r="D55" s="992"/>
      <c r="E55" s="992"/>
      <c r="F55" s="992"/>
      <c r="G55" s="993"/>
      <c r="H55" s="1003" t="s">
        <v>9</v>
      </c>
      <c r="I55" s="1003"/>
      <c r="J55" s="1003"/>
      <c r="K55" s="1003"/>
      <c r="L55" s="163" t="s">
        <v>21</v>
      </c>
      <c r="M55" s="164"/>
      <c r="O55" s="147"/>
      <c r="P55" s="120"/>
      <c r="Q55" s="120"/>
    </row>
    <row r="56" spans="2:20" s="143" customFormat="1" ht="81" customHeight="1" x14ac:dyDescent="0.2">
      <c r="B56" s="144"/>
      <c r="C56" s="991" t="s">
        <v>104</v>
      </c>
      <c r="D56" s="992"/>
      <c r="E56" s="992"/>
      <c r="F56" s="992"/>
      <c r="G56" s="993"/>
      <c r="H56" s="1001" t="s">
        <v>23</v>
      </c>
      <c r="I56" s="1001"/>
      <c r="J56" s="165"/>
      <c r="K56" s="166" t="s">
        <v>24</v>
      </c>
      <c r="L56" s="167">
        <f>+A.I.U!L52</f>
        <v>0.2814640250039101</v>
      </c>
      <c r="M56" s="164"/>
      <c r="O56" s="147"/>
      <c r="P56" s="120"/>
      <c r="Q56" s="120"/>
    </row>
    <row r="57" spans="2:20" s="143" customFormat="1" ht="57" customHeight="1" x14ac:dyDescent="0.2">
      <c r="B57" s="144"/>
      <c r="C57" s="991" t="s">
        <v>105</v>
      </c>
      <c r="D57" s="992"/>
      <c r="E57" s="992"/>
      <c r="F57" s="992"/>
      <c r="G57" s="993"/>
      <c r="H57" s="999" t="s">
        <v>42</v>
      </c>
      <c r="I57" s="1000"/>
      <c r="J57" s="168"/>
      <c r="K57" s="166" t="s">
        <v>27</v>
      </c>
      <c r="L57" s="167">
        <v>0.02</v>
      </c>
      <c r="M57" s="164"/>
      <c r="O57" s="120"/>
      <c r="P57" s="120"/>
      <c r="Q57" s="120"/>
    </row>
    <row r="58" spans="2:20" s="143" customFormat="1" ht="31.9" customHeight="1" x14ac:dyDescent="0.2">
      <c r="B58" s="144"/>
      <c r="C58" s="1006"/>
      <c r="D58" s="1007"/>
      <c r="E58" s="1007"/>
      <c r="F58" s="1007"/>
      <c r="G58" s="1008"/>
      <c r="H58" s="1001" t="s">
        <v>36</v>
      </c>
      <c r="I58" s="1002"/>
      <c r="J58" s="165"/>
      <c r="K58" s="166" t="s">
        <v>29</v>
      </c>
      <c r="L58" s="167">
        <f>+A.I.U!L54</f>
        <v>0.05</v>
      </c>
      <c r="M58" s="146"/>
      <c r="O58" s="120"/>
      <c r="P58" s="120"/>
      <c r="Q58" s="120"/>
    </row>
    <row r="59" spans="2:20" ht="30.6" customHeight="1" x14ac:dyDescent="0.2">
      <c r="B59" s="121"/>
      <c r="C59" s="1009"/>
      <c r="D59" s="1010"/>
      <c r="E59" s="1010"/>
      <c r="F59" s="1010"/>
      <c r="G59" s="1011"/>
      <c r="H59" s="1002" t="s">
        <v>30</v>
      </c>
      <c r="I59" s="1002"/>
      <c r="J59" s="165"/>
      <c r="K59" s="166" t="s">
        <v>31</v>
      </c>
      <c r="L59" s="167">
        <f>SUM(L56:L58)</f>
        <v>0.35146402500391011</v>
      </c>
      <c r="M59" s="122"/>
    </row>
    <row r="60" spans="2:20" ht="26.25" thickBot="1" x14ac:dyDescent="0.25">
      <c r="B60" s="121"/>
      <c r="C60" s="1012"/>
      <c r="D60" s="1013"/>
      <c r="E60" s="1013"/>
      <c r="F60" s="1013"/>
      <c r="G60" s="1014"/>
      <c r="H60" s="997"/>
      <c r="I60" s="997"/>
      <c r="J60" s="997"/>
      <c r="K60" s="997"/>
      <c r="L60" s="998"/>
      <c r="M60" s="122"/>
    </row>
    <row r="61" spans="2:20" ht="26.25" thickBot="1" x14ac:dyDescent="0.25">
      <c r="B61" s="169"/>
      <c r="C61" s="170"/>
      <c r="D61" s="170"/>
      <c r="E61" s="171"/>
      <c r="F61" s="170"/>
      <c r="G61" s="172"/>
      <c r="H61" s="170"/>
      <c r="I61" s="170"/>
      <c r="J61" s="170"/>
      <c r="K61" s="170"/>
      <c r="L61" s="173"/>
      <c r="M61" s="174"/>
    </row>
    <row r="62" spans="2:20" ht="26.25" thickTop="1" x14ac:dyDescent="0.2"/>
  </sheetData>
  <mergeCells count="27">
    <mergeCell ref="C56:G56"/>
    <mergeCell ref="C11:L11"/>
    <mergeCell ref="H60:L60"/>
    <mergeCell ref="C57:G57"/>
    <mergeCell ref="H57:I57"/>
    <mergeCell ref="H58:I58"/>
    <mergeCell ref="H59:I59"/>
    <mergeCell ref="C55:G55"/>
    <mergeCell ref="H55:K55"/>
    <mergeCell ref="H56:I56"/>
    <mergeCell ref="D54:L54"/>
    <mergeCell ref="C58:G60"/>
    <mergeCell ref="J12:J13"/>
    <mergeCell ref="C6:L6"/>
    <mergeCell ref="C3:F3"/>
    <mergeCell ref="B2:M2"/>
    <mergeCell ref="C7:L7"/>
    <mergeCell ref="I12:I13"/>
    <mergeCell ref="K12:K13"/>
    <mergeCell ref="L12:L13"/>
    <mergeCell ref="C12:C13"/>
    <mergeCell ref="D12:D13"/>
    <mergeCell ref="G12:G13"/>
    <mergeCell ref="H12:H13"/>
    <mergeCell ref="E12:F12"/>
    <mergeCell ref="C8:L9"/>
    <mergeCell ref="C10:L10"/>
  </mergeCells>
  <phoneticPr fontId="6" type="noConversion"/>
  <pageMargins left="0.118110236220472" right="0.118110236220472" top="0.15748031496063" bottom="0.15748031496063" header="0.31496062992126" footer="0.31496062992126"/>
  <pageSetup scale="24" orientation="portrait" horizontalDpi="1200" verticalDpi="1200" r:id="rId1"/>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15809-4CF8-4570-98BA-736E27D377AC}">
  <dimension ref="B1:Q42"/>
  <sheetViews>
    <sheetView workbookViewId="0">
      <selection activeCell="D14" sqref="D14:H14"/>
    </sheetView>
  </sheetViews>
  <sheetFormatPr baseColWidth="10" defaultColWidth="11.28515625" defaultRowHeight="12.75" x14ac:dyDescent="0.2"/>
  <cols>
    <col min="1" max="1" width="1" customWidth="1"/>
    <col min="2" max="3" width="8.85546875" customWidth="1"/>
    <col min="4" max="4" width="8.7109375" customWidth="1"/>
    <col min="5" max="5" width="14.28515625" customWidth="1"/>
    <col min="6" max="6" width="16.28515625" customWidth="1"/>
    <col min="7" max="7" width="9.28515625" customWidth="1"/>
    <col min="8" max="8" width="23.140625" customWidth="1"/>
    <col min="9" max="9" width="14.140625" customWidth="1"/>
    <col min="10" max="10" width="13.28515625" customWidth="1"/>
    <col min="11" max="11" width="10.85546875" customWidth="1"/>
    <col min="12" max="12" width="15.7109375" customWidth="1"/>
    <col min="13" max="13" width="23" customWidth="1"/>
    <col min="14" max="14" width="24.42578125" customWidth="1"/>
    <col min="15" max="15" width="11.5703125" customWidth="1"/>
  </cols>
  <sheetData>
    <row r="1" spans="2:14" ht="8.65" customHeight="1" thickBot="1" x14ac:dyDescent="0.25"/>
    <row r="2" spans="2:14" ht="27" customHeight="1" thickBot="1" x14ac:dyDescent="0.25">
      <c r="B2" s="1017" t="s">
        <v>43</v>
      </c>
      <c r="C2" s="1018"/>
      <c r="D2" s="1018"/>
      <c r="E2" s="1018"/>
      <c r="F2" s="1018"/>
      <c r="G2" s="1018"/>
      <c r="H2" s="1018"/>
      <c r="I2" s="1018"/>
      <c r="J2" s="1018"/>
      <c r="K2" s="1018"/>
      <c r="L2" s="1018"/>
      <c r="M2" s="1018"/>
      <c r="N2" s="1019"/>
    </row>
    <row r="3" spans="2:14" ht="9.6" customHeight="1" thickBot="1" x14ac:dyDescent="0.25"/>
    <row r="4" spans="2:14" ht="23.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3.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7.75" customHeight="1" x14ac:dyDescent="0.2">
      <c r="B10" s="1067" t="s">
        <v>50</v>
      </c>
      <c r="C10" s="1068"/>
      <c r="D10" s="1069" t="str">
        <f>+'PRESUPUESTO OFICIAL (Entidad)'!C15</f>
        <v xml:space="preserve">1. PRELIMINARES  </v>
      </c>
      <c r="E10" s="1068"/>
      <c r="F10" s="1068"/>
      <c r="G10" s="1070"/>
      <c r="H10" s="1059"/>
      <c r="I10" s="1060"/>
      <c r="J10" s="1060"/>
      <c r="K10" s="1060"/>
      <c r="L10" s="1061"/>
      <c r="M10" s="1065"/>
      <c r="N10" s="1071" t="s">
        <v>65</v>
      </c>
    </row>
    <row r="11" spans="2:14" ht="35.25" customHeight="1" thickBot="1" x14ac:dyDescent="0.25">
      <c r="B11" s="1073" t="s">
        <v>79</v>
      </c>
      <c r="C11" s="1074"/>
      <c r="D11" s="1075" t="str">
        <f>+VLOOKUP(B14,'PRESUPUESTO OFICIAL (Entidad)'!C15:K43,2)</f>
        <v>3.13.15</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5.25" customHeight="1" thickBot="1" x14ac:dyDescent="0.25">
      <c r="B14" s="183">
        <v>1.1000000000000001</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11</v>
      </c>
      <c r="N15" s="1104" t="s">
        <v>55</v>
      </c>
    </row>
    <row r="16" spans="2:14" ht="35.25" customHeight="1" thickBot="1" x14ac:dyDescent="0.25">
      <c r="B16" s="185"/>
      <c r="C16" s="186"/>
      <c r="D16" s="186"/>
      <c r="E16" s="186"/>
      <c r="F16" s="186"/>
      <c r="G16" s="187"/>
      <c r="H16" s="1097"/>
      <c r="I16" s="188" t="s">
        <v>85</v>
      </c>
      <c r="J16" s="189" t="s">
        <v>83</v>
      </c>
      <c r="K16" s="190" t="s">
        <v>86</v>
      </c>
      <c r="L16" s="191" t="s">
        <v>84</v>
      </c>
      <c r="M16" s="1103"/>
      <c r="N16" s="1105"/>
    </row>
    <row r="17" spans="2:17" ht="20.25" customHeight="1" x14ac:dyDescent="0.2">
      <c r="B17" s="185"/>
      <c r="C17" s="186"/>
      <c r="D17" s="186"/>
      <c r="E17" s="186"/>
      <c r="F17" s="186"/>
      <c r="G17" s="187"/>
      <c r="H17" s="192" t="s">
        <v>155</v>
      </c>
      <c r="I17" s="193"/>
      <c r="J17" s="193">
        <v>80</v>
      </c>
      <c r="K17" s="193"/>
      <c r="L17" s="193"/>
      <c r="M17" s="194"/>
      <c r="N17" s="206">
        <f>+J17/1000</f>
        <v>0.08</v>
      </c>
      <c r="P17" s="177"/>
      <c r="Q17" s="177"/>
    </row>
    <row r="18" spans="2:17" ht="21.75" customHeight="1" x14ac:dyDescent="0.2">
      <c r="B18" s="185"/>
      <c r="C18" s="186"/>
      <c r="D18" s="186"/>
      <c r="E18" s="186"/>
      <c r="F18" s="186"/>
      <c r="G18" s="187"/>
      <c r="H18" s="192"/>
      <c r="I18" s="196"/>
      <c r="J18" s="196"/>
      <c r="K18" s="196"/>
      <c r="L18" s="196"/>
      <c r="M18" s="197"/>
      <c r="N18" s="195"/>
    </row>
    <row r="19" spans="2:17" ht="20.25" customHeight="1" x14ac:dyDescent="0.2">
      <c r="B19" s="185"/>
      <c r="C19" s="186"/>
      <c r="D19" s="186"/>
      <c r="E19" s="186"/>
      <c r="F19" s="186"/>
      <c r="G19" s="187"/>
      <c r="H19" s="192"/>
      <c r="I19" s="198"/>
      <c r="J19" s="198"/>
      <c r="K19" s="196"/>
      <c r="L19" s="198"/>
      <c r="M19" s="197"/>
      <c r="N19" s="195"/>
    </row>
    <row r="20" spans="2:17" ht="12" customHeight="1" x14ac:dyDescent="0.2">
      <c r="B20" s="185"/>
      <c r="C20" s="186"/>
      <c r="D20" s="186"/>
      <c r="E20" s="186"/>
      <c r="F20" s="186"/>
      <c r="G20" s="187"/>
      <c r="H20" s="192"/>
      <c r="I20" s="198"/>
      <c r="J20" s="198"/>
      <c r="K20" s="198"/>
      <c r="L20" s="198"/>
      <c r="M20" s="199"/>
      <c r="N20" s="195"/>
    </row>
    <row r="21" spans="2:17" ht="12" customHeight="1" x14ac:dyDescent="0.2">
      <c r="B21" s="185"/>
      <c r="C21" s="186"/>
      <c r="D21" s="186"/>
      <c r="E21" s="186"/>
      <c r="F21" s="186"/>
      <c r="G21" s="187"/>
      <c r="H21" s="192"/>
      <c r="I21" s="198"/>
      <c r="J21" s="198"/>
      <c r="K21" s="198"/>
      <c r="L21" s="198"/>
      <c r="M21" s="199"/>
      <c r="N21" s="195"/>
    </row>
    <row r="22" spans="2:17" ht="12" customHeight="1" x14ac:dyDescent="0.2">
      <c r="B22" s="185"/>
      <c r="C22" s="186"/>
      <c r="D22" s="186"/>
      <c r="E22" s="186"/>
      <c r="F22" s="186"/>
      <c r="G22" s="187"/>
      <c r="H22" s="1106"/>
      <c r="I22" s="1044"/>
      <c r="J22" s="1044"/>
      <c r="K22" s="1044"/>
      <c r="L22" s="1044"/>
      <c r="M22" s="1044"/>
      <c r="N22" s="1046"/>
    </row>
    <row r="23" spans="2:17" ht="12" customHeight="1" x14ac:dyDescent="0.2">
      <c r="B23" s="185"/>
      <c r="C23" s="186"/>
      <c r="D23" s="186"/>
      <c r="E23" s="186"/>
      <c r="F23" s="186"/>
      <c r="G23" s="187"/>
      <c r="H23" s="1107"/>
      <c r="I23" s="1045"/>
      <c r="J23" s="1045"/>
      <c r="K23" s="1045"/>
      <c r="L23" s="1045"/>
      <c r="M23" s="1045"/>
      <c r="N23" s="1047"/>
    </row>
    <row r="24" spans="2:17" ht="12" customHeight="1" x14ac:dyDescent="0.2">
      <c r="B24" s="185"/>
      <c r="C24" s="186"/>
      <c r="D24" s="186"/>
      <c r="E24" s="186"/>
      <c r="F24" s="186"/>
      <c r="G24" s="187"/>
      <c r="H24" s="192"/>
      <c r="I24" s="198"/>
      <c r="J24" s="198"/>
      <c r="K24" s="198"/>
      <c r="L24" s="198"/>
      <c r="M24" s="202"/>
      <c r="N24" s="195"/>
    </row>
    <row r="25" spans="2:17" ht="12" customHeight="1" x14ac:dyDescent="0.2">
      <c r="B25" s="185"/>
      <c r="C25" s="186"/>
      <c r="D25" s="186"/>
      <c r="E25" s="186"/>
      <c r="F25" s="186"/>
      <c r="G25" s="187"/>
      <c r="H25" s="1106"/>
      <c r="I25" s="1044"/>
      <c r="J25" s="1044"/>
      <c r="K25" s="1044"/>
      <c r="L25" s="1044"/>
      <c r="M25" s="1044"/>
      <c r="N25" s="1046"/>
      <c r="P25" s="177"/>
    </row>
    <row r="26" spans="2:17" ht="12" customHeight="1" x14ac:dyDescent="0.2">
      <c r="B26" s="185"/>
      <c r="C26" s="186"/>
      <c r="D26" s="186"/>
      <c r="E26" s="186"/>
      <c r="F26" s="186"/>
      <c r="G26" s="187"/>
      <c r="H26" s="1107"/>
      <c r="I26" s="1045"/>
      <c r="J26" s="1045"/>
      <c r="K26" s="1045"/>
      <c r="L26" s="1045"/>
      <c r="M26" s="1045"/>
      <c r="N26" s="1047">
        <f t="shared" ref="N26" si="0">+I26*J26*K26*L26</f>
        <v>0</v>
      </c>
    </row>
    <row r="27" spans="2:17" ht="12" customHeight="1" x14ac:dyDescent="0.2">
      <c r="B27" s="185"/>
      <c r="C27" s="186"/>
      <c r="D27" s="186"/>
      <c r="E27" s="186"/>
      <c r="F27" s="186"/>
      <c r="G27" s="187"/>
      <c r="H27" s="203"/>
      <c r="I27" s="198"/>
      <c r="J27" s="198"/>
      <c r="K27" s="198"/>
      <c r="L27" s="198"/>
      <c r="M27" s="199"/>
      <c r="N27" s="195"/>
    </row>
    <row r="28" spans="2:17" ht="12" customHeight="1" x14ac:dyDescent="0.2">
      <c r="B28" s="185"/>
      <c r="C28" s="186"/>
      <c r="D28" s="186"/>
      <c r="E28" s="186"/>
      <c r="F28" s="186"/>
      <c r="G28" s="187"/>
      <c r="H28" s="204"/>
      <c r="I28" s="201"/>
      <c r="J28" s="201"/>
      <c r="K28" s="201"/>
      <c r="L28" s="201"/>
      <c r="M28" s="205"/>
      <c r="N28" s="206"/>
    </row>
    <row r="29" spans="2:17" ht="12" customHeight="1" x14ac:dyDescent="0.2">
      <c r="B29" s="185"/>
      <c r="C29" s="186"/>
      <c r="D29" s="186"/>
      <c r="E29" s="186"/>
      <c r="F29" s="186"/>
      <c r="G29" s="187"/>
      <c r="H29" s="204"/>
      <c r="I29" s="201"/>
      <c r="J29" s="201"/>
      <c r="K29" s="201"/>
      <c r="L29" s="201"/>
      <c r="M29" s="205"/>
      <c r="N29" s="206"/>
    </row>
    <row r="30" spans="2:17" ht="12" customHeight="1" x14ac:dyDescent="0.2">
      <c r="B30" s="185"/>
      <c r="C30" s="186"/>
      <c r="D30" s="186"/>
      <c r="E30" s="186"/>
      <c r="F30" s="186"/>
      <c r="G30" s="187"/>
      <c r="H30" s="204"/>
      <c r="I30" s="201"/>
      <c r="J30" s="201"/>
      <c r="K30" s="201"/>
      <c r="L30" s="201"/>
      <c r="M30" s="205"/>
      <c r="N30" s="206"/>
    </row>
    <row r="31" spans="2:17" ht="12" customHeight="1" x14ac:dyDescent="0.2">
      <c r="B31" s="185"/>
      <c r="C31" s="186"/>
      <c r="D31" s="186"/>
      <c r="E31" s="186"/>
      <c r="F31" s="186"/>
      <c r="G31" s="187"/>
      <c r="H31" s="204"/>
      <c r="I31" s="201"/>
      <c r="J31" s="201"/>
      <c r="K31" s="201"/>
      <c r="L31" s="201"/>
      <c r="M31" s="205"/>
      <c r="N31" s="206"/>
    </row>
    <row r="32" spans="2:17" ht="12" customHeight="1" x14ac:dyDescent="0.2">
      <c r="B32" s="185"/>
      <c r="C32" s="186"/>
      <c r="D32" s="186"/>
      <c r="E32" s="186"/>
      <c r="F32" s="186"/>
      <c r="G32" s="187"/>
      <c r="H32" s="204"/>
      <c r="I32" s="207"/>
      <c r="J32" s="207"/>
      <c r="K32" s="207"/>
      <c r="L32" s="205"/>
      <c r="M32" s="207"/>
      <c r="N32" s="208"/>
    </row>
    <row r="33" spans="2:16" ht="12" customHeight="1" thickBot="1" x14ac:dyDescent="0.25">
      <c r="B33" s="185"/>
      <c r="C33" s="186"/>
      <c r="D33" s="186"/>
      <c r="E33" s="186"/>
      <c r="F33" s="186"/>
      <c r="G33" s="187"/>
      <c r="H33" s="209"/>
      <c r="I33" s="210"/>
      <c r="J33" s="210"/>
      <c r="K33" s="210"/>
      <c r="L33" s="200"/>
      <c r="M33" s="210"/>
      <c r="N33" s="211"/>
    </row>
    <row r="34" spans="2:16" ht="15" customHeight="1" thickBot="1" x14ac:dyDescent="0.25">
      <c r="B34" s="185"/>
      <c r="C34" s="186"/>
      <c r="D34" s="186"/>
      <c r="E34" s="186"/>
      <c r="F34" s="186"/>
      <c r="G34" s="187"/>
      <c r="H34" s="1111" t="s">
        <v>64</v>
      </c>
      <c r="I34" s="1112"/>
      <c r="J34" s="1112"/>
      <c r="K34" s="1112"/>
      <c r="L34" s="1112"/>
      <c r="M34" s="1113"/>
      <c r="N34" s="212">
        <f>+SUM(N17:N33)</f>
        <v>0.08</v>
      </c>
      <c r="P34" s="227">
        <v>448</v>
      </c>
    </row>
    <row r="35" spans="2:16" ht="19.149999999999999" customHeight="1" x14ac:dyDescent="0.2">
      <c r="B35" s="1077"/>
      <c r="C35" s="1078"/>
      <c r="D35" s="1078"/>
      <c r="E35" s="1078"/>
      <c r="F35" s="1078"/>
      <c r="G35" s="1078"/>
      <c r="H35" s="1079"/>
      <c r="I35" s="1049" t="s">
        <v>59</v>
      </c>
      <c r="J35" s="1049"/>
      <c r="K35" s="1049"/>
      <c r="L35" s="1049"/>
      <c r="M35" s="1120"/>
      <c r="N35" s="213">
        <v>0</v>
      </c>
    </row>
    <row r="36" spans="2:16" ht="16.899999999999999" customHeight="1" x14ac:dyDescent="0.2">
      <c r="B36" s="1114"/>
      <c r="C36" s="1115"/>
      <c r="D36" s="1115"/>
      <c r="E36" s="1115"/>
      <c r="F36" s="1115"/>
      <c r="G36" s="1115"/>
      <c r="H36" s="1116"/>
      <c r="I36" s="1121" t="s">
        <v>60</v>
      </c>
      <c r="J36" s="1121"/>
      <c r="K36" s="1121"/>
      <c r="L36" s="1121"/>
      <c r="M36" s="1122"/>
      <c r="N36" s="214">
        <v>0</v>
      </c>
    </row>
    <row r="37" spans="2:16" ht="15" customHeight="1" thickBot="1" x14ac:dyDescent="0.25">
      <c r="B37" s="1117"/>
      <c r="C37" s="1118"/>
      <c r="D37" s="1118"/>
      <c r="E37" s="1118"/>
      <c r="F37" s="1118"/>
      <c r="G37" s="1118"/>
      <c r="H37" s="1119"/>
      <c r="I37" s="1123" t="s">
        <v>61</v>
      </c>
      <c r="J37" s="1123"/>
      <c r="K37" s="1123"/>
      <c r="L37" s="1123"/>
      <c r="M37" s="1124"/>
      <c r="N37" s="215">
        <f>+ROUND(N34-N35-N36,2)</f>
        <v>0.08</v>
      </c>
    </row>
    <row r="38" spans="2:16" ht="20.25" customHeight="1" x14ac:dyDescent="0.25">
      <c r="B38" s="1125" t="s">
        <v>67</v>
      </c>
      <c r="C38" s="1126"/>
      <c r="D38" s="1126"/>
      <c r="E38" s="1127"/>
      <c r="F38" s="1128" t="str">
        <f>+INFORMACION!C6</f>
        <v>Vo.Bo. Secretario de Planeación e Infraestructura</v>
      </c>
      <c r="G38" s="1129"/>
      <c r="H38" s="1129"/>
      <c r="I38" s="1129"/>
      <c r="J38" s="1130"/>
      <c r="K38" s="1129" t="str">
        <f>+INFORMACION!C7</f>
        <v>Vo.Bo. Supervisión</v>
      </c>
      <c r="L38" s="1129"/>
      <c r="M38" s="1129"/>
      <c r="N38" s="1130"/>
    </row>
    <row r="39" spans="2:16" ht="27" customHeight="1" thickBot="1" x14ac:dyDescent="0.3">
      <c r="B39" s="1134">
        <f>+INFORMACION!C5</f>
        <v>0</v>
      </c>
      <c r="C39" s="1135"/>
      <c r="D39" s="1135"/>
      <c r="E39" s="1136"/>
      <c r="F39" s="1131"/>
      <c r="G39" s="1132"/>
      <c r="H39" s="1132"/>
      <c r="I39" s="1132"/>
      <c r="J39" s="1133"/>
      <c r="K39" s="1132"/>
      <c r="L39" s="1132"/>
      <c r="M39" s="1132"/>
      <c r="N39" s="1133"/>
    </row>
    <row r="40" spans="2:16" ht="31.5" customHeight="1" thickBot="1" x14ac:dyDescent="0.3">
      <c r="B40" s="1108" t="s">
        <v>62</v>
      </c>
      <c r="C40" s="1109"/>
      <c r="D40" s="1109"/>
      <c r="E40" s="1109"/>
      <c r="F40" s="1109"/>
      <c r="G40" s="1109"/>
      <c r="H40" s="1109"/>
      <c r="I40" s="1109"/>
      <c r="J40" s="1109"/>
      <c r="K40" s="1109"/>
      <c r="L40" s="1109"/>
      <c r="M40" s="1109"/>
      <c r="N40" s="1110"/>
    </row>
    <row r="42" spans="2:16" ht="19.149999999999999" customHeight="1" x14ac:dyDescent="0.2"/>
  </sheetData>
  <mergeCells count="49">
    <mergeCell ref="H25:H26"/>
    <mergeCell ref="B40:N40"/>
    <mergeCell ref="H34:M34"/>
    <mergeCell ref="B35:H37"/>
    <mergeCell ref="I35:M35"/>
    <mergeCell ref="I36:M36"/>
    <mergeCell ref="I37:M37"/>
    <mergeCell ref="B38:E38"/>
    <mergeCell ref="F38:J39"/>
    <mergeCell ref="K38:N39"/>
    <mergeCell ref="B39:E39"/>
    <mergeCell ref="I25:I26"/>
    <mergeCell ref="J25:J26"/>
    <mergeCell ref="K25:K26"/>
    <mergeCell ref="L25:L26"/>
    <mergeCell ref="M25:M26"/>
    <mergeCell ref="N25:N26"/>
    <mergeCell ref="N10:N11"/>
    <mergeCell ref="B11:C11"/>
    <mergeCell ref="D11:G11"/>
    <mergeCell ref="B12:N12"/>
    <mergeCell ref="D13:H13"/>
    <mergeCell ref="I13:K14"/>
    <mergeCell ref="L13:N14"/>
    <mergeCell ref="D14:H14"/>
    <mergeCell ref="H15:H16"/>
    <mergeCell ref="I15:L15"/>
    <mergeCell ref="M15:M16"/>
    <mergeCell ref="N15:N16"/>
    <mergeCell ref="H22:H23"/>
    <mergeCell ref="I22:I23"/>
    <mergeCell ref="J22:J23"/>
    <mergeCell ref="K22:K23"/>
    <mergeCell ref="L22:L23"/>
    <mergeCell ref="M22:M23"/>
    <mergeCell ref="N22:N23"/>
    <mergeCell ref="B8:C9"/>
    <mergeCell ref="D8:G9"/>
    <mergeCell ref="H8:L8"/>
    <mergeCell ref="H9:L11"/>
    <mergeCell ref="M9:M11"/>
    <mergeCell ref="B10:C10"/>
    <mergeCell ref="D10:G10"/>
    <mergeCell ref="B2:N2"/>
    <mergeCell ref="B4:C7"/>
    <mergeCell ref="D4:G7"/>
    <mergeCell ref="H4:N5"/>
    <mergeCell ref="H6:H7"/>
    <mergeCell ref="I6:N7"/>
  </mergeCells>
  <printOptions horizontalCentered="1"/>
  <pageMargins left="0.39370078740157483" right="0.39370078740157483" top="0.39370078740157483" bottom="0.39370078740157483" header="0.31496062992125984" footer="0.31496062992125984"/>
  <pageSetup scale="65" orientation="landscape"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Q42"/>
  <sheetViews>
    <sheetView topLeftCell="A10" workbookViewId="0">
      <selection activeCell="N34" sqref="N34"/>
    </sheetView>
  </sheetViews>
  <sheetFormatPr baseColWidth="10" defaultColWidth="11.28515625" defaultRowHeight="12.75" x14ac:dyDescent="0.2"/>
  <cols>
    <col min="1" max="1" width="1" customWidth="1"/>
    <col min="2" max="3" width="8.85546875" customWidth="1"/>
    <col min="4" max="4" width="8.7109375" customWidth="1"/>
    <col min="5" max="5" width="14.28515625" customWidth="1"/>
    <col min="6" max="6" width="16.28515625" customWidth="1"/>
    <col min="7" max="7" width="9.28515625" customWidth="1"/>
    <col min="8" max="8" width="20.5703125" customWidth="1"/>
    <col min="9" max="9" width="10.85546875" customWidth="1"/>
    <col min="10" max="10" width="10.140625" customWidth="1"/>
    <col min="11" max="11" width="9.7109375" customWidth="1"/>
    <col min="12" max="12" width="16.140625" customWidth="1"/>
    <col min="13" max="13" width="18.85546875" customWidth="1"/>
    <col min="14" max="14" width="17.140625" customWidth="1"/>
    <col min="15" max="15" width="0.7109375" customWidth="1"/>
  </cols>
  <sheetData>
    <row r="1" spans="2:14" ht="8.65" customHeight="1" thickBot="1" x14ac:dyDescent="0.25"/>
    <row r="2" spans="2:14" ht="21.6" customHeight="1" thickBot="1" x14ac:dyDescent="0.25">
      <c r="B2" s="1017" t="s">
        <v>43</v>
      </c>
      <c r="C2" s="1018"/>
      <c r="D2" s="1018"/>
      <c r="E2" s="1018"/>
      <c r="F2" s="1018"/>
      <c r="G2" s="1018"/>
      <c r="H2" s="1018"/>
      <c r="I2" s="1018"/>
      <c r="J2" s="1018"/>
      <c r="K2" s="1018"/>
      <c r="L2" s="1018"/>
      <c r="M2" s="1018"/>
      <c r="N2" s="1019"/>
    </row>
    <row r="3" spans="2:14" ht="9.6" customHeight="1" thickBot="1" x14ac:dyDescent="0.25"/>
    <row r="4" spans="2:14" ht="22.5" customHeight="1" x14ac:dyDescent="0.2">
      <c r="B4" s="1137"/>
      <c r="C4" s="1138"/>
      <c r="D4" s="1143" t="s">
        <v>44</v>
      </c>
      <c r="E4" s="1144"/>
      <c r="F4" s="1144"/>
      <c r="G4" s="1145"/>
      <c r="H4" s="1152" t="s">
        <v>45</v>
      </c>
      <c r="I4" s="1153"/>
      <c r="J4" s="1153"/>
      <c r="K4" s="1153"/>
      <c r="L4" s="1153"/>
      <c r="M4" s="1153"/>
      <c r="N4" s="1154"/>
    </row>
    <row r="5" spans="2:14" ht="9.6" customHeight="1" thickBot="1" x14ac:dyDescent="0.25">
      <c r="B5" s="1139"/>
      <c r="C5" s="1140"/>
      <c r="D5" s="1146"/>
      <c r="E5" s="1147"/>
      <c r="F5" s="1147"/>
      <c r="G5" s="1148"/>
      <c r="H5" s="1155"/>
      <c r="I5" s="1156"/>
      <c r="J5" s="1156"/>
      <c r="K5" s="1156"/>
      <c r="L5" s="1156"/>
      <c r="M5" s="1156"/>
      <c r="N5" s="1157"/>
    </row>
    <row r="6" spans="2:14" ht="15.75" customHeight="1" x14ac:dyDescent="0.2">
      <c r="B6" s="1139"/>
      <c r="C6" s="1140"/>
      <c r="D6" s="1146"/>
      <c r="E6" s="1147"/>
      <c r="F6" s="1147"/>
      <c r="G6" s="1148"/>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141"/>
      <c r="C7" s="1142"/>
      <c r="D7" s="1149"/>
      <c r="E7" s="1150"/>
      <c r="F7" s="1150"/>
      <c r="G7" s="1151"/>
      <c r="H7" s="1041"/>
      <c r="I7" s="1042"/>
      <c r="J7" s="1042"/>
      <c r="K7" s="1042"/>
      <c r="L7" s="1042"/>
      <c r="M7" s="1042"/>
      <c r="N7" s="1043"/>
    </row>
    <row r="8" spans="2:14" ht="28.5" customHeight="1" thickBot="1" x14ac:dyDescent="0.25">
      <c r="B8" s="1048" t="s">
        <v>76</v>
      </c>
      <c r="C8" s="1049"/>
      <c r="D8" s="1052" t="s">
        <v>77</v>
      </c>
      <c r="E8" s="1052"/>
      <c r="F8" s="1052"/>
      <c r="G8" s="1053"/>
      <c r="H8" s="1056" t="s">
        <v>46</v>
      </c>
      <c r="I8" s="1057"/>
      <c r="J8" s="1057"/>
      <c r="K8" s="1057"/>
      <c r="L8" s="1058"/>
      <c r="M8" s="178" t="s">
        <v>47</v>
      </c>
      <c r="N8" s="179" t="s">
        <v>48</v>
      </c>
    </row>
    <row r="9" spans="2:14" ht="23.2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5.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str">
        <f>+'PRESUPUESTO OFICIAL (Entidad)'!D23</f>
        <v>4.01.04</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45" customHeight="1" thickBot="1" x14ac:dyDescent="0.25">
      <c r="B14" s="183">
        <v>1.2</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33.75" customHeight="1" thickBot="1" x14ac:dyDescent="0.25">
      <c r="B16" s="185"/>
      <c r="C16" s="186"/>
      <c r="D16" s="186"/>
      <c r="E16" s="186"/>
      <c r="F16" s="186"/>
      <c r="G16" s="187"/>
      <c r="H16" s="1097"/>
      <c r="I16" s="188" t="s">
        <v>83</v>
      </c>
      <c r="J16" s="189" t="s">
        <v>85</v>
      </c>
      <c r="K16" s="190" t="s">
        <v>86</v>
      </c>
      <c r="L16" s="191" t="s">
        <v>91</v>
      </c>
      <c r="M16" s="1103"/>
      <c r="N16" s="1105"/>
    </row>
    <row r="17" spans="2:16" ht="33.75" customHeight="1" x14ac:dyDescent="0.2">
      <c r="B17" s="185"/>
      <c r="C17" s="186"/>
      <c r="D17" s="186"/>
      <c r="E17" s="186"/>
      <c r="F17" s="186"/>
      <c r="G17" s="187"/>
      <c r="H17" s="192"/>
      <c r="I17" s="193">
        <f>+'1.01'!J17</f>
        <v>80</v>
      </c>
      <c r="J17" s="193">
        <f>+Hoja1!A19</f>
        <v>5.9237058823529409</v>
      </c>
      <c r="K17" s="193"/>
      <c r="L17" s="193">
        <f>+'1.01'!M17</f>
        <v>0</v>
      </c>
      <c r="M17" s="194">
        <f>+I17*J17</f>
        <v>473.89647058823527</v>
      </c>
      <c r="N17" s="194">
        <f>+M17</f>
        <v>473.89647058823527</v>
      </c>
    </row>
    <row r="18" spans="2:16" ht="21.75" customHeight="1" x14ac:dyDescent="0.2">
      <c r="B18" s="185"/>
      <c r="C18" s="186"/>
      <c r="D18" s="186"/>
      <c r="E18" s="186"/>
      <c r="F18" s="186"/>
      <c r="G18" s="187"/>
      <c r="H18" s="192"/>
      <c r="I18" s="196"/>
      <c r="J18" s="196"/>
      <c r="K18" s="196"/>
      <c r="L18" s="196"/>
      <c r="M18" s="197"/>
      <c r="N18" s="195"/>
    </row>
    <row r="19" spans="2:16" ht="20.25" customHeight="1" x14ac:dyDescent="0.2">
      <c r="B19" s="185"/>
      <c r="C19" s="186"/>
      <c r="D19" s="186"/>
      <c r="E19" s="186"/>
      <c r="F19" s="186"/>
      <c r="G19" s="187"/>
      <c r="H19" s="192"/>
      <c r="I19" s="198"/>
      <c r="J19" s="198"/>
      <c r="K19" s="196"/>
      <c r="L19" s="198"/>
      <c r="M19" s="197"/>
      <c r="N19" s="195"/>
    </row>
    <row r="20" spans="2:16" ht="12" customHeight="1" x14ac:dyDescent="0.2">
      <c r="B20" s="185"/>
      <c r="C20" s="186"/>
      <c r="D20" s="186"/>
      <c r="E20" s="186"/>
      <c r="F20" s="186"/>
      <c r="G20" s="187"/>
      <c r="H20" s="192"/>
      <c r="I20" s="198"/>
      <c r="J20" s="198"/>
      <c r="K20" s="198"/>
      <c r="L20" s="198"/>
      <c r="M20" s="199"/>
      <c r="N20" s="195"/>
    </row>
    <row r="21" spans="2:16" ht="12" customHeight="1" x14ac:dyDescent="0.2">
      <c r="B21" s="185"/>
      <c r="C21" s="186"/>
      <c r="D21" s="186"/>
      <c r="E21" s="186"/>
      <c r="F21" s="186"/>
      <c r="G21" s="187"/>
      <c r="H21" s="192"/>
      <c r="I21" s="198"/>
      <c r="J21" s="198"/>
      <c r="K21" s="198"/>
      <c r="L21" s="198"/>
      <c r="M21" s="199"/>
      <c r="N21" s="195"/>
    </row>
    <row r="22" spans="2:16" ht="12" customHeight="1" x14ac:dyDescent="0.2">
      <c r="B22" s="185"/>
      <c r="C22" s="186"/>
      <c r="D22" s="186"/>
      <c r="E22" s="186"/>
      <c r="F22" s="186"/>
      <c r="G22" s="187"/>
      <c r="H22" s="1106"/>
      <c r="I22" s="1044"/>
      <c r="J22" s="1044"/>
      <c r="K22" s="1044"/>
      <c r="L22" s="1044"/>
      <c r="M22" s="1044"/>
      <c r="N22" s="1046"/>
    </row>
    <row r="23" spans="2:16" ht="12" customHeight="1" x14ac:dyDescent="0.2">
      <c r="B23" s="185"/>
      <c r="C23" s="186"/>
      <c r="D23" s="186"/>
      <c r="E23" s="186"/>
      <c r="F23" s="186"/>
      <c r="G23" s="187"/>
      <c r="H23" s="1107"/>
      <c r="I23" s="1045"/>
      <c r="J23" s="1045"/>
      <c r="K23" s="1045"/>
      <c r="L23" s="1045"/>
      <c r="M23" s="1045"/>
      <c r="N23" s="1047"/>
    </row>
    <row r="24" spans="2:16" ht="12" customHeight="1" x14ac:dyDescent="0.2">
      <c r="B24" s="185"/>
      <c r="C24" s="186"/>
      <c r="D24" s="186"/>
      <c r="E24" s="186"/>
      <c r="F24" s="186"/>
      <c r="G24" s="187"/>
      <c r="H24" s="192"/>
      <c r="I24" s="198"/>
      <c r="J24" s="198"/>
      <c r="K24" s="198"/>
      <c r="L24" s="198"/>
      <c r="M24" s="202"/>
      <c r="N24" s="195"/>
    </row>
    <row r="25" spans="2:16" ht="12" customHeight="1" x14ac:dyDescent="0.2">
      <c r="B25" s="185"/>
      <c r="C25" s="186"/>
      <c r="D25" s="186"/>
      <c r="E25" s="186"/>
      <c r="F25" s="186"/>
      <c r="G25" s="187"/>
      <c r="H25" s="1106"/>
      <c r="I25" s="1044"/>
      <c r="J25" s="1044"/>
      <c r="K25" s="1044"/>
      <c r="L25" s="1044"/>
      <c r="M25" s="1044"/>
      <c r="N25" s="1046"/>
      <c r="P25" s="177"/>
    </row>
    <row r="26" spans="2:16" ht="12" customHeight="1" x14ac:dyDescent="0.2">
      <c r="B26" s="185"/>
      <c r="C26" s="186"/>
      <c r="D26" s="186"/>
      <c r="E26" s="186"/>
      <c r="F26" s="186"/>
      <c r="G26" s="187"/>
      <c r="H26" s="1107"/>
      <c r="I26" s="1045"/>
      <c r="J26" s="1045"/>
      <c r="K26" s="1045"/>
      <c r="L26" s="1045"/>
      <c r="M26" s="1045"/>
      <c r="N26" s="1047"/>
    </row>
    <row r="27" spans="2:16" ht="12" customHeight="1" x14ac:dyDescent="0.2">
      <c r="B27" s="185"/>
      <c r="C27" s="186"/>
      <c r="D27" s="186"/>
      <c r="E27" s="186"/>
      <c r="F27" s="186"/>
      <c r="G27" s="187"/>
      <c r="H27" s="203"/>
      <c r="I27" s="198"/>
      <c r="J27" s="198"/>
      <c r="K27" s="198"/>
      <c r="L27" s="198"/>
      <c r="M27" s="199"/>
      <c r="N27" s="195"/>
    </row>
    <row r="28" spans="2:16" ht="12" customHeight="1" x14ac:dyDescent="0.2">
      <c r="B28" s="185"/>
      <c r="C28" s="186"/>
      <c r="D28" s="186"/>
      <c r="E28" s="186"/>
      <c r="F28" s="186"/>
      <c r="G28" s="187"/>
      <c r="H28" s="204"/>
      <c r="I28" s="201"/>
      <c r="J28" s="201"/>
      <c r="K28" s="201"/>
      <c r="L28" s="201"/>
      <c r="M28" s="205"/>
      <c r="N28" s="206"/>
    </row>
    <row r="29" spans="2:16" ht="12" customHeight="1" x14ac:dyDescent="0.2">
      <c r="B29" s="185"/>
      <c r="C29" s="186"/>
      <c r="D29" s="186"/>
      <c r="E29" s="186"/>
      <c r="F29" s="186"/>
      <c r="G29" s="187"/>
      <c r="H29" s="204"/>
      <c r="I29" s="201"/>
      <c r="J29" s="201"/>
      <c r="K29" s="201"/>
      <c r="L29" s="201"/>
      <c r="M29" s="205"/>
      <c r="N29" s="206"/>
    </row>
    <row r="30" spans="2:16" ht="12" customHeight="1" x14ac:dyDescent="0.2">
      <c r="B30" s="185"/>
      <c r="C30" s="186"/>
      <c r="D30" s="186"/>
      <c r="E30" s="186"/>
      <c r="F30" s="186"/>
      <c r="G30" s="187"/>
      <c r="H30" s="204"/>
      <c r="I30" s="201"/>
      <c r="J30" s="201"/>
      <c r="K30" s="201"/>
      <c r="L30" s="201"/>
      <c r="M30" s="205"/>
      <c r="N30" s="206"/>
    </row>
    <row r="31" spans="2:16" ht="12" customHeight="1" x14ac:dyDescent="0.2">
      <c r="B31" s="185"/>
      <c r="C31" s="186"/>
      <c r="D31" s="186"/>
      <c r="E31" s="186"/>
      <c r="F31" s="186"/>
      <c r="G31" s="187"/>
      <c r="H31" s="204"/>
      <c r="I31" s="201"/>
      <c r="J31" s="201"/>
      <c r="K31" s="201"/>
      <c r="L31" s="201"/>
      <c r="M31" s="205"/>
      <c r="N31" s="206"/>
    </row>
    <row r="32" spans="2:16" ht="12" customHeight="1" x14ac:dyDescent="0.2">
      <c r="B32" s="185"/>
      <c r="C32" s="186"/>
      <c r="D32" s="186"/>
      <c r="E32" s="186"/>
      <c r="F32" s="186"/>
      <c r="G32" s="187"/>
      <c r="H32" s="204"/>
      <c r="I32" s="207"/>
      <c r="J32" s="207"/>
      <c r="K32" s="207"/>
      <c r="L32" s="205"/>
      <c r="M32" s="207"/>
      <c r="N32" s="208"/>
    </row>
    <row r="33" spans="2:17" ht="12" customHeight="1" thickBot="1" x14ac:dyDescent="0.25">
      <c r="B33" s="185"/>
      <c r="C33" s="186"/>
      <c r="D33" s="186"/>
      <c r="E33" s="186"/>
      <c r="F33" s="186"/>
      <c r="G33" s="187"/>
      <c r="H33" s="209"/>
      <c r="I33" s="210"/>
      <c r="J33" s="210"/>
      <c r="K33" s="210"/>
      <c r="L33" s="200"/>
      <c r="M33" s="210"/>
      <c r="N33" s="211"/>
    </row>
    <row r="34" spans="2:17" ht="25.5" customHeight="1" thickBot="1" x14ac:dyDescent="0.25">
      <c r="B34" s="185"/>
      <c r="C34" s="186"/>
      <c r="D34" s="186"/>
      <c r="E34" s="186"/>
      <c r="F34" s="186"/>
      <c r="G34" s="187"/>
      <c r="H34" s="1111" t="s">
        <v>64</v>
      </c>
      <c r="I34" s="1112"/>
      <c r="J34" s="1112"/>
      <c r="K34" s="1112"/>
      <c r="L34" s="1112"/>
      <c r="M34" s="1113"/>
      <c r="N34" s="212">
        <f>ROUND(SUM(N17:N33),0)</f>
        <v>474</v>
      </c>
      <c r="Q34" s="227">
        <v>134.4</v>
      </c>
    </row>
    <row r="35" spans="2:17" ht="19.149999999999999" customHeight="1" x14ac:dyDescent="0.2">
      <c r="B35" s="1077"/>
      <c r="C35" s="1078"/>
      <c r="D35" s="1078"/>
      <c r="E35" s="1078"/>
      <c r="F35" s="1078"/>
      <c r="G35" s="1078"/>
      <c r="H35" s="1079"/>
      <c r="I35" s="1049" t="s">
        <v>59</v>
      </c>
      <c r="J35" s="1049"/>
      <c r="K35" s="1049"/>
      <c r="L35" s="1049"/>
      <c r="M35" s="1120"/>
      <c r="N35" s="213">
        <v>0</v>
      </c>
    </row>
    <row r="36" spans="2:17" ht="16.899999999999999" customHeight="1" x14ac:dyDescent="0.2">
      <c r="B36" s="1114"/>
      <c r="C36" s="1115"/>
      <c r="D36" s="1115"/>
      <c r="E36" s="1115"/>
      <c r="F36" s="1115"/>
      <c r="G36" s="1115"/>
      <c r="H36" s="1116"/>
      <c r="I36" s="1121" t="s">
        <v>60</v>
      </c>
      <c r="J36" s="1121"/>
      <c r="K36" s="1121"/>
      <c r="L36" s="1121"/>
      <c r="M36" s="1122"/>
      <c r="N36" s="214">
        <v>0</v>
      </c>
    </row>
    <row r="37" spans="2:17" ht="24.75" customHeight="1" thickBot="1" x14ac:dyDescent="0.25">
      <c r="B37" s="1117"/>
      <c r="C37" s="1118"/>
      <c r="D37" s="1118"/>
      <c r="E37" s="1118"/>
      <c r="F37" s="1118"/>
      <c r="G37" s="1118"/>
      <c r="H37" s="1119"/>
      <c r="I37" s="1123" t="s">
        <v>61</v>
      </c>
      <c r="J37" s="1123"/>
      <c r="K37" s="1123"/>
      <c r="L37" s="1123"/>
      <c r="M37" s="1124"/>
      <c r="N37" s="215">
        <f>+ROUND(N34-N35-N36,2)</f>
        <v>474</v>
      </c>
    </row>
    <row r="38" spans="2:17" ht="16.149999999999999" customHeight="1" x14ac:dyDescent="0.25">
      <c r="B38" s="1125" t="s">
        <v>67</v>
      </c>
      <c r="C38" s="1126"/>
      <c r="D38" s="1126"/>
      <c r="E38" s="1127"/>
      <c r="F38" s="1128" t="str">
        <f>+INFORMACION!C6</f>
        <v>Vo.Bo. Secretario de Planeación e Infraestructura</v>
      </c>
      <c r="G38" s="1129"/>
      <c r="H38" s="1129"/>
      <c r="I38" s="1129"/>
      <c r="J38" s="1130"/>
      <c r="K38" s="1129" t="str">
        <f>+INFORMACION!C7</f>
        <v>Vo.Bo. Supervisión</v>
      </c>
      <c r="L38" s="1129"/>
      <c r="M38" s="1129"/>
      <c r="N38" s="1130"/>
    </row>
    <row r="39" spans="2:17" ht="45" customHeight="1" thickBot="1" x14ac:dyDescent="0.3">
      <c r="B39" s="1134">
        <f>+INFORMACION!C5</f>
        <v>0</v>
      </c>
      <c r="C39" s="1135"/>
      <c r="D39" s="1135"/>
      <c r="E39" s="1136"/>
      <c r="F39" s="1131"/>
      <c r="G39" s="1132"/>
      <c r="H39" s="1132"/>
      <c r="I39" s="1132"/>
      <c r="J39" s="1133"/>
      <c r="K39" s="1132"/>
      <c r="L39" s="1132"/>
      <c r="M39" s="1132"/>
      <c r="N39" s="1133"/>
    </row>
    <row r="40" spans="2:17" ht="16.899999999999999" customHeight="1" thickBot="1" x14ac:dyDescent="0.3">
      <c r="B40" s="1108" t="s">
        <v>62</v>
      </c>
      <c r="C40" s="1109"/>
      <c r="D40" s="1109"/>
      <c r="E40" s="1109"/>
      <c r="F40" s="1109"/>
      <c r="G40" s="1109"/>
      <c r="H40" s="1109"/>
      <c r="I40" s="1109"/>
      <c r="J40" s="1109"/>
      <c r="K40" s="1109"/>
      <c r="L40" s="1109"/>
      <c r="M40" s="1109"/>
      <c r="N40" s="1110"/>
    </row>
    <row r="42" spans="2:17" ht="19.149999999999999" customHeight="1" x14ac:dyDescent="0.2"/>
  </sheetData>
  <mergeCells count="49">
    <mergeCell ref="H15:H16"/>
    <mergeCell ref="I15:L15"/>
    <mergeCell ref="M15:M16"/>
    <mergeCell ref="B40:N40"/>
    <mergeCell ref="H34:M34"/>
    <mergeCell ref="B38:E38"/>
    <mergeCell ref="F38:J39"/>
    <mergeCell ref="K38:N39"/>
    <mergeCell ref="B39:E39"/>
    <mergeCell ref="B35:H37"/>
    <mergeCell ref="I35:M35"/>
    <mergeCell ref="I36:M36"/>
    <mergeCell ref="I37:M37"/>
    <mergeCell ref="N15:N16"/>
    <mergeCell ref="H22:H23"/>
    <mergeCell ref="I22:I23"/>
    <mergeCell ref="B8:C9"/>
    <mergeCell ref="D8:G9"/>
    <mergeCell ref="H8:L8"/>
    <mergeCell ref="H9:L11"/>
    <mergeCell ref="M9:M11"/>
    <mergeCell ref="B10:C10"/>
    <mergeCell ref="D10:G10"/>
    <mergeCell ref="N10:N11"/>
    <mergeCell ref="B11:C11"/>
    <mergeCell ref="D11:G11"/>
    <mergeCell ref="B12:N12"/>
    <mergeCell ref="D13:H13"/>
    <mergeCell ref="I13:K14"/>
    <mergeCell ref="L13:N14"/>
    <mergeCell ref="D14:H14"/>
    <mergeCell ref="B2:N2"/>
    <mergeCell ref="B4:C7"/>
    <mergeCell ref="D4:G7"/>
    <mergeCell ref="H4:N5"/>
    <mergeCell ref="H6:H7"/>
    <mergeCell ref="I6:N7"/>
    <mergeCell ref="J22:J23"/>
    <mergeCell ref="K22:K23"/>
    <mergeCell ref="L22:L23"/>
    <mergeCell ref="M22:M23"/>
    <mergeCell ref="N22:N23"/>
    <mergeCell ref="M25:M26"/>
    <mergeCell ref="N25:N26"/>
    <mergeCell ref="H25:H26"/>
    <mergeCell ref="I25:I26"/>
    <mergeCell ref="J25:J26"/>
    <mergeCell ref="K25:K26"/>
    <mergeCell ref="L25:L26"/>
  </mergeCells>
  <phoneticPr fontId="6" type="noConversion"/>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B1:Q41"/>
  <sheetViews>
    <sheetView workbookViewId="0"/>
  </sheetViews>
  <sheetFormatPr baseColWidth="10" defaultColWidth="11.28515625" defaultRowHeight="12.75" x14ac:dyDescent="0.2"/>
  <cols>
    <col min="1" max="1" width="3.28515625" customWidth="1"/>
    <col min="2" max="3" width="8.85546875" customWidth="1"/>
    <col min="4" max="4" width="8.7109375" customWidth="1"/>
    <col min="5" max="5" width="14.28515625" customWidth="1"/>
    <col min="6" max="6" width="16.28515625" customWidth="1"/>
    <col min="7" max="7" width="9.28515625" customWidth="1"/>
    <col min="8" max="8" width="18.7109375" customWidth="1"/>
    <col min="9" max="9" width="14.42578125" customWidth="1"/>
    <col min="10" max="10" width="11.5703125" customWidth="1"/>
    <col min="11" max="11" width="10.28515625" customWidth="1"/>
    <col min="12" max="12" width="6.85546875" customWidth="1"/>
    <col min="13" max="13" width="19" customWidth="1"/>
    <col min="14" max="14" width="18.140625" customWidth="1"/>
    <col min="15" max="15" width="0.7109375" customWidth="1"/>
  </cols>
  <sheetData>
    <row r="1" spans="2:14" ht="8.65" customHeight="1" thickBot="1" x14ac:dyDescent="0.25"/>
    <row r="2" spans="2:14" ht="35.25" customHeight="1" thickBot="1" x14ac:dyDescent="0.25">
      <c r="B2" s="1017" t="s">
        <v>43</v>
      </c>
      <c r="C2" s="1018"/>
      <c r="D2" s="1018"/>
      <c r="E2" s="1018"/>
      <c r="F2" s="1018"/>
      <c r="G2" s="1018"/>
      <c r="H2" s="1018"/>
      <c r="I2" s="1018"/>
      <c r="J2" s="1018"/>
      <c r="K2" s="1018"/>
      <c r="L2" s="1018"/>
      <c r="M2" s="1018"/>
      <c r="N2" s="1019"/>
    </row>
    <row r="3" spans="2:14" ht="9.6" customHeight="1" thickBot="1" x14ac:dyDescent="0.25"/>
    <row r="4" spans="2:14" ht="22.5" customHeight="1" x14ac:dyDescent="0.2">
      <c r="B4" s="1137"/>
      <c r="C4" s="1138"/>
      <c r="D4" s="1143" t="s">
        <v>44</v>
      </c>
      <c r="E4" s="1144"/>
      <c r="F4" s="1144"/>
      <c r="G4" s="1145"/>
      <c r="H4" s="1035" t="s">
        <v>45</v>
      </c>
      <c r="I4" s="1036"/>
      <c r="J4" s="1036"/>
      <c r="K4" s="1036"/>
      <c r="L4" s="1036"/>
      <c r="M4" s="1036"/>
      <c r="N4" s="1037"/>
    </row>
    <row r="5" spans="2:14" ht="9.6" customHeight="1" thickBot="1" x14ac:dyDescent="0.25">
      <c r="B5" s="1139"/>
      <c r="C5" s="1140"/>
      <c r="D5" s="1146"/>
      <c r="E5" s="1147"/>
      <c r="F5" s="1147"/>
      <c r="G5" s="1148"/>
      <c r="H5" s="1038"/>
      <c r="I5" s="1039"/>
      <c r="J5" s="1039"/>
      <c r="K5" s="1039"/>
      <c r="L5" s="1039"/>
      <c r="M5" s="1039"/>
      <c r="N5" s="1040"/>
    </row>
    <row r="6" spans="2:14" ht="15.75" customHeight="1" x14ac:dyDescent="0.2">
      <c r="B6" s="1139"/>
      <c r="C6" s="1140"/>
      <c r="D6" s="1146"/>
      <c r="E6" s="1147"/>
      <c r="F6" s="1147"/>
      <c r="G6" s="1148"/>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141"/>
      <c r="C7" s="1142"/>
      <c r="D7" s="1149"/>
      <c r="E7" s="1150"/>
      <c r="F7" s="1150"/>
      <c r="G7" s="1151"/>
      <c r="H7" s="1041"/>
      <c r="I7" s="1042"/>
      <c r="J7" s="1042"/>
      <c r="K7" s="1042"/>
      <c r="L7" s="1042"/>
      <c r="M7" s="1042"/>
      <c r="N7" s="1043"/>
    </row>
    <row r="8" spans="2:14" ht="30.75" customHeight="1" thickBot="1" x14ac:dyDescent="0.25">
      <c r="B8" s="1048" t="s">
        <v>76</v>
      </c>
      <c r="C8" s="1049"/>
      <c r="D8" s="1052" t="s">
        <v>77</v>
      </c>
      <c r="E8" s="1052"/>
      <c r="F8" s="1052"/>
      <c r="G8" s="1053"/>
      <c r="H8" s="1056" t="s">
        <v>46</v>
      </c>
      <c r="I8" s="1057"/>
      <c r="J8" s="1057"/>
      <c r="K8" s="1057"/>
      <c r="L8" s="1058"/>
      <c r="M8" s="178" t="s">
        <v>47</v>
      </c>
      <c r="N8" s="179" t="s">
        <v>48</v>
      </c>
    </row>
    <row r="9" spans="2:14" ht="30.7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5.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6.25" customHeight="1" thickBot="1" x14ac:dyDescent="0.25">
      <c r="B11" s="1073" t="s">
        <v>79</v>
      </c>
      <c r="C11" s="1074"/>
      <c r="D11" s="1075" t="str">
        <f>+VLOOKUP(B14,'PRESUPUESTO OFICIAL (Entidad)'!C15:K43,2)</f>
        <v>3.13.15</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30.75"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48" customHeight="1" thickBot="1" x14ac:dyDescent="0.25">
      <c r="B14" s="183">
        <v>1.3</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54</v>
      </c>
      <c r="N15" s="1104" t="s">
        <v>55</v>
      </c>
    </row>
    <row r="16" spans="2:14" ht="20.65" customHeight="1" thickBot="1" x14ac:dyDescent="0.25">
      <c r="B16" s="185"/>
      <c r="C16" s="186"/>
      <c r="D16" s="186"/>
      <c r="E16" s="186"/>
      <c r="F16" s="186"/>
      <c r="G16" s="187"/>
      <c r="H16" s="1097"/>
      <c r="I16" s="188" t="s">
        <v>56</v>
      </c>
      <c r="J16" s="189" t="s">
        <v>57</v>
      </c>
      <c r="K16" s="190" t="s">
        <v>63</v>
      </c>
      <c r="L16" s="191" t="s">
        <v>58</v>
      </c>
      <c r="M16" s="1103"/>
      <c r="N16" s="1105"/>
    </row>
    <row r="17" spans="2:14" ht="30" customHeight="1" x14ac:dyDescent="0.2">
      <c r="B17" s="185"/>
      <c r="C17" s="186"/>
      <c r="D17" s="186"/>
      <c r="E17" s="186"/>
      <c r="F17" s="186"/>
      <c r="G17" s="187"/>
      <c r="H17" s="273" t="s">
        <v>156</v>
      </c>
      <c r="I17" s="193">
        <v>1</v>
      </c>
      <c r="J17" s="193">
        <v>20</v>
      </c>
      <c r="K17" s="268">
        <v>1.2</v>
      </c>
      <c r="L17" s="268">
        <v>1.6</v>
      </c>
      <c r="M17" s="269"/>
      <c r="N17" s="274">
        <f>+I17*J17*K17*L17</f>
        <v>38.400000000000006</v>
      </c>
    </row>
    <row r="18" spans="2:14" ht="28.5" customHeight="1" x14ac:dyDescent="0.2">
      <c r="B18" s="185"/>
      <c r="C18" s="186"/>
      <c r="D18" s="186"/>
      <c r="E18" s="186"/>
      <c r="F18" s="186"/>
      <c r="G18" s="187"/>
      <c r="H18" s="275" t="s">
        <v>157</v>
      </c>
      <c r="I18" s="270">
        <v>1</v>
      </c>
      <c r="J18" s="270">
        <v>20</v>
      </c>
      <c r="K18" s="270">
        <v>1.2</v>
      </c>
      <c r="L18" s="270">
        <v>1.6</v>
      </c>
      <c r="M18" s="271"/>
      <c r="N18" s="276">
        <f t="shared" ref="N18:N20" si="0">+I18*J18*K18*L18</f>
        <v>38.400000000000006</v>
      </c>
    </row>
    <row r="19" spans="2:14" ht="30" customHeight="1" x14ac:dyDescent="0.2">
      <c r="B19" s="185"/>
      <c r="C19" s="186"/>
      <c r="D19" s="186"/>
      <c r="E19" s="186"/>
      <c r="F19" s="186"/>
      <c r="G19" s="187"/>
      <c r="H19" s="275" t="s">
        <v>158</v>
      </c>
      <c r="I19" s="270">
        <v>1</v>
      </c>
      <c r="J19" s="270">
        <v>20</v>
      </c>
      <c r="K19" s="270">
        <v>1.2</v>
      </c>
      <c r="L19" s="270">
        <v>1.6</v>
      </c>
      <c r="M19" s="271"/>
      <c r="N19" s="276">
        <f t="shared" si="0"/>
        <v>38.400000000000006</v>
      </c>
    </row>
    <row r="20" spans="2:14" ht="27.75" customHeight="1" x14ac:dyDescent="0.2">
      <c r="B20" s="185"/>
      <c r="C20" s="186"/>
      <c r="D20" s="186"/>
      <c r="E20" s="186"/>
      <c r="F20" s="186"/>
      <c r="G20" s="187"/>
      <c r="H20" s="275" t="s">
        <v>159</v>
      </c>
      <c r="I20" s="270">
        <v>1</v>
      </c>
      <c r="J20" s="270">
        <v>17.7</v>
      </c>
      <c r="K20" s="270">
        <v>1.2</v>
      </c>
      <c r="L20" s="270">
        <v>1.6</v>
      </c>
      <c r="M20" s="272"/>
      <c r="N20" s="276">
        <f t="shared" si="0"/>
        <v>33.984000000000002</v>
      </c>
    </row>
    <row r="21" spans="2:14" ht="12" customHeight="1" x14ac:dyDescent="0.2">
      <c r="B21" s="185"/>
      <c r="C21" s="186"/>
      <c r="D21" s="186"/>
      <c r="E21" s="186"/>
      <c r="F21" s="186"/>
      <c r="G21" s="187"/>
      <c r="H21" s="275"/>
      <c r="I21" s="270"/>
      <c r="J21" s="270"/>
      <c r="K21" s="270"/>
      <c r="L21" s="270"/>
      <c r="M21" s="272"/>
      <c r="N21" s="195"/>
    </row>
    <row r="22" spans="2:14" ht="12" customHeight="1" x14ac:dyDescent="0.2">
      <c r="B22" s="185"/>
      <c r="C22" s="186"/>
      <c r="D22" s="186"/>
      <c r="E22" s="186"/>
      <c r="F22" s="186"/>
      <c r="G22" s="187"/>
      <c r="H22" s="1160"/>
      <c r="I22" s="1158"/>
      <c r="J22" s="1158"/>
      <c r="K22" s="1158"/>
      <c r="L22" s="1158"/>
      <c r="M22" s="1158"/>
      <c r="N22" s="1159"/>
    </row>
    <row r="23" spans="2:14" ht="12" customHeight="1" x14ac:dyDescent="0.2">
      <c r="B23" s="185"/>
      <c r="C23" s="186"/>
      <c r="D23" s="186"/>
      <c r="E23" s="186"/>
      <c r="F23" s="186"/>
      <c r="G23" s="187"/>
      <c r="H23" s="1107"/>
      <c r="I23" s="1045"/>
      <c r="J23" s="1045"/>
      <c r="K23" s="1045"/>
      <c r="L23" s="1045"/>
      <c r="M23" s="1045"/>
      <c r="N23" s="1047"/>
    </row>
    <row r="24" spans="2:14" ht="12" customHeight="1" x14ac:dyDescent="0.2">
      <c r="B24" s="185"/>
      <c r="C24" s="186"/>
      <c r="D24" s="186"/>
      <c r="E24" s="186"/>
      <c r="F24" s="186"/>
      <c r="G24" s="187"/>
      <c r="H24" s="275"/>
      <c r="I24" s="270"/>
      <c r="J24" s="270"/>
      <c r="K24" s="270"/>
      <c r="L24" s="270"/>
      <c r="M24" s="277"/>
      <c r="N24" s="195"/>
    </row>
    <row r="25" spans="2:14" ht="12" customHeight="1" x14ac:dyDescent="0.2">
      <c r="B25" s="185"/>
      <c r="C25" s="186"/>
      <c r="D25" s="186"/>
      <c r="E25" s="186"/>
      <c r="F25" s="186"/>
      <c r="G25" s="187"/>
      <c r="H25" s="1160"/>
      <c r="I25" s="1158"/>
      <c r="J25" s="1158"/>
      <c r="K25" s="1158"/>
      <c r="L25" s="1158"/>
      <c r="M25" s="1158"/>
      <c r="N25" s="1159"/>
    </row>
    <row r="26" spans="2:14" ht="12" customHeight="1" x14ac:dyDescent="0.2">
      <c r="B26" s="185"/>
      <c r="C26" s="186"/>
      <c r="D26" s="186"/>
      <c r="E26" s="186"/>
      <c r="F26" s="186"/>
      <c r="G26" s="187"/>
      <c r="H26" s="1107"/>
      <c r="I26" s="1045"/>
      <c r="J26" s="1045"/>
      <c r="K26" s="1045"/>
      <c r="L26" s="1045"/>
      <c r="M26" s="1045"/>
      <c r="N26" s="1047">
        <f t="shared" ref="N26" si="1">+I26*J26*K26*L26</f>
        <v>0</v>
      </c>
    </row>
    <row r="27" spans="2:14" ht="12" customHeight="1" x14ac:dyDescent="0.2">
      <c r="B27" s="185"/>
      <c r="C27" s="186"/>
      <c r="D27" s="186"/>
      <c r="E27" s="186"/>
      <c r="F27" s="186"/>
      <c r="G27" s="187"/>
      <c r="H27" s="278"/>
      <c r="I27" s="272"/>
      <c r="J27" s="272"/>
      <c r="K27" s="272"/>
      <c r="L27" s="272"/>
      <c r="M27" s="272"/>
      <c r="N27" s="216"/>
    </row>
    <row r="28" spans="2:14" ht="12" customHeight="1" x14ac:dyDescent="0.2">
      <c r="B28" s="185"/>
      <c r="C28" s="186"/>
      <c r="D28" s="186"/>
      <c r="E28" s="186"/>
      <c r="F28" s="186"/>
      <c r="G28" s="187"/>
      <c r="H28" s="278"/>
      <c r="I28" s="272"/>
      <c r="J28" s="272"/>
      <c r="K28" s="272"/>
      <c r="L28" s="272"/>
      <c r="M28" s="272"/>
      <c r="N28" s="216"/>
    </row>
    <row r="29" spans="2:14" ht="12" customHeight="1" x14ac:dyDescent="0.2">
      <c r="B29" s="185"/>
      <c r="C29" s="186"/>
      <c r="D29" s="186"/>
      <c r="E29" s="186"/>
      <c r="F29" s="186"/>
      <c r="G29" s="187"/>
      <c r="H29" s="278"/>
      <c r="I29" s="279"/>
      <c r="J29" s="279"/>
      <c r="K29" s="279"/>
      <c r="L29" s="272"/>
      <c r="M29" s="279"/>
      <c r="N29" s="280"/>
    </row>
    <row r="30" spans="2:14" ht="12" customHeight="1" x14ac:dyDescent="0.2">
      <c r="B30" s="185"/>
      <c r="C30" s="186"/>
      <c r="D30" s="186"/>
      <c r="E30" s="186"/>
      <c r="F30" s="186"/>
      <c r="G30" s="187"/>
      <c r="H30" s="278"/>
      <c r="I30" s="279"/>
      <c r="J30" s="279"/>
      <c r="K30" s="279"/>
      <c r="L30" s="272"/>
      <c r="M30" s="279"/>
      <c r="N30" s="280"/>
    </row>
    <row r="31" spans="2:14" ht="12" customHeight="1" x14ac:dyDescent="0.2">
      <c r="B31" s="185"/>
      <c r="C31" s="186"/>
      <c r="D31" s="186"/>
      <c r="E31" s="186"/>
      <c r="F31" s="186"/>
      <c r="G31" s="187"/>
      <c r="H31" s="278"/>
      <c r="I31" s="279"/>
      <c r="J31" s="279"/>
      <c r="K31" s="279"/>
      <c r="L31" s="272"/>
      <c r="M31" s="279"/>
      <c r="N31" s="208"/>
    </row>
    <row r="32" spans="2:14" ht="12" customHeight="1" thickBot="1" x14ac:dyDescent="0.25">
      <c r="B32" s="185"/>
      <c r="C32" s="186"/>
      <c r="D32" s="186"/>
      <c r="E32" s="186"/>
      <c r="F32" s="186"/>
      <c r="G32" s="187"/>
      <c r="H32" s="281"/>
      <c r="I32" s="282"/>
      <c r="J32" s="282"/>
      <c r="K32" s="282"/>
      <c r="L32" s="283"/>
      <c r="M32" s="282"/>
      <c r="N32" s="284"/>
    </row>
    <row r="33" spans="2:17" ht="15" customHeight="1" thickBot="1" x14ac:dyDescent="0.25">
      <c r="B33" s="185"/>
      <c r="C33" s="186"/>
      <c r="D33" s="186"/>
      <c r="E33" s="186"/>
      <c r="F33" s="186"/>
      <c r="G33" s="187"/>
      <c r="H33" s="1111" t="s">
        <v>64</v>
      </c>
      <c r="I33" s="1112"/>
      <c r="J33" s="1112"/>
      <c r="K33" s="1112"/>
      <c r="L33" s="1112"/>
      <c r="M33" s="1113"/>
      <c r="N33" s="212">
        <f>+SUM(N17:N20)</f>
        <v>149.18400000000003</v>
      </c>
      <c r="Q33" s="227">
        <v>313.60000000000002</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149.18</v>
      </c>
    </row>
    <row r="37" spans="2:17" ht="29.25"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16.149999999999999"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49">
    <mergeCell ref="B2:N2"/>
    <mergeCell ref="B4:C7"/>
    <mergeCell ref="D4:G7"/>
    <mergeCell ref="H4:N5"/>
    <mergeCell ref="H6:H7"/>
    <mergeCell ref="I6:N7"/>
    <mergeCell ref="H15:H16"/>
    <mergeCell ref="I15:L15"/>
    <mergeCell ref="M15:M16"/>
    <mergeCell ref="N15:N16"/>
    <mergeCell ref="B8:C9"/>
    <mergeCell ref="D8:G9"/>
    <mergeCell ref="H8:L8"/>
    <mergeCell ref="H9:L11"/>
    <mergeCell ref="M9:M11"/>
    <mergeCell ref="B10:C10"/>
    <mergeCell ref="D10:G10"/>
    <mergeCell ref="N10:N11"/>
    <mergeCell ref="B11:C11"/>
    <mergeCell ref="D11:G11"/>
    <mergeCell ref="B12:N12"/>
    <mergeCell ref="D13:H13"/>
    <mergeCell ref="I13:K14"/>
    <mergeCell ref="L13:N14"/>
    <mergeCell ref="D14:H14"/>
    <mergeCell ref="B39:N39"/>
    <mergeCell ref="H33:M33"/>
    <mergeCell ref="B37:E37"/>
    <mergeCell ref="F37:J38"/>
    <mergeCell ref="K37:N38"/>
    <mergeCell ref="B38:E38"/>
    <mergeCell ref="B34:H36"/>
    <mergeCell ref="I34:M34"/>
    <mergeCell ref="I35:M35"/>
    <mergeCell ref="I36:M36"/>
    <mergeCell ref="H22:H23"/>
    <mergeCell ref="I22:I23"/>
    <mergeCell ref="J22:J23"/>
    <mergeCell ref="K22:K23"/>
    <mergeCell ref="L22:L23"/>
    <mergeCell ref="M22:M23"/>
    <mergeCell ref="N22:N23"/>
    <mergeCell ref="H25:H26"/>
    <mergeCell ref="I25:I26"/>
    <mergeCell ref="J25:J26"/>
    <mergeCell ref="K25:K26"/>
    <mergeCell ref="L25:L26"/>
    <mergeCell ref="M25:M26"/>
    <mergeCell ref="N25:N26"/>
  </mergeCells>
  <dataValidations disablePrompts="1" count="1">
    <dataValidation type="list" allowBlank="1" showInputMessage="1" sqref="D27:D28 G27:G28" xr:uid="{00000000-0002-0000-0500-000000000000}">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1042A-B850-4E9A-BD0C-08D28443FF8F}">
  <dimension ref="B1:Q42"/>
  <sheetViews>
    <sheetView workbookViewId="0"/>
  </sheetViews>
  <sheetFormatPr baseColWidth="10" defaultColWidth="11.28515625" defaultRowHeight="12.75" x14ac:dyDescent="0.2"/>
  <cols>
    <col min="1" max="1" width="1" customWidth="1"/>
    <col min="2" max="3" width="8.85546875" customWidth="1"/>
    <col min="4" max="4" width="8.7109375" customWidth="1"/>
    <col min="5" max="5" width="14.28515625" customWidth="1"/>
    <col min="6" max="6" width="16.28515625" customWidth="1"/>
    <col min="7" max="7" width="9.28515625" customWidth="1"/>
    <col min="8" max="8" width="20.5703125" customWidth="1"/>
    <col min="9" max="9" width="10.85546875" customWidth="1"/>
    <col min="10" max="10" width="10.140625" customWidth="1"/>
    <col min="11" max="11" width="9.7109375" customWidth="1"/>
    <col min="12" max="12" width="16.140625" customWidth="1"/>
    <col min="13" max="13" width="18.85546875" customWidth="1"/>
    <col min="14" max="14" width="17.140625" customWidth="1"/>
    <col min="15" max="15" width="0.7109375" customWidth="1"/>
  </cols>
  <sheetData>
    <row r="1" spans="2:14" ht="8.65" customHeight="1" thickBot="1" x14ac:dyDescent="0.25"/>
    <row r="2" spans="2:14" ht="21.6" customHeight="1" thickBot="1" x14ac:dyDescent="0.25">
      <c r="B2" s="1017" t="s">
        <v>43</v>
      </c>
      <c r="C2" s="1018"/>
      <c r="D2" s="1018"/>
      <c r="E2" s="1018"/>
      <c r="F2" s="1018"/>
      <c r="G2" s="1018"/>
      <c r="H2" s="1018"/>
      <c r="I2" s="1018"/>
      <c r="J2" s="1018"/>
      <c r="K2" s="1018"/>
      <c r="L2" s="1018"/>
      <c r="M2" s="1018"/>
      <c r="N2" s="1019"/>
    </row>
    <row r="3" spans="2:14" ht="9.6" customHeight="1" thickBot="1" x14ac:dyDescent="0.25"/>
    <row r="4" spans="2:14" ht="22.5" customHeight="1" x14ac:dyDescent="0.2">
      <c r="B4" s="1137"/>
      <c r="C4" s="1138"/>
      <c r="D4" s="1143" t="s">
        <v>44</v>
      </c>
      <c r="E4" s="1144"/>
      <c r="F4" s="1144"/>
      <c r="G4" s="1145"/>
      <c r="H4" s="1152" t="s">
        <v>45</v>
      </c>
      <c r="I4" s="1153"/>
      <c r="J4" s="1153"/>
      <c r="K4" s="1153"/>
      <c r="L4" s="1153"/>
      <c r="M4" s="1153"/>
      <c r="N4" s="1154"/>
    </row>
    <row r="5" spans="2:14" ht="9.6" customHeight="1" thickBot="1" x14ac:dyDescent="0.25">
      <c r="B5" s="1139"/>
      <c r="C5" s="1140"/>
      <c r="D5" s="1146"/>
      <c r="E5" s="1147"/>
      <c r="F5" s="1147"/>
      <c r="G5" s="1148"/>
      <c r="H5" s="1155"/>
      <c r="I5" s="1156"/>
      <c r="J5" s="1156"/>
      <c r="K5" s="1156"/>
      <c r="L5" s="1156"/>
      <c r="M5" s="1156"/>
      <c r="N5" s="1157"/>
    </row>
    <row r="6" spans="2:14" ht="15.75" customHeight="1" x14ac:dyDescent="0.2">
      <c r="B6" s="1139"/>
      <c r="C6" s="1140"/>
      <c r="D6" s="1146"/>
      <c r="E6" s="1147"/>
      <c r="F6" s="1147"/>
      <c r="G6" s="1148"/>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141"/>
      <c r="C7" s="1142"/>
      <c r="D7" s="1149"/>
      <c r="E7" s="1150"/>
      <c r="F7" s="1150"/>
      <c r="G7" s="1151"/>
      <c r="H7" s="1041"/>
      <c r="I7" s="1042"/>
      <c r="J7" s="1042"/>
      <c r="K7" s="1042"/>
      <c r="L7" s="1042"/>
      <c r="M7" s="1042"/>
      <c r="N7" s="1043"/>
    </row>
    <row r="8" spans="2:14" ht="28.5" customHeight="1" thickBot="1" x14ac:dyDescent="0.25">
      <c r="B8" s="1048" t="s">
        <v>76</v>
      </c>
      <c r="C8" s="1049"/>
      <c r="D8" s="1052" t="s">
        <v>77</v>
      </c>
      <c r="E8" s="1052"/>
      <c r="F8" s="1052"/>
      <c r="G8" s="1053"/>
      <c r="H8" s="1056" t="s">
        <v>46</v>
      </c>
      <c r="I8" s="1057"/>
      <c r="J8" s="1057"/>
      <c r="K8" s="1057"/>
      <c r="L8" s="1058"/>
      <c r="M8" s="178" t="s">
        <v>47</v>
      </c>
      <c r="N8" s="179" t="s">
        <v>48</v>
      </c>
    </row>
    <row r="9" spans="2:14" ht="23.2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5.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str">
        <f>+'PRESUPUESTO OFICIAL (Entidad)'!D23</f>
        <v>4.01.04</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45" customHeight="1" thickBot="1" x14ac:dyDescent="0.25">
      <c r="B14" s="183">
        <v>1.4</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6" t="s">
        <v>53</v>
      </c>
      <c r="J15" s="1161"/>
      <c r="K15" s="1161"/>
      <c r="L15" s="1104"/>
      <c r="M15" s="1162" t="s">
        <v>82</v>
      </c>
      <c r="N15" s="1164" t="s">
        <v>55</v>
      </c>
    </row>
    <row r="16" spans="2:14" ht="33.75" customHeight="1" thickBot="1" x14ac:dyDescent="0.25">
      <c r="B16" s="185"/>
      <c r="C16" s="186"/>
      <c r="D16" s="186"/>
      <c r="E16" s="186"/>
      <c r="F16" s="186"/>
      <c r="G16" s="187"/>
      <c r="H16" s="1097"/>
      <c r="I16" s="286" t="s">
        <v>83</v>
      </c>
      <c r="J16" s="285" t="s">
        <v>85</v>
      </c>
      <c r="K16" s="287" t="s">
        <v>86</v>
      </c>
      <c r="L16" s="288" t="s">
        <v>91</v>
      </c>
      <c r="M16" s="1163"/>
      <c r="N16" s="1165"/>
    </row>
    <row r="17" spans="2:16" ht="33.75" customHeight="1" x14ac:dyDescent="0.2">
      <c r="B17" s="185"/>
      <c r="C17" s="186"/>
      <c r="D17" s="186"/>
      <c r="E17" s="186"/>
      <c r="F17" s="186"/>
      <c r="G17" s="187"/>
      <c r="H17" s="192" t="s">
        <v>161</v>
      </c>
      <c r="I17" s="193">
        <v>0.08</v>
      </c>
      <c r="J17" s="193"/>
      <c r="K17" s="193"/>
      <c r="L17" s="193"/>
      <c r="M17" s="194"/>
      <c r="N17" s="194">
        <f>+I17</f>
        <v>0.08</v>
      </c>
    </row>
    <row r="18" spans="2:16" ht="21.75" customHeight="1" x14ac:dyDescent="0.2">
      <c r="B18" s="185"/>
      <c r="C18" s="186"/>
      <c r="D18" s="186"/>
      <c r="E18" s="186"/>
      <c r="F18" s="186"/>
      <c r="G18" s="187"/>
      <c r="H18" s="192"/>
      <c r="I18" s="196"/>
      <c r="J18" s="196"/>
      <c r="K18" s="196"/>
      <c r="L18" s="196"/>
      <c r="M18" s="197"/>
      <c r="N18" s="195"/>
    </row>
    <row r="19" spans="2:16" ht="20.25" customHeight="1" x14ac:dyDescent="0.2">
      <c r="B19" s="185"/>
      <c r="C19" s="186"/>
      <c r="D19" s="186"/>
      <c r="E19" s="186"/>
      <c r="F19" s="186"/>
      <c r="G19" s="187"/>
      <c r="H19" s="192"/>
      <c r="I19" s="198"/>
      <c r="J19" s="198"/>
      <c r="K19" s="196"/>
      <c r="L19" s="198"/>
      <c r="M19" s="197"/>
      <c r="N19" s="195"/>
    </row>
    <row r="20" spans="2:16" ht="12" customHeight="1" x14ac:dyDescent="0.2">
      <c r="B20" s="185"/>
      <c r="C20" s="186"/>
      <c r="D20" s="186"/>
      <c r="E20" s="186"/>
      <c r="F20" s="186"/>
      <c r="G20" s="187"/>
      <c r="H20" s="192"/>
      <c r="I20" s="198"/>
      <c r="J20" s="198"/>
      <c r="K20" s="198"/>
      <c r="L20" s="198"/>
      <c r="M20" s="199"/>
      <c r="N20" s="195"/>
    </row>
    <row r="21" spans="2:16" ht="12" customHeight="1" x14ac:dyDescent="0.2">
      <c r="B21" s="185"/>
      <c r="C21" s="186"/>
      <c r="D21" s="186"/>
      <c r="E21" s="186"/>
      <c r="F21" s="186"/>
      <c r="G21" s="187"/>
      <c r="H21" s="192"/>
      <c r="I21" s="198"/>
      <c r="J21" s="198"/>
      <c r="K21" s="198"/>
      <c r="L21" s="198"/>
      <c r="M21" s="199"/>
      <c r="N21" s="195"/>
    </row>
    <row r="22" spans="2:16" ht="12" customHeight="1" x14ac:dyDescent="0.2">
      <c r="B22" s="185"/>
      <c r="C22" s="186"/>
      <c r="D22" s="186"/>
      <c r="E22" s="186"/>
      <c r="F22" s="186"/>
      <c r="G22" s="187"/>
      <c r="H22" s="1106"/>
      <c r="I22" s="1044"/>
      <c r="J22" s="1044"/>
      <c r="K22" s="1044"/>
      <c r="L22" s="1044"/>
      <c r="M22" s="1044"/>
      <c r="N22" s="1046"/>
    </row>
    <row r="23" spans="2:16" ht="12" customHeight="1" x14ac:dyDescent="0.2">
      <c r="B23" s="185"/>
      <c r="C23" s="186"/>
      <c r="D23" s="186"/>
      <c r="E23" s="186"/>
      <c r="F23" s="186"/>
      <c r="G23" s="187"/>
      <c r="H23" s="1107"/>
      <c r="I23" s="1045"/>
      <c r="J23" s="1045"/>
      <c r="K23" s="1045"/>
      <c r="L23" s="1045"/>
      <c r="M23" s="1045"/>
      <c r="N23" s="1047"/>
    </row>
    <row r="24" spans="2:16" ht="12" customHeight="1" x14ac:dyDescent="0.2">
      <c r="B24" s="185"/>
      <c r="C24" s="186"/>
      <c r="D24" s="186"/>
      <c r="E24" s="186"/>
      <c r="F24" s="186"/>
      <c r="G24" s="187"/>
      <c r="H24" s="192"/>
      <c r="I24" s="198"/>
      <c r="J24" s="198"/>
      <c r="K24" s="198"/>
      <c r="L24" s="198"/>
      <c r="M24" s="202"/>
      <c r="N24" s="195"/>
    </row>
    <row r="25" spans="2:16" ht="12" customHeight="1" x14ac:dyDescent="0.2">
      <c r="B25" s="185"/>
      <c r="C25" s="186"/>
      <c r="D25" s="186"/>
      <c r="E25" s="186"/>
      <c r="F25" s="186"/>
      <c r="G25" s="187"/>
      <c r="H25" s="1106"/>
      <c r="I25" s="1044"/>
      <c r="J25" s="1044"/>
      <c r="K25" s="1044"/>
      <c r="L25" s="1044"/>
      <c r="M25" s="1044"/>
      <c r="N25" s="1046"/>
      <c r="P25" s="177"/>
    </row>
    <row r="26" spans="2:16" ht="12" customHeight="1" x14ac:dyDescent="0.2">
      <c r="B26" s="185"/>
      <c r="C26" s="186"/>
      <c r="D26" s="186"/>
      <c r="E26" s="186"/>
      <c r="F26" s="186"/>
      <c r="G26" s="187"/>
      <c r="H26" s="1107"/>
      <c r="I26" s="1045"/>
      <c r="J26" s="1045"/>
      <c r="K26" s="1045"/>
      <c r="L26" s="1045"/>
      <c r="M26" s="1045"/>
      <c r="N26" s="1047"/>
    </row>
    <row r="27" spans="2:16" ht="12" customHeight="1" x14ac:dyDescent="0.2">
      <c r="B27" s="185"/>
      <c r="C27" s="186"/>
      <c r="D27" s="186"/>
      <c r="E27" s="186"/>
      <c r="F27" s="186"/>
      <c r="G27" s="187"/>
      <c r="H27" s="203"/>
      <c r="I27" s="198"/>
      <c r="J27" s="198"/>
      <c r="K27" s="198"/>
      <c r="L27" s="198"/>
      <c r="M27" s="199"/>
      <c r="N27" s="195"/>
    </row>
    <row r="28" spans="2:16" ht="12" customHeight="1" x14ac:dyDescent="0.2">
      <c r="B28" s="185"/>
      <c r="C28" s="186"/>
      <c r="D28" s="186"/>
      <c r="E28" s="186"/>
      <c r="F28" s="186"/>
      <c r="G28" s="187"/>
      <c r="H28" s="204"/>
      <c r="I28" s="201"/>
      <c r="J28" s="201"/>
      <c r="K28" s="201"/>
      <c r="L28" s="201"/>
      <c r="M28" s="205"/>
      <c r="N28" s="206"/>
    </row>
    <row r="29" spans="2:16" ht="12" customHeight="1" x14ac:dyDescent="0.2">
      <c r="B29" s="185"/>
      <c r="C29" s="186"/>
      <c r="D29" s="186"/>
      <c r="E29" s="186"/>
      <c r="F29" s="186"/>
      <c r="G29" s="187"/>
      <c r="H29" s="204"/>
      <c r="I29" s="201"/>
      <c r="J29" s="201"/>
      <c r="K29" s="201"/>
      <c r="L29" s="201"/>
      <c r="M29" s="205"/>
      <c r="N29" s="206"/>
    </row>
    <row r="30" spans="2:16" ht="12" customHeight="1" x14ac:dyDescent="0.2">
      <c r="B30" s="185"/>
      <c r="C30" s="186"/>
      <c r="D30" s="186"/>
      <c r="E30" s="186"/>
      <c r="F30" s="186"/>
      <c r="G30" s="187"/>
      <c r="H30" s="204"/>
      <c r="I30" s="201"/>
      <c r="J30" s="201"/>
      <c r="K30" s="201"/>
      <c r="L30" s="201"/>
      <c r="M30" s="205"/>
      <c r="N30" s="206"/>
    </row>
    <row r="31" spans="2:16" ht="12" customHeight="1" x14ac:dyDescent="0.2">
      <c r="B31" s="185"/>
      <c r="C31" s="186"/>
      <c r="D31" s="186"/>
      <c r="E31" s="186"/>
      <c r="F31" s="186"/>
      <c r="G31" s="187"/>
      <c r="H31" s="204"/>
      <c r="I31" s="201"/>
      <c r="J31" s="201"/>
      <c r="K31" s="201"/>
      <c r="L31" s="201"/>
      <c r="M31" s="205"/>
      <c r="N31" s="206"/>
    </row>
    <row r="32" spans="2:16" ht="12" customHeight="1" x14ac:dyDescent="0.2">
      <c r="B32" s="185"/>
      <c r="C32" s="186"/>
      <c r="D32" s="186"/>
      <c r="E32" s="186"/>
      <c r="F32" s="186"/>
      <c r="G32" s="187"/>
      <c r="H32" s="204"/>
      <c r="I32" s="207"/>
      <c r="J32" s="207"/>
      <c r="K32" s="207"/>
      <c r="L32" s="205"/>
      <c r="M32" s="207"/>
      <c r="N32" s="208"/>
    </row>
    <row r="33" spans="2:17" ht="12" customHeight="1" thickBot="1" x14ac:dyDescent="0.25">
      <c r="B33" s="185"/>
      <c r="C33" s="186"/>
      <c r="D33" s="186"/>
      <c r="E33" s="186"/>
      <c r="F33" s="186"/>
      <c r="G33" s="187"/>
      <c r="H33" s="209"/>
      <c r="I33" s="210"/>
      <c r="J33" s="210"/>
      <c r="K33" s="210"/>
      <c r="L33" s="200"/>
      <c r="M33" s="210"/>
      <c r="N33" s="211"/>
    </row>
    <row r="34" spans="2:17" ht="25.5" customHeight="1" thickBot="1" x14ac:dyDescent="0.25">
      <c r="B34" s="185"/>
      <c r="C34" s="186"/>
      <c r="D34" s="186"/>
      <c r="E34" s="186"/>
      <c r="F34" s="186"/>
      <c r="G34" s="187"/>
      <c r="H34" s="1111" t="s">
        <v>64</v>
      </c>
      <c r="I34" s="1112"/>
      <c r="J34" s="1112"/>
      <c r="K34" s="1112"/>
      <c r="L34" s="1112"/>
      <c r="M34" s="1113"/>
      <c r="N34" s="212">
        <f>+N17</f>
        <v>0.08</v>
      </c>
      <c r="Q34" s="227">
        <v>134.4</v>
      </c>
    </row>
    <row r="35" spans="2:17" ht="19.149999999999999" customHeight="1" x14ac:dyDescent="0.2">
      <c r="B35" s="1077"/>
      <c r="C35" s="1078"/>
      <c r="D35" s="1078"/>
      <c r="E35" s="1078"/>
      <c r="F35" s="1078"/>
      <c r="G35" s="1078"/>
      <c r="H35" s="1079"/>
      <c r="I35" s="1049" t="s">
        <v>59</v>
      </c>
      <c r="J35" s="1049"/>
      <c r="K35" s="1049"/>
      <c r="L35" s="1049"/>
      <c r="M35" s="1120"/>
      <c r="N35" s="213">
        <v>0</v>
      </c>
    </row>
    <row r="36" spans="2:17" ht="16.899999999999999" customHeight="1" x14ac:dyDescent="0.2">
      <c r="B36" s="1114"/>
      <c r="C36" s="1115"/>
      <c r="D36" s="1115"/>
      <c r="E36" s="1115"/>
      <c r="F36" s="1115"/>
      <c r="G36" s="1115"/>
      <c r="H36" s="1116"/>
      <c r="I36" s="1121" t="s">
        <v>60</v>
      </c>
      <c r="J36" s="1121"/>
      <c r="K36" s="1121"/>
      <c r="L36" s="1121"/>
      <c r="M36" s="1122"/>
      <c r="N36" s="214">
        <v>0</v>
      </c>
    </row>
    <row r="37" spans="2:17" ht="24.75" customHeight="1" thickBot="1" x14ac:dyDescent="0.25">
      <c r="B37" s="1117"/>
      <c r="C37" s="1118"/>
      <c r="D37" s="1118"/>
      <c r="E37" s="1118"/>
      <c r="F37" s="1118"/>
      <c r="G37" s="1118"/>
      <c r="H37" s="1119"/>
      <c r="I37" s="1123" t="s">
        <v>61</v>
      </c>
      <c r="J37" s="1123"/>
      <c r="K37" s="1123"/>
      <c r="L37" s="1123"/>
      <c r="M37" s="1124"/>
      <c r="N37" s="215">
        <f>+ROUND(N34-N35-N36,2)</f>
        <v>0.08</v>
      </c>
    </row>
    <row r="38" spans="2:17" ht="16.149999999999999" customHeight="1" x14ac:dyDescent="0.25">
      <c r="B38" s="1125" t="s">
        <v>67</v>
      </c>
      <c r="C38" s="1126"/>
      <c r="D38" s="1126"/>
      <c r="E38" s="1127"/>
      <c r="F38" s="1128" t="str">
        <f>+INFORMACION!C6</f>
        <v>Vo.Bo. Secretario de Planeación e Infraestructura</v>
      </c>
      <c r="G38" s="1129"/>
      <c r="H38" s="1129"/>
      <c r="I38" s="1129"/>
      <c r="J38" s="1130"/>
      <c r="K38" s="1129" t="str">
        <f>+INFORMACION!C7</f>
        <v>Vo.Bo. Supervisión</v>
      </c>
      <c r="L38" s="1129"/>
      <c r="M38" s="1129"/>
      <c r="N38" s="1130"/>
    </row>
    <row r="39" spans="2:17" ht="45" customHeight="1" thickBot="1" x14ac:dyDescent="0.3">
      <c r="B39" s="1134">
        <f>+INFORMACION!C5</f>
        <v>0</v>
      </c>
      <c r="C39" s="1135"/>
      <c r="D39" s="1135"/>
      <c r="E39" s="1136"/>
      <c r="F39" s="1131"/>
      <c r="G39" s="1132"/>
      <c r="H39" s="1132"/>
      <c r="I39" s="1132"/>
      <c r="J39" s="1133"/>
      <c r="K39" s="1132"/>
      <c r="L39" s="1132"/>
      <c r="M39" s="1132"/>
      <c r="N39" s="1133"/>
    </row>
    <row r="40" spans="2:17" ht="16.899999999999999" customHeight="1" thickBot="1" x14ac:dyDescent="0.3">
      <c r="B40" s="1108" t="s">
        <v>62</v>
      </c>
      <c r="C40" s="1109"/>
      <c r="D40" s="1109"/>
      <c r="E40" s="1109"/>
      <c r="F40" s="1109"/>
      <c r="G40" s="1109"/>
      <c r="H40" s="1109"/>
      <c r="I40" s="1109"/>
      <c r="J40" s="1109"/>
      <c r="K40" s="1109"/>
      <c r="L40" s="1109"/>
      <c r="M40" s="1109"/>
      <c r="N40" s="1110"/>
    </row>
    <row r="42" spans="2:17" ht="19.149999999999999" customHeight="1" x14ac:dyDescent="0.2"/>
  </sheetData>
  <mergeCells count="49">
    <mergeCell ref="B2:N2"/>
    <mergeCell ref="B4:C7"/>
    <mergeCell ref="D4:G7"/>
    <mergeCell ref="H4:N5"/>
    <mergeCell ref="H6:H7"/>
    <mergeCell ref="I6:N7"/>
    <mergeCell ref="K22:K23"/>
    <mergeCell ref="L22:L23"/>
    <mergeCell ref="M22:M23"/>
    <mergeCell ref="N22:N23"/>
    <mergeCell ref="B8:C9"/>
    <mergeCell ref="D8:G9"/>
    <mergeCell ref="H8:L8"/>
    <mergeCell ref="H9:L11"/>
    <mergeCell ref="M9:M11"/>
    <mergeCell ref="B10:C10"/>
    <mergeCell ref="D10:G10"/>
    <mergeCell ref="N25:N26"/>
    <mergeCell ref="N10:N11"/>
    <mergeCell ref="B11:C11"/>
    <mergeCell ref="D11:G11"/>
    <mergeCell ref="B12:N12"/>
    <mergeCell ref="D13:H13"/>
    <mergeCell ref="I13:K14"/>
    <mergeCell ref="L13:N14"/>
    <mergeCell ref="D14:H14"/>
    <mergeCell ref="H15:H16"/>
    <mergeCell ref="I15:L15"/>
    <mergeCell ref="M15:M16"/>
    <mergeCell ref="N15:N16"/>
    <mergeCell ref="H22:H23"/>
    <mergeCell ref="I22:I23"/>
    <mergeCell ref="J22:J23"/>
    <mergeCell ref="H25:H26"/>
    <mergeCell ref="B40:N40"/>
    <mergeCell ref="H34:M34"/>
    <mergeCell ref="B35:H37"/>
    <mergeCell ref="I35:M35"/>
    <mergeCell ref="I36:M36"/>
    <mergeCell ref="I37:M37"/>
    <mergeCell ref="B38:E38"/>
    <mergeCell ref="F38:J39"/>
    <mergeCell ref="K38:N39"/>
    <mergeCell ref="B39:E39"/>
    <mergeCell ref="I25:I26"/>
    <mergeCell ref="J25:J26"/>
    <mergeCell ref="K25:K26"/>
    <mergeCell ref="L25:L26"/>
    <mergeCell ref="M25:M26"/>
  </mergeCell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B1:Q48"/>
  <sheetViews>
    <sheetView workbookViewId="0"/>
  </sheetViews>
  <sheetFormatPr baseColWidth="10" defaultColWidth="11.28515625" defaultRowHeight="15" x14ac:dyDescent="0.2"/>
  <cols>
    <col min="1" max="1" width="1" style="220" customWidth="1"/>
    <col min="2" max="2" width="10.85546875" style="220" customWidth="1"/>
    <col min="3" max="3" width="11.85546875" style="220" customWidth="1"/>
    <col min="4" max="4" width="8.7109375" style="220" customWidth="1"/>
    <col min="5" max="5" width="14.28515625" style="220" customWidth="1"/>
    <col min="6" max="6" width="19.5703125" style="220" customWidth="1"/>
    <col min="7" max="7" width="9.28515625" style="220" customWidth="1"/>
    <col min="8" max="8" width="20" style="220" customWidth="1"/>
    <col min="9" max="9" width="12" style="220" customWidth="1"/>
    <col min="10" max="10" width="9.42578125" style="220" customWidth="1"/>
    <col min="11" max="11" width="8.5703125" style="220" customWidth="1"/>
    <col min="12" max="12" width="10.140625" style="220" customWidth="1"/>
    <col min="13" max="13" width="23" style="220" customWidth="1"/>
    <col min="14" max="14" width="17.5703125" style="220" customWidth="1"/>
    <col min="15" max="15" width="0.7109375" style="220" customWidth="1"/>
    <col min="16" max="16384" width="11.28515625" style="220"/>
  </cols>
  <sheetData>
    <row r="1" spans="2:14" ht="8.65" customHeight="1" thickBot="1" x14ac:dyDescent="0.25"/>
    <row r="2" spans="2:14" ht="31.5"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2.5" customHeight="1" thickBot="1" x14ac:dyDescent="0.25">
      <c r="B8" s="1048" t="s">
        <v>76</v>
      </c>
      <c r="C8" s="1049"/>
      <c r="D8" s="1052" t="s">
        <v>77</v>
      </c>
      <c r="E8" s="1052"/>
      <c r="F8" s="1052"/>
      <c r="G8" s="1053"/>
      <c r="H8" s="1056" t="s">
        <v>46</v>
      </c>
      <c r="I8" s="1057"/>
      <c r="J8" s="1057"/>
      <c r="K8" s="1057"/>
      <c r="L8" s="1058"/>
      <c r="M8" s="178" t="s">
        <v>47</v>
      </c>
      <c r="N8" s="179" t="s">
        <v>48</v>
      </c>
    </row>
    <row r="9" spans="2:14" ht="27.7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3.25" customHeight="1" thickBot="1" x14ac:dyDescent="0.25">
      <c r="B11" s="1073" t="s">
        <v>79</v>
      </c>
      <c r="C11" s="1074"/>
      <c r="D11" s="1075" t="str">
        <f>+'PRESUPUESTO OFICIAL (Entidad)'!D29</f>
        <v>5.01.07</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29.25" customHeight="1" thickBot="1" x14ac:dyDescent="0.25">
      <c r="B14" s="183">
        <v>1.5</v>
      </c>
      <c r="C14" s="184" t="str">
        <f>+'PRESUPUESTO OFICIAL (Entidad)'!H29</f>
        <v>UND</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11</v>
      </c>
      <c r="N15" s="1104" t="s">
        <v>55</v>
      </c>
    </row>
    <row r="16" spans="2:14" ht="23.25" customHeight="1" thickBot="1" x14ac:dyDescent="0.25">
      <c r="B16" s="185"/>
      <c r="C16" s="186"/>
      <c r="D16" s="186"/>
      <c r="E16" s="186"/>
      <c r="F16" s="186"/>
      <c r="G16" s="187"/>
      <c r="H16" s="1097"/>
      <c r="I16" s="221" t="s">
        <v>56</v>
      </c>
      <c r="J16" s="189" t="s">
        <v>57</v>
      </c>
      <c r="K16" s="190" t="s">
        <v>63</v>
      </c>
      <c r="L16" s="191" t="s">
        <v>86</v>
      </c>
      <c r="M16" s="1103"/>
      <c r="N16" s="1105"/>
    </row>
    <row r="17" spans="2:14" ht="41.25" customHeight="1" x14ac:dyDescent="0.2">
      <c r="B17" s="185"/>
      <c r="C17" s="186"/>
      <c r="D17" s="186"/>
      <c r="E17" s="186"/>
      <c r="F17" s="186"/>
      <c r="G17" s="187"/>
      <c r="H17" s="192" t="s">
        <v>160</v>
      </c>
      <c r="I17" s="193">
        <f>+'1.01'!J17</f>
        <v>80</v>
      </c>
      <c r="J17" s="193">
        <f>+Hoja1!A19</f>
        <v>5.9237058823529409</v>
      </c>
      <c r="K17" s="193"/>
      <c r="L17" s="193">
        <f>+'1.01'!M17</f>
        <v>0</v>
      </c>
      <c r="M17" s="194">
        <f>+I17+J17</f>
        <v>85.923705882352948</v>
      </c>
      <c r="N17" s="194">
        <f>+M17</f>
        <v>85.923705882352948</v>
      </c>
    </row>
    <row r="18" spans="2:14" ht="31.5" customHeight="1" x14ac:dyDescent="0.2">
      <c r="B18" s="185"/>
      <c r="C18" s="186"/>
      <c r="D18" s="186"/>
      <c r="E18" s="186"/>
      <c r="F18" s="186"/>
      <c r="G18" s="187"/>
      <c r="H18" s="192"/>
      <c r="I18" s="196"/>
      <c r="J18" s="196"/>
      <c r="K18" s="196"/>
      <c r="L18" s="196"/>
      <c r="M18" s="197"/>
      <c r="N18" s="195"/>
    </row>
    <row r="19" spans="2:14" ht="12" customHeight="1" x14ac:dyDescent="0.2">
      <c r="B19" s="185"/>
      <c r="C19" s="186"/>
      <c r="D19" s="186"/>
      <c r="E19" s="186"/>
      <c r="F19" s="186"/>
      <c r="G19" s="187"/>
      <c r="H19" s="203"/>
      <c r="I19" s="196"/>
      <c r="J19" s="223"/>
      <c r="K19" s="223"/>
      <c r="L19" s="218"/>
      <c r="M19" s="219"/>
      <c r="N19" s="195">
        <f>+I19*J19*L19</f>
        <v>0</v>
      </c>
    </row>
    <row r="20" spans="2:14" ht="12" customHeight="1" x14ac:dyDescent="0.2">
      <c r="B20" s="185"/>
      <c r="C20" s="186"/>
      <c r="D20" s="186"/>
      <c r="E20" s="186"/>
      <c r="F20" s="186"/>
      <c r="G20" s="187"/>
      <c r="H20" s="203"/>
      <c r="I20" s="196"/>
      <c r="J20" s="222"/>
      <c r="K20" s="222"/>
      <c r="L20" s="218"/>
      <c r="M20" s="205"/>
      <c r="N20" s="195">
        <f>+I20*J20*K20*L20</f>
        <v>0</v>
      </c>
    </row>
    <row r="21" spans="2:14" ht="12" customHeight="1" x14ac:dyDescent="0.2">
      <c r="B21" s="185"/>
      <c r="C21" s="186"/>
      <c r="D21" s="186"/>
      <c r="E21" s="186"/>
      <c r="F21" s="186"/>
      <c r="G21" s="187"/>
      <c r="H21" s="203"/>
      <c r="I21" s="196"/>
      <c r="J21" s="198"/>
      <c r="K21" s="198"/>
      <c r="L21" s="218"/>
      <c r="M21" s="205"/>
      <c r="N21" s="195"/>
    </row>
    <row r="22" spans="2:14" ht="12" customHeight="1" x14ac:dyDescent="0.2">
      <c r="B22" s="185"/>
      <c r="C22" s="186"/>
      <c r="D22" s="186"/>
      <c r="E22" s="186"/>
      <c r="F22" s="186"/>
      <c r="G22" s="187"/>
      <c r="H22" s="203"/>
      <c r="I22" s="198"/>
      <c r="J22" s="198"/>
      <c r="K22" s="198"/>
      <c r="L22" s="218"/>
      <c r="M22" s="205"/>
      <c r="N22" s="195"/>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16"/>
    </row>
    <row r="27" spans="2:14" ht="12" customHeight="1" x14ac:dyDescent="0.2">
      <c r="B27" s="185"/>
      <c r="C27" s="186"/>
      <c r="D27" s="186"/>
      <c r="E27" s="186"/>
      <c r="F27" s="186"/>
      <c r="G27" s="187"/>
      <c r="H27" s="204"/>
      <c r="I27" s="205"/>
      <c r="J27" s="205"/>
      <c r="K27" s="205"/>
      <c r="L27" s="205"/>
      <c r="M27" s="205"/>
      <c r="N27" s="216"/>
    </row>
    <row r="28" spans="2:14" ht="12" customHeight="1" x14ac:dyDescent="0.2">
      <c r="B28" s="185"/>
      <c r="C28" s="186"/>
      <c r="D28" s="186"/>
      <c r="E28" s="186"/>
      <c r="F28" s="186"/>
      <c r="G28" s="187"/>
      <c r="H28" s="204"/>
      <c r="I28" s="205"/>
      <c r="J28" s="205"/>
      <c r="K28" s="205"/>
      <c r="L28" s="205"/>
      <c r="M28" s="205"/>
      <c r="N28" s="216"/>
    </row>
    <row r="29" spans="2:14" ht="12" customHeight="1" x14ac:dyDescent="0.2">
      <c r="B29" s="185"/>
      <c r="C29" s="186"/>
      <c r="D29" s="186"/>
      <c r="E29" s="186"/>
      <c r="F29" s="186"/>
      <c r="G29" s="187"/>
      <c r="H29" s="204"/>
      <c r="I29" s="205"/>
      <c r="J29" s="205"/>
      <c r="K29" s="205"/>
      <c r="L29" s="205"/>
      <c r="M29" s="205"/>
      <c r="N29" s="216"/>
    </row>
    <row r="30" spans="2:14" ht="12" customHeight="1" x14ac:dyDescent="0.2">
      <c r="B30" s="185"/>
      <c r="C30" s="186"/>
      <c r="D30" s="186"/>
      <c r="E30" s="186"/>
      <c r="F30" s="186"/>
      <c r="G30" s="187"/>
      <c r="H30" s="204"/>
      <c r="I30" s="205"/>
      <c r="J30" s="205"/>
      <c r="K30" s="205"/>
      <c r="L30" s="205"/>
      <c r="M30" s="205"/>
      <c r="N30" s="216"/>
    </row>
    <row r="31" spans="2:14" ht="12" customHeight="1" x14ac:dyDescent="0.2">
      <c r="B31" s="185"/>
      <c r="C31" s="186"/>
      <c r="D31" s="186"/>
      <c r="E31" s="186"/>
      <c r="F31" s="186"/>
      <c r="G31" s="187"/>
      <c r="H31" s="204"/>
      <c r="I31" s="205"/>
      <c r="J31" s="205"/>
      <c r="K31" s="205"/>
      <c r="L31" s="205"/>
      <c r="M31" s="205"/>
      <c r="N31" s="216"/>
    </row>
    <row r="32" spans="2:14" ht="12" customHeight="1" x14ac:dyDescent="0.2">
      <c r="B32" s="185"/>
      <c r="C32" s="186"/>
      <c r="D32" s="186"/>
      <c r="E32" s="186"/>
      <c r="F32" s="186"/>
      <c r="G32" s="187"/>
      <c r="H32" s="204"/>
      <c r="I32" s="205"/>
      <c r="J32" s="205"/>
      <c r="K32" s="205"/>
      <c r="L32" s="205"/>
      <c r="M32" s="205"/>
      <c r="N32" s="216"/>
    </row>
    <row r="33" spans="2:17" ht="12" customHeight="1" x14ac:dyDescent="0.2">
      <c r="B33" s="185"/>
      <c r="C33" s="186"/>
      <c r="D33" s="186"/>
      <c r="E33" s="186"/>
      <c r="F33" s="186"/>
      <c r="G33" s="187"/>
      <c r="H33" s="204"/>
      <c r="I33" s="205"/>
      <c r="J33" s="205"/>
      <c r="K33" s="205"/>
      <c r="L33" s="205"/>
      <c r="M33" s="205"/>
      <c r="N33" s="208"/>
    </row>
    <row r="34" spans="2:17" ht="12" customHeight="1" x14ac:dyDescent="0.2">
      <c r="B34" s="185"/>
      <c r="C34" s="186"/>
      <c r="D34" s="186"/>
      <c r="E34" s="186"/>
      <c r="F34" s="186"/>
      <c r="G34" s="187"/>
      <c r="H34" s="204"/>
      <c r="I34" s="207"/>
      <c r="J34" s="207"/>
      <c r="K34" s="207"/>
      <c r="L34" s="205"/>
      <c r="M34" s="207"/>
      <c r="N34" s="224"/>
    </row>
    <row r="35" spans="2:17" ht="12" customHeight="1" x14ac:dyDescent="0.2">
      <c r="B35" s="185"/>
      <c r="C35" s="186"/>
      <c r="D35" s="186"/>
      <c r="E35" s="186"/>
      <c r="F35" s="186"/>
      <c r="G35" s="187"/>
      <c r="H35" s="204"/>
      <c r="I35" s="207"/>
      <c r="J35" s="207"/>
      <c r="K35" s="207"/>
      <c r="L35" s="205"/>
      <c r="M35" s="207"/>
      <c r="N35" s="217"/>
    </row>
    <row r="36" spans="2:17" ht="12" customHeight="1" x14ac:dyDescent="0.2">
      <c r="B36" s="185"/>
      <c r="C36" s="186"/>
      <c r="D36" s="186"/>
      <c r="E36" s="186"/>
      <c r="F36" s="186"/>
      <c r="G36" s="187"/>
      <c r="H36" s="204"/>
      <c r="I36" s="207"/>
      <c r="J36" s="207"/>
      <c r="K36" s="207"/>
      <c r="L36" s="205"/>
      <c r="M36" s="207"/>
      <c r="N36" s="217"/>
    </row>
    <row r="37" spans="2:17" ht="12" customHeight="1" x14ac:dyDescent="0.2">
      <c r="B37" s="185"/>
      <c r="C37" s="186"/>
      <c r="D37" s="186"/>
      <c r="E37" s="186"/>
      <c r="F37" s="186"/>
      <c r="G37" s="187"/>
      <c r="H37" s="204"/>
      <c r="I37" s="207"/>
      <c r="J37" s="207"/>
      <c r="K37" s="207"/>
      <c r="L37" s="205"/>
      <c r="M37" s="207"/>
      <c r="N37" s="217"/>
    </row>
    <row r="38" spans="2:17" ht="12" customHeight="1" x14ac:dyDescent="0.2">
      <c r="B38" s="185"/>
      <c r="C38" s="186"/>
      <c r="D38" s="186"/>
      <c r="E38" s="186"/>
      <c r="F38" s="186"/>
      <c r="G38" s="187"/>
      <c r="H38" s="204"/>
      <c r="I38" s="207"/>
      <c r="J38" s="207"/>
      <c r="K38" s="207"/>
      <c r="L38" s="205"/>
      <c r="M38" s="207"/>
      <c r="N38" s="208"/>
    </row>
    <row r="39" spans="2:17" ht="12" customHeight="1" thickBot="1" x14ac:dyDescent="0.25">
      <c r="B39" s="185"/>
      <c r="C39" s="186"/>
      <c r="D39" s="186"/>
      <c r="E39" s="186"/>
      <c r="F39" s="186"/>
      <c r="G39" s="187"/>
      <c r="H39" s="209"/>
      <c r="I39" s="210"/>
      <c r="J39" s="210"/>
      <c r="K39" s="210"/>
      <c r="L39" s="200"/>
      <c r="M39" s="210"/>
      <c r="N39" s="211"/>
    </row>
    <row r="40" spans="2:17" ht="24.75" customHeight="1" thickBot="1" x14ac:dyDescent="0.25">
      <c r="B40" s="185"/>
      <c r="C40" s="186"/>
      <c r="D40" s="186"/>
      <c r="E40" s="186"/>
      <c r="F40" s="186"/>
      <c r="G40" s="187"/>
      <c r="H40" s="1111" t="s">
        <v>64</v>
      </c>
      <c r="I40" s="1112"/>
      <c r="J40" s="1112"/>
      <c r="K40" s="1112"/>
      <c r="L40" s="1112"/>
      <c r="M40" s="1113"/>
      <c r="N40" s="212">
        <f>ROUND(SUM(N17:N39),2)</f>
        <v>85.92</v>
      </c>
      <c r="Q40" s="228">
        <v>4</v>
      </c>
    </row>
    <row r="41" spans="2:17" ht="19.149999999999999" customHeight="1" x14ac:dyDescent="0.2">
      <c r="B41" s="1077"/>
      <c r="C41" s="1078"/>
      <c r="D41" s="1078"/>
      <c r="E41" s="1078"/>
      <c r="F41" s="1078"/>
      <c r="G41" s="1078"/>
      <c r="H41" s="1079"/>
      <c r="I41" s="1049" t="s">
        <v>59</v>
      </c>
      <c r="J41" s="1049"/>
      <c r="K41" s="1049"/>
      <c r="L41" s="1049"/>
      <c r="M41" s="1120"/>
      <c r="N41" s="213">
        <v>0</v>
      </c>
    </row>
    <row r="42" spans="2:17" ht="21" customHeight="1" x14ac:dyDescent="0.2">
      <c r="B42" s="1114"/>
      <c r="C42" s="1115"/>
      <c r="D42" s="1115"/>
      <c r="E42" s="1115"/>
      <c r="F42" s="1115"/>
      <c r="G42" s="1115"/>
      <c r="H42" s="1116"/>
      <c r="I42" s="1121" t="s">
        <v>60</v>
      </c>
      <c r="J42" s="1121"/>
      <c r="K42" s="1121"/>
      <c r="L42" s="1121"/>
      <c r="M42" s="1122"/>
      <c r="N42" s="214">
        <v>0</v>
      </c>
    </row>
    <row r="43" spans="2:17" ht="26.25" customHeight="1" thickBot="1" x14ac:dyDescent="0.25">
      <c r="B43" s="1117"/>
      <c r="C43" s="1118"/>
      <c r="D43" s="1118"/>
      <c r="E43" s="1118"/>
      <c r="F43" s="1118"/>
      <c r="G43" s="1118"/>
      <c r="H43" s="1119"/>
      <c r="I43" s="1123" t="s">
        <v>61</v>
      </c>
      <c r="J43" s="1123"/>
      <c r="K43" s="1123"/>
      <c r="L43" s="1123"/>
      <c r="M43" s="1124"/>
      <c r="N43" s="215">
        <f>+ROUND(N40-N41-N42,2)</f>
        <v>85.92</v>
      </c>
    </row>
    <row r="44" spans="2:17" ht="38.25" customHeight="1" x14ac:dyDescent="0.25">
      <c r="B44" s="1125" t="s">
        <v>67</v>
      </c>
      <c r="C44" s="1126"/>
      <c r="D44" s="1126"/>
      <c r="E44" s="1127"/>
      <c r="F44" s="1128" t="str">
        <f>+INFORMACION!C6</f>
        <v>Vo.Bo. Secretario de Planeación e Infraestructura</v>
      </c>
      <c r="G44" s="1129"/>
      <c r="H44" s="1129"/>
      <c r="I44" s="1129"/>
      <c r="J44" s="1130"/>
      <c r="K44" s="1129" t="str">
        <f>+INFORMACION!C7</f>
        <v>Vo.Bo. Supervisión</v>
      </c>
      <c r="L44" s="1129"/>
      <c r="M44" s="1129"/>
      <c r="N44" s="1130"/>
    </row>
    <row r="45" spans="2:17" ht="16.149999999999999" customHeight="1" thickBot="1" x14ac:dyDescent="0.3">
      <c r="B45" s="1134">
        <f>+INFORMACION!C5</f>
        <v>0</v>
      </c>
      <c r="C45" s="1135"/>
      <c r="D45" s="1135"/>
      <c r="E45" s="1136"/>
      <c r="F45" s="1131"/>
      <c r="G45" s="1132"/>
      <c r="H45" s="1132"/>
      <c r="I45" s="1132"/>
      <c r="J45" s="1133"/>
      <c r="K45" s="1132"/>
      <c r="L45" s="1132"/>
      <c r="M45" s="1132"/>
      <c r="N45" s="1133"/>
    </row>
    <row r="46" spans="2:17" ht="16.899999999999999" customHeight="1" thickBot="1" x14ac:dyDescent="0.3">
      <c r="B46" s="1108" t="s">
        <v>62</v>
      </c>
      <c r="C46" s="1109"/>
      <c r="D46" s="1109"/>
      <c r="E46" s="1109"/>
      <c r="F46" s="1109"/>
      <c r="G46" s="1109"/>
      <c r="H46" s="1109"/>
      <c r="I46" s="1109"/>
      <c r="J46" s="1109"/>
      <c r="K46" s="1109"/>
      <c r="L46" s="1109"/>
      <c r="M46" s="1109"/>
      <c r="N46" s="1110"/>
    </row>
    <row r="48" spans="2:17" ht="19.149999999999999" customHeight="1" x14ac:dyDescent="0.2"/>
  </sheetData>
  <mergeCells count="35">
    <mergeCell ref="H15:H16"/>
    <mergeCell ref="I15:L15"/>
    <mergeCell ref="M15:M16"/>
    <mergeCell ref="B46:N46"/>
    <mergeCell ref="H40:M40"/>
    <mergeCell ref="B44:E44"/>
    <mergeCell ref="F44:J45"/>
    <mergeCell ref="K44:N45"/>
    <mergeCell ref="B45:E45"/>
    <mergeCell ref="B41:H43"/>
    <mergeCell ref="I41:M41"/>
    <mergeCell ref="I42:M42"/>
    <mergeCell ref="I43:M43"/>
    <mergeCell ref="N15:N16"/>
    <mergeCell ref="D8:G9"/>
    <mergeCell ref="H8:L8"/>
    <mergeCell ref="H9:L11"/>
    <mergeCell ref="M9:M11"/>
    <mergeCell ref="B10:C10"/>
    <mergeCell ref="D10:G10"/>
    <mergeCell ref="B8:C9"/>
    <mergeCell ref="B2:N2"/>
    <mergeCell ref="B4:C7"/>
    <mergeCell ref="D4:G7"/>
    <mergeCell ref="H4:N5"/>
    <mergeCell ref="H6:H7"/>
    <mergeCell ref="I6:N7"/>
    <mergeCell ref="N10:N11"/>
    <mergeCell ref="B11:C11"/>
    <mergeCell ref="D11:G11"/>
    <mergeCell ref="B12:N12"/>
    <mergeCell ref="D13:H13"/>
    <mergeCell ref="I13:K14"/>
    <mergeCell ref="L13:N14"/>
    <mergeCell ref="D14:H14"/>
  </mergeCells>
  <dataValidations disablePrompts="1" count="1">
    <dataValidation type="list" allowBlank="1" showInputMessage="1" sqref="D23:D28 G23:G30" xr:uid="{00000000-0002-0000-0700-000000000000}">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B1:R48"/>
  <sheetViews>
    <sheetView workbookViewId="0"/>
  </sheetViews>
  <sheetFormatPr baseColWidth="10" defaultColWidth="11.28515625" defaultRowHeight="15" x14ac:dyDescent="0.2"/>
  <cols>
    <col min="1" max="1" width="1" style="220" customWidth="1"/>
    <col min="2" max="2" width="8.85546875" style="220" customWidth="1"/>
    <col min="3" max="3" width="11.42578125"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10" style="220" customWidth="1"/>
    <col min="11" max="11" width="9.7109375" style="220" customWidth="1"/>
    <col min="12" max="12" width="9.28515625" style="220" customWidth="1"/>
    <col min="13" max="13" width="19.42578125" style="220" customWidth="1"/>
    <col min="14" max="14" width="17.425781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11.25"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4" customHeight="1" thickBot="1" x14ac:dyDescent="0.25">
      <c r="B8" s="1048" t="s">
        <v>76</v>
      </c>
      <c r="C8" s="1049"/>
      <c r="D8" s="1052" t="s">
        <v>77</v>
      </c>
      <c r="E8" s="1052"/>
      <c r="F8" s="1052"/>
      <c r="G8" s="1053"/>
      <c r="H8" s="1056" t="s">
        <v>46</v>
      </c>
      <c r="I8" s="1057"/>
      <c r="J8" s="1057"/>
      <c r="K8" s="1057"/>
      <c r="L8" s="1058"/>
      <c r="M8" s="178" t="s">
        <v>47</v>
      </c>
      <c r="N8" s="179" t="s">
        <v>48</v>
      </c>
    </row>
    <row r="9" spans="2:14" ht="21.7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1"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str">
        <f>+VLOOKUP(B14,'PRESUPUESTO OFICIAL (Entidad)'!C15:K43,2)</f>
        <v>3.13.15</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40.5" customHeight="1" thickBot="1" x14ac:dyDescent="0.25">
      <c r="B14" s="226">
        <v>1.6</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11</v>
      </c>
      <c r="N15" s="1104" t="s">
        <v>55</v>
      </c>
    </row>
    <row r="16" spans="2:14" ht="30" customHeight="1" thickBot="1" x14ac:dyDescent="0.25">
      <c r="B16" s="185"/>
      <c r="C16" s="186"/>
      <c r="D16" s="186"/>
      <c r="E16" s="186"/>
      <c r="F16" s="186"/>
      <c r="G16" s="187"/>
      <c r="H16" s="1097"/>
      <c r="I16" s="221" t="s">
        <v>56</v>
      </c>
      <c r="J16" s="189" t="s">
        <v>57</v>
      </c>
      <c r="K16" s="190" t="s">
        <v>63</v>
      </c>
      <c r="L16" s="191" t="s">
        <v>86</v>
      </c>
      <c r="M16" s="1103"/>
      <c r="N16" s="1105"/>
    </row>
    <row r="17" spans="2:16" ht="28.5" customHeight="1" x14ac:dyDescent="0.2">
      <c r="B17" s="185"/>
      <c r="C17" s="186"/>
      <c r="D17" s="186"/>
      <c r="E17" s="186"/>
      <c r="F17" s="186"/>
      <c r="G17" s="186"/>
      <c r="H17" s="203" t="s">
        <v>162</v>
      </c>
      <c r="I17" s="196">
        <v>2</v>
      </c>
      <c r="J17" s="222">
        <v>80</v>
      </c>
      <c r="K17" s="222">
        <v>1</v>
      </c>
      <c r="L17" s="193">
        <v>0.15</v>
      </c>
      <c r="M17" s="194">
        <f>+'1.01'!M17</f>
        <v>0</v>
      </c>
      <c r="N17" s="206">
        <f>+I17*J17*K17*L17</f>
        <v>24</v>
      </c>
    </row>
    <row r="18" spans="2:16" ht="34.5" customHeight="1" x14ac:dyDescent="0.2">
      <c r="B18" s="185"/>
      <c r="C18" s="186"/>
      <c r="D18" s="186"/>
      <c r="E18" s="186"/>
      <c r="F18" s="186"/>
      <c r="G18" s="186"/>
      <c r="H18" s="203"/>
      <c r="I18" s="196"/>
      <c r="J18" s="222"/>
      <c r="K18" s="222"/>
      <c r="L18" s="218"/>
      <c r="M18" s="219">
        <f>+'1.01'!M17</f>
        <v>0</v>
      </c>
      <c r="N18" s="195">
        <f>+I18*J18*K18*L18*M18</f>
        <v>0</v>
      </c>
    </row>
    <row r="19" spans="2:16" ht="12" customHeight="1" x14ac:dyDescent="0.2">
      <c r="B19" s="185"/>
      <c r="C19" s="186"/>
      <c r="D19" s="186"/>
      <c r="E19" s="186"/>
      <c r="F19" s="186"/>
      <c r="G19" s="186"/>
      <c r="H19" s="203"/>
      <c r="I19" s="196"/>
      <c r="J19" s="223"/>
      <c r="K19" s="223"/>
      <c r="L19" s="218"/>
      <c r="M19" s="219"/>
      <c r="N19" s="195">
        <f>+I19*J19*L19</f>
        <v>0</v>
      </c>
    </row>
    <row r="20" spans="2:16" ht="12" customHeight="1" x14ac:dyDescent="0.2">
      <c r="B20" s="185"/>
      <c r="C20" s="186"/>
      <c r="D20" s="186"/>
      <c r="E20" s="186"/>
      <c r="F20" s="186"/>
      <c r="G20" s="187"/>
      <c r="H20" s="203"/>
      <c r="I20" s="196"/>
      <c r="J20" s="196"/>
      <c r="K20" s="196"/>
      <c r="L20" s="196"/>
      <c r="M20" s="196"/>
      <c r="N20" s="195">
        <f t="shared" ref="N20" si="0">+I20*J20*K20*L20</f>
        <v>0</v>
      </c>
    </row>
    <row r="21" spans="2:16" ht="12" customHeight="1" x14ac:dyDescent="0.2">
      <c r="B21" s="185"/>
      <c r="C21" s="186"/>
      <c r="D21" s="186"/>
      <c r="E21" s="186"/>
      <c r="F21" s="186"/>
      <c r="G21" s="187"/>
      <c r="H21" s="203"/>
      <c r="I21" s="198"/>
      <c r="J21" s="198"/>
      <c r="K21" s="198"/>
      <c r="L21" s="218"/>
      <c r="M21" s="205"/>
      <c r="N21" s="195"/>
    </row>
    <row r="22" spans="2:16" ht="12" customHeight="1" x14ac:dyDescent="0.2">
      <c r="B22" s="185"/>
      <c r="C22" s="186"/>
      <c r="D22" s="186"/>
      <c r="E22" s="186"/>
      <c r="F22" s="186"/>
      <c r="G22" s="187"/>
      <c r="H22" s="1106"/>
      <c r="I22" s="1044"/>
      <c r="J22" s="1044"/>
      <c r="K22" s="1044"/>
      <c r="L22" s="1044"/>
      <c r="M22" s="1044"/>
      <c r="N22" s="1046">
        <f>+J22*K22*L22</f>
        <v>0</v>
      </c>
    </row>
    <row r="23" spans="2:16" ht="12" customHeight="1" x14ac:dyDescent="0.2">
      <c r="B23" s="185"/>
      <c r="C23" s="186"/>
      <c r="D23" s="186"/>
      <c r="E23" s="186"/>
      <c r="F23" s="186"/>
      <c r="G23" s="187"/>
      <c r="H23" s="1107"/>
      <c r="I23" s="1045"/>
      <c r="J23" s="1045"/>
      <c r="K23" s="1045"/>
      <c r="L23" s="1045"/>
      <c r="M23" s="1045"/>
      <c r="N23" s="1047"/>
      <c r="P23" s="225"/>
    </row>
    <row r="24" spans="2:16" ht="12" customHeight="1" x14ac:dyDescent="0.2">
      <c r="B24" s="185"/>
      <c r="C24" s="186"/>
      <c r="D24" s="186"/>
      <c r="E24" s="186"/>
      <c r="F24" s="186"/>
      <c r="G24" s="187"/>
      <c r="H24" s="192"/>
      <c r="I24" s="198"/>
      <c r="J24" s="198"/>
      <c r="K24" s="198"/>
      <c r="L24" s="198"/>
      <c r="M24" s="202"/>
      <c r="N24" s="1046">
        <f>+J24*K24*L24</f>
        <v>0</v>
      </c>
    </row>
    <row r="25" spans="2:16" ht="12" customHeight="1" x14ac:dyDescent="0.2">
      <c r="B25" s="185"/>
      <c r="C25" s="186"/>
      <c r="D25" s="186"/>
      <c r="E25" s="186"/>
      <c r="F25" s="186"/>
      <c r="G25" s="187"/>
      <c r="H25" s="204"/>
      <c r="I25" s="205"/>
      <c r="J25" s="205"/>
      <c r="K25" s="205"/>
      <c r="L25" s="205"/>
      <c r="M25" s="205"/>
      <c r="N25" s="1047"/>
    </row>
    <row r="26" spans="2:16" ht="12" customHeight="1" x14ac:dyDescent="0.2">
      <c r="B26" s="185"/>
      <c r="C26" s="186"/>
      <c r="D26" s="186"/>
      <c r="E26" s="186"/>
      <c r="F26" s="186"/>
      <c r="G26" s="187"/>
      <c r="H26" s="204"/>
      <c r="I26" s="205"/>
      <c r="J26" s="205"/>
      <c r="K26" s="205"/>
      <c r="L26" s="205"/>
      <c r="M26" s="205"/>
      <c r="N26" s="216"/>
    </row>
    <row r="27" spans="2:16" ht="12" customHeight="1" x14ac:dyDescent="0.2">
      <c r="B27" s="185"/>
      <c r="C27" s="186"/>
      <c r="D27" s="186"/>
      <c r="E27" s="186"/>
      <c r="F27" s="186"/>
      <c r="G27" s="187"/>
      <c r="H27" s="204"/>
      <c r="I27" s="205"/>
      <c r="J27" s="205"/>
      <c r="K27" s="205"/>
      <c r="L27" s="205"/>
      <c r="M27" s="205"/>
      <c r="N27" s="216"/>
    </row>
    <row r="28" spans="2:16" ht="12" customHeight="1" x14ac:dyDescent="0.2">
      <c r="B28" s="185"/>
      <c r="C28" s="186"/>
      <c r="D28" s="186"/>
      <c r="E28" s="186"/>
      <c r="F28" s="186"/>
      <c r="G28" s="187"/>
      <c r="H28" s="204"/>
      <c r="I28" s="205"/>
      <c r="J28" s="205"/>
      <c r="K28" s="205"/>
      <c r="L28" s="205"/>
      <c r="M28" s="205"/>
      <c r="N28" s="216"/>
    </row>
    <row r="29" spans="2:16" ht="12" customHeight="1" x14ac:dyDescent="0.2">
      <c r="B29" s="185"/>
      <c r="C29" s="186"/>
      <c r="D29" s="186"/>
      <c r="E29" s="186"/>
      <c r="F29" s="186"/>
      <c r="G29" s="187"/>
      <c r="H29" s="204"/>
      <c r="I29" s="205"/>
      <c r="J29" s="205"/>
      <c r="K29" s="205"/>
      <c r="L29" s="205"/>
      <c r="M29" s="205"/>
      <c r="N29" s="216"/>
    </row>
    <row r="30" spans="2:16" ht="12" customHeight="1" x14ac:dyDescent="0.2">
      <c r="B30" s="185"/>
      <c r="C30" s="186"/>
      <c r="D30" s="186"/>
      <c r="E30" s="186"/>
      <c r="F30" s="186"/>
      <c r="G30" s="187"/>
      <c r="H30" s="204"/>
      <c r="I30" s="205"/>
      <c r="J30" s="205"/>
      <c r="K30" s="205"/>
      <c r="L30" s="205"/>
      <c r="M30" s="205"/>
      <c r="N30" s="216"/>
    </row>
    <row r="31" spans="2:16" ht="12" customHeight="1" x14ac:dyDescent="0.2">
      <c r="B31" s="185"/>
      <c r="C31" s="186"/>
      <c r="D31" s="186"/>
      <c r="E31" s="186"/>
      <c r="F31" s="186"/>
      <c r="G31" s="187"/>
      <c r="H31" s="204"/>
      <c r="I31" s="205"/>
      <c r="J31" s="205"/>
      <c r="K31" s="205"/>
      <c r="L31" s="205"/>
      <c r="M31" s="205"/>
      <c r="N31" s="216"/>
    </row>
    <row r="32" spans="2:16" ht="12" customHeight="1" x14ac:dyDescent="0.2">
      <c r="B32" s="185"/>
      <c r="C32" s="186"/>
      <c r="D32" s="186"/>
      <c r="E32" s="186"/>
      <c r="F32" s="186"/>
      <c r="G32" s="187"/>
      <c r="H32" s="204"/>
      <c r="I32" s="205"/>
      <c r="J32" s="205"/>
      <c r="K32" s="205"/>
      <c r="L32" s="205"/>
      <c r="M32" s="205"/>
      <c r="N32" s="216"/>
    </row>
    <row r="33" spans="2:18" ht="12" customHeight="1" x14ac:dyDescent="0.2">
      <c r="B33" s="185"/>
      <c r="C33" s="186"/>
      <c r="D33" s="186"/>
      <c r="E33" s="186"/>
      <c r="F33" s="186"/>
      <c r="G33" s="187"/>
      <c r="H33" s="204"/>
      <c r="I33" s="205"/>
      <c r="J33" s="205"/>
      <c r="K33" s="205"/>
      <c r="L33" s="205"/>
      <c r="M33" s="205"/>
      <c r="N33" s="208"/>
    </row>
    <row r="34" spans="2:18" ht="12" customHeight="1" x14ac:dyDescent="0.2">
      <c r="B34" s="185"/>
      <c r="C34" s="186"/>
      <c r="D34" s="186"/>
      <c r="E34" s="186"/>
      <c r="F34" s="186"/>
      <c r="G34" s="187"/>
      <c r="H34" s="204"/>
      <c r="I34" s="207"/>
      <c r="J34" s="207"/>
      <c r="K34" s="207"/>
      <c r="L34" s="205"/>
      <c r="M34" s="207"/>
      <c r="N34" s="224"/>
    </row>
    <row r="35" spans="2:18" ht="12" customHeight="1" x14ac:dyDescent="0.2">
      <c r="B35" s="185"/>
      <c r="C35" s="186"/>
      <c r="D35" s="186"/>
      <c r="E35" s="186"/>
      <c r="F35" s="186"/>
      <c r="G35" s="187"/>
      <c r="H35" s="204"/>
      <c r="I35" s="207"/>
      <c r="J35" s="207"/>
      <c r="K35" s="207"/>
      <c r="L35" s="205"/>
      <c r="M35" s="207"/>
      <c r="N35" s="217"/>
    </row>
    <row r="36" spans="2:18" ht="12" customHeight="1" x14ac:dyDescent="0.2">
      <c r="B36" s="185"/>
      <c r="C36" s="186"/>
      <c r="D36" s="186"/>
      <c r="E36" s="186"/>
      <c r="F36" s="186"/>
      <c r="G36" s="187"/>
      <c r="H36" s="204"/>
      <c r="I36" s="207"/>
      <c r="J36" s="207"/>
      <c r="K36" s="207"/>
      <c r="L36" s="205"/>
      <c r="M36" s="207"/>
      <c r="N36" s="217"/>
    </row>
    <row r="37" spans="2:18" ht="12" customHeight="1" x14ac:dyDescent="0.2">
      <c r="B37" s="185"/>
      <c r="C37" s="186"/>
      <c r="D37" s="186"/>
      <c r="E37" s="186"/>
      <c r="F37" s="186"/>
      <c r="G37" s="187"/>
      <c r="H37" s="204"/>
      <c r="I37" s="207"/>
      <c r="J37" s="207"/>
      <c r="K37" s="207"/>
      <c r="L37" s="205"/>
      <c r="M37" s="207"/>
      <c r="N37" s="217"/>
    </row>
    <row r="38" spans="2:18" ht="12" customHeight="1" x14ac:dyDescent="0.2">
      <c r="B38" s="185"/>
      <c r="C38" s="186"/>
      <c r="D38" s="186"/>
      <c r="E38" s="186"/>
      <c r="F38" s="186"/>
      <c r="G38" s="187"/>
      <c r="H38" s="204"/>
      <c r="I38" s="207"/>
      <c r="J38" s="207"/>
      <c r="K38" s="207"/>
      <c r="L38" s="205"/>
      <c r="M38" s="207"/>
      <c r="N38" s="208"/>
    </row>
    <row r="39" spans="2:18" ht="12" customHeight="1" thickBot="1" x14ac:dyDescent="0.25">
      <c r="B39" s="185"/>
      <c r="C39" s="186"/>
      <c r="D39" s="186"/>
      <c r="E39" s="186"/>
      <c r="F39" s="186"/>
      <c r="G39" s="187"/>
      <c r="H39" s="209"/>
      <c r="I39" s="210"/>
      <c r="J39" s="210"/>
      <c r="K39" s="210"/>
      <c r="L39" s="200"/>
      <c r="M39" s="210"/>
      <c r="N39" s="211"/>
    </row>
    <row r="40" spans="2:18" ht="15" customHeight="1" thickBot="1" x14ac:dyDescent="0.25">
      <c r="B40" s="185"/>
      <c r="C40" s="186"/>
      <c r="D40" s="186"/>
      <c r="E40" s="186"/>
      <c r="F40" s="186"/>
      <c r="G40" s="187"/>
      <c r="H40" s="1111" t="s">
        <v>64</v>
      </c>
      <c r="I40" s="1112"/>
      <c r="J40" s="1112"/>
      <c r="K40" s="1112"/>
      <c r="L40" s="1112"/>
      <c r="M40" s="1113"/>
      <c r="N40" s="212">
        <f>ROUND(SUM(N17:N39),2)</f>
        <v>24</v>
      </c>
      <c r="R40" s="228">
        <v>4</v>
      </c>
    </row>
    <row r="41" spans="2:18" ht="19.149999999999999" customHeight="1" x14ac:dyDescent="0.2">
      <c r="B41" s="1077"/>
      <c r="C41" s="1078"/>
      <c r="D41" s="1078"/>
      <c r="E41" s="1078"/>
      <c r="F41" s="1078"/>
      <c r="G41" s="1078"/>
      <c r="H41" s="1079"/>
      <c r="I41" s="1049" t="s">
        <v>59</v>
      </c>
      <c r="J41" s="1049"/>
      <c r="K41" s="1049"/>
      <c r="L41" s="1049"/>
      <c r="M41" s="1120"/>
      <c r="N41" s="213">
        <v>0</v>
      </c>
    </row>
    <row r="42" spans="2:18" ht="16.899999999999999" customHeight="1" x14ac:dyDescent="0.2">
      <c r="B42" s="1114"/>
      <c r="C42" s="1115"/>
      <c r="D42" s="1115"/>
      <c r="E42" s="1115"/>
      <c r="F42" s="1115"/>
      <c r="G42" s="1115"/>
      <c r="H42" s="1116"/>
      <c r="I42" s="1121" t="s">
        <v>60</v>
      </c>
      <c r="J42" s="1121"/>
      <c r="K42" s="1121"/>
      <c r="L42" s="1121"/>
      <c r="M42" s="1122"/>
      <c r="N42" s="214">
        <v>0</v>
      </c>
    </row>
    <row r="43" spans="2:18" ht="15" customHeight="1" thickBot="1" x14ac:dyDescent="0.25">
      <c r="B43" s="1117"/>
      <c r="C43" s="1118"/>
      <c r="D43" s="1118"/>
      <c r="E43" s="1118"/>
      <c r="F43" s="1118"/>
      <c r="G43" s="1118"/>
      <c r="H43" s="1119"/>
      <c r="I43" s="1123" t="s">
        <v>61</v>
      </c>
      <c r="J43" s="1123"/>
      <c r="K43" s="1123"/>
      <c r="L43" s="1123"/>
      <c r="M43" s="1124"/>
      <c r="N43" s="215">
        <f>+ROUND(N40-N41-N42,2)</f>
        <v>24</v>
      </c>
    </row>
    <row r="44" spans="2:18" ht="16.149999999999999" customHeight="1" x14ac:dyDescent="0.25">
      <c r="B44" s="1125" t="s">
        <v>67</v>
      </c>
      <c r="C44" s="1126"/>
      <c r="D44" s="1126"/>
      <c r="E44" s="1127"/>
      <c r="F44" s="1128" t="str">
        <f>+INFORMACION!C6</f>
        <v>Vo.Bo. Secretario de Planeación e Infraestructura</v>
      </c>
      <c r="G44" s="1129"/>
      <c r="H44" s="1129"/>
      <c r="I44" s="1129"/>
      <c r="J44" s="1130"/>
      <c r="K44" s="1129" t="str">
        <f>+INFORMACION!C7</f>
        <v>Vo.Bo. Supervisión</v>
      </c>
      <c r="L44" s="1129"/>
      <c r="M44" s="1129"/>
      <c r="N44" s="1130"/>
    </row>
    <row r="45" spans="2:18" ht="16.149999999999999" customHeight="1" thickBot="1" x14ac:dyDescent="0.3">
      <c r="B45" s="1134">
        <f>+INFORMACION!C5</f>
        <v>0</v>
      </c>
      <c r="C45" s="1135"/>
      <c r="D45" s="1135"/>
      <c r="E45" s="1136"/>
      <c r="F45" s="1131"/>
      <c r="G45" s="1132"/>
      <c r="H45" s="1132"/>
      <c r="I45" s="1132"/>
      <c r="J45" s="1133"/>
      <c r="K45" s="1132"/>
      <c r="L45" s="1132"/>
      <c r="M45" s="1132"/>
      <c r="N45" s="1133"/>
    </row>
    <row r="46" spans="2:18" ht="16.899999999999999" customHeight="1" thickBot="1" x14ac:dyDescent="0.3">
      <c r="B46" s="1108" t="s">
        <v>62</v>
      </c>
      <c r="C46" s="1109"/>
      <c r="D46" s="1109"/>
      <c r="E46" s="1109"/>
      <c r="F46" s="1109"/>
      <c r="G46" s="1109"/>
      <c r="H46" s="1109"/>
      <c r="I46" s="1109"/>
      <c r="J46" s="1109"/>
      <c r="K46" s="1109"/>
      <c r="L46" s="1109"/>
      <c r="M46" s="1109"/>
      <c r="N46" s="1110"/>
    </row>
    <row r="48" spans="2:18" ht="19.149999999999999" customHeight="1" x14ac:dyDescent="0.2"/>
  </sheetData>
  <mergeCells count="43">
    <mergeCell ref="N24:N25"/>
    <mergeCell ref="B2:N2"/>
    <mergeCell ref="B4:C7"/>
    <mergeCell ref="D4:G7"/>
    <mergeCell ref="H4:N5"/>
    <mergeCell ref="H6:H7"/>
    <mergeCell ref="I6:N7"/>
    <mergeCell ref="B8:C9"/>
    <mergeCell ref="D8:G9"/>
    <mergeCell ref="H8:L8"/>
    <mergeCell ref="H9:L11"/>
    <mergeCell ref="M9:M11"/>
    <mergeCell ref="B10:C10"/>
    <mergeCell ref="D10:G10"/>
    <mergeCell ref="B11:C11"/>
    <mergeCell ref="D11:G11"/>
    <mergeCell ref="H15:H16"/>
    <mergeCell ref="I15:L15"/>
    <mergeCell ref="M15:M16"/>
    <mergeCell ref="N15:N16"/>
    <mergeCell ref="N10:N11"/>
    <mergeCell ref="B12:N12"/>
    <mergeCell ref="D13:H13"/>
    <mergeCell ref="I13:K14"/>
    <mergeCell ref="L13:N14"/>
    <mergeCell ref="D14:H14"/>
    <mergeCell ref="B46:N46"/>
    <mergeCell ref="H40:M40"/>
    <mergeCell ref="B41:H43"/>
    <mergeCell ref="I41:M41"/>
    <mergeCell ref="I42:M42"/>
    <mergeCell ref="I43:M43"/>
    <mergeCell ref="B44:E44"/>
    <mergeCell ref="F44:J45"/>
    <mergeCell ref="K44:N45"/>
    <mergeCell ref="B45:E45"/>
    <mergeCell ref="M22:M23"/>
    <mergeCell ref="N22:N23"/>
    <mergeCell ref="H22:H23"/>
    <mergeCell ref="I22:I23"/>
    <mergeCell ref="J22:J23"/>
    <mergeCell ref="K22:K23"/>
    <mergeCell ref="L22:L23"/>
  </mergeCells>
  <dataValidations disablePrompts="1" count="1">
    <dataValidation type="list" allowBlank="1" showInputMessage="1" sqref="D25:D28 G25:G30" xr:uid="{00000000-0002-0000-0800-000000000000}">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str">
        <f>+'PRESUPUESTO OFICIAL (Entidad)'!D23</f>
        <v>4.01.04</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2.1</v>
      </c>
      <c r="C14" s="184" t="str">
        <f>+VLOOKUP(B14,'PRESUPUESTO OFICIAL (Entidad)'!C12:K44,6,FALSE)</f>
        <v>ML</v>
      </c>
      <c r="D14" s="1093" t="str">
        <f>+VLOOKUP(B14,'PRESUPUESTO OFICIAL (Entidad)'!C12:K44,5,FALSE)</f>
        <v>RETIRO DE TUBERÍA EXISTENTE EN CONCRETO 8" A 12"</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tr">
        <f>+'1.03'!H17</f>
        <v>Tramo 1</v>
      </c>
      <c r="I17" s="196">
        <v>0</v>
      </c>
      <c r="J17" s="196">
        <f>+'1.03'!J17</f>
        <v>20</v>
      </c>
      <c r="K17" s="196">
        <f>+'1.03'!K17</f>
        <v>1.2</v>
      </c>
      <c r="L17" s="196">
        <v>0.15</v>
      </c>
      <c r="M17" s="196">
        <f>+'1.01'!M17</f>
        <v>0</v>
      </c>
      <c r="N17" s="289">
        <f>+J17*K17*L17</f>
        <v>3.5999999999999996</v>
      </c>
    </row>
    <row r="18" spans="2:14" ht="12" customHeight="1" x14ac:dyDescent="0.2">
      <c r="B18" s="185"/>
      <c r="C18" s="186"/>
      <c r="D18" s="186"/>
      <c r="E18" s="186"/>
      <c r="F18" s="186"/>
      <c r="G18" s="187"/>
      <c r="H18" s="203" t="str">
        <f>+'1.03'!H18</f>
        <v>Tramo 2</v>
      </c>
      <c r="I18" s="196"/>
      <c r="J18" s="196">
        <f>+'1.03'!J18</f>
        <v>20</v>
      </c>
      <c r="K18" s="196">
        <f>+'1.03'!K18</f>
        <v>1.2</v>
      </c>
      <c r="L18" s="196">
        <v>0.15</v>
      </c>
      <c r="M18" s="196">
        <f>+'1.01'!M18</f>
        <v>0</v>
      </c>
      <c r="N18" s="289">
        <f t="shared" ref="N18:N20" si="0">+J18*K18*L18</f>
        <v>3.5999999999999996</v>
      </c>
    </row>
    <row r="19" spans="2:14" ht="12" customHeight="1" x14ac:dyDescent="0.2">
      <c r="B19" s="185"/>
      <c r="C19" s="186"/>
      <c r="D19" s="186"/>
      <c r="E19" s="186"/>
      <c r="F19" s="186"/>
      <c r="G19" s="187"/>
      <c r="H19" s="203" t="str">
        <f>+'1.03'!H19</f>
        <v>Tramo 3</v>
      </c>
      <c r="I19" s="196"/>
      <c r="J19" s="196">
        <f>+'1.03'!J19</f>
        <v>20</v>
      </c>
      <c r="K19" s="196">
        <f>+'1.03'!K19</f>
        <v>1.2</v>
      </c>
      <c r="L19" s="196">
        <v>0.15</v>
      </c>
      <c r="M19" s="196">
        <f>+'1.01'!M19</f>
        <v>0</v>
      </c>
      <c r="N19" s="289">
        <f t="shared" si="0"/>
        <v>3.5999999999999996</v>
      </c>
    </row>
    <row r="20" spans="2:14" ht="12" customHeight="1" x14ac:dyDescent="0.2">
      <c r="B20" s="185"/>
      <c r="C20" s="186"/>
      <c r="D20" s="186"/>
      <c r="E20" s="186"/>
      <c r="F20" s="186"/>
      <c r="G20" s="187"/>
      <c r="H20" s="203" t="str">
        <f>+'1.03'!H20</f>
        <v>Tramo 4</v>
      </c>
      <c r="I20" s="196"/>
      <c r="J20" s="196">
        <f>+'1.03'!J20</f>
        <v>17.7</v>
      </c>
      <c r="K20" s="196">
        <f>+'1.03'!K20</f>
        <v>1.2</v>
      </c>
      <c r="L20" s="196">
        <v>0.15</v>
      </c>
      <c r="M20" s="196">
        <f>+'1.01'!M20</f>
        <v>0</v>
      </c>
      <c r="N20" s="289">
        <f t="shared" si="0"/>
        <v>3.1859999999999995</v>
      </c>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3"/>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13.99</v>
      </c>
      <c r="Q33" s="228"/>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13.99</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39:N39"/>
    <mergeCell ref="H33:M33"/>
    <mergeCell ref="B34:H36"/>
    <mergeCell ref="I34:M34"/>
    <mergeCell ref="I35:M35"/>
    <mergeCell ref="I36:M36"/>
    <mergeCell ref="B37:E37"/>
    <mergeCell ref="F37:J38"/>
    <mergeCell ref="K37:N38"/>
    <mergeCell ref="B38:E38"/>
    <mergeCell ref="H15:H16"/>
    <mergeCell ref="I15:L15"/>
    <mergeCell ref="M15:M16"/>
    <mergeCell ref="N15:N16"/>
    <mergeCell ref="N10:N11"/>
    <mergeCell ref="B12:N12"/>
    <mergeCell ref="D13:H13"/>
    <mergeCell ref="I13:K14"/>
    <mergeCell ref="L13:N14"/>
    <mergeCell ref="D14:H14"/>
    <mergeCell ref="B8:C9"/>
    <mergeCell ref="D8:G9"/>
    <mergeCell ref="H8:L8"/>
    <mergeCell ref="H9:L11"/>
    <mergeCell ref="M9:M11"/>
    <mergeCell ref="B10:C10"/>
    <mergeCell ref="D10:G10"/>
    <mergeCell ref="B11:C11"/>
    <mergeCell ref="D11:G11"/>
    <mergeCell ref="B2:N2"/>
    <mergeCell ref="B4:C7"/>
    <mergeCell ref="D4:G7"/>
    <mergeCell ref="H4:N5"/>
    <mergeCell ref="H6:H7"/>
    <mergeCell ref="I6:N7"/>
  </mergeCells>
  <dataValidations disablePrompts="1" count="1">
    <dataValidation type="list" allowBlank="1" showInputMessage="1" sqref="G22:G23" xr:uid="{00000000-0002-0000-0900-000000000000}">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1931B-9E06-4E96-9239-37C56A3DDBEA}">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2.2000000000000002</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tr">
        <f>+'2.01'!H17</f>
        <v>Tramo 1</v>
      </c>
      <c r="I17" s="291">
        <v>1</v>
      </c>
      <c r="J17" s="291">
        <f>+'2.01'!J17</f>
        <v>20</v>
      </c>
      <c r="K17" s="291">
        <f>+'2.01'!K17</f>
        <v>1.2</v>
      </c>
      <c r="L17" s="291">
        <f>1.6-0.25-0.15-0.15</f>
        <v>1.0500000000000003</v>
      </c>
      <c r="M17" s="291">
        <f>+'1.01'!M17</f>
        <v>0</v>
      </c>
      <c r="N17" s="291">
        <f>+I17*J17*K17*L17</f>
        <v>25.200000000000006</v>
      </c>
    </row>
    <row r="18" spans="2:14" ht="12" customHeight="1" x14ac:dyDescent="0.2">
      <c r="B18" s="185"/>
      <c r="C18" s="186"/>
      <c r="D18" s="186"/>
      <c r="E18" s="186"/>
      <c r="F18" s="186"/>
      <c r="G18" s="187"/>
      <c r="H18" s="290" t="str">
        <f>+'2.01'!H18</f>
        <v>Tramo 2</v>
      </c>
      <c r="I18" s="291">
        <v>1</v>
      </c>
      <c r="J18" s="291">
        <f>+'2.01'!J18</f>
        <v>20</v>
      </c>
      <c r="K18" s="291">
        <f>+'2.01'!K18</f>
        <v>1.2</v>
      </c>
      <c r="L18" s="291">
        <f t="shared" ref="L18:L20" si="0">1.6-0.25-0.15-0.15</f>
        <v>1.0500000000000003</v>
      </c>
      <c r="M18" s="291">
        <f>+'1.01'!M18</f>
        <v>0</v>
      </c>
      <c r="N18" s="291">
        <f t="shared" ref="N18:N20" si="1">+I18*J18*K18*L18</f>
        <v>25.200000000000006</v>
      </c>
    </row>
    <row r="19" spans="2:14" ht="12" customHeight="1" x14ac:dyDescent="0.2">
      <c r="B19" s="185"/>
      <c r="C19" s="186"/>
      <c r="D19" s="186"/>
      <c r="E19" s="186"/>
      <c r="F19" s="186"/>
      <c r="G19" s="187"/>
      <c r="H19" s="290" t="str">
        <f>+'2.01'!H19</f>
        <v>Tramo 3</v>
      </c>
      <c r="I19" s="291">
        <v>1</v>
      </c>
      <c r="J19" s="291">
        <f>+'2.01'!J19</f>
        <v>20</v>
      </c>
      <c r="K19" s="291">
        <f>+'2.01'!K19</f>
        <v>1.2</v>
      </c>
      <c r="L19" s="291">
        <f t="shared" si="0"/>
        <v>1.0500000000000003</v>
      </c>
      <c r="M19" s="291">
        <f>+'1.01'!M19</f>
        <v>0</v>
      </c>
      <c r="N19" s="291">
        <f t="shared" si="1"/>
        <v>25.200000000000006</v>
      </c>
    </row>
    <row r="20" spans="2:14" ht="12" customHeight="1" x14ac:dyDescent="0.2">
      <c r="B20" s="185"/>
      <c r="C20" s="186"/>
      <c r="D20" s="186"/>
      <c r="E20" s="186"/>
      <c r="F20" s="186"/>
      <c r="G20" s="187"/>
      <c r="H20" s="290" t="str">
        <f>+'2.01'!H20</f>
        <v>Tramo 4</v>
      </c>
      <c r="I20" s="291">
        <v>1</v>
      </c>
      <c r="J20" s="291">
        <f>+'2.01'!J20</f>
        <v>17.7</v>
      </c>
      <c r="K20" s="291">
        <f>+'2.01'!K20</f>
        <v>1.2</v>
      </c>
      <c r="L20" s="291">
        <f t="shared" si="0"/>
        <v>1.0500000000000003</v>
      </c>
      <c r="M20" s="291">
        <f>+'1.01'!M20</f>
        <v>0</v>
      </c>
      <c r="N20" s="291">
        <f t="shared" si="1"/>
        <v>22.302000000000003</v>
      </c>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97.9</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97.9</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3C4F8E7F-0642-41CA-A271-240473B37A8C}">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E876D-CF1B-45B5-BAF0-2AEA08A7F4E8}">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163</v>
      </c>
      <c r="I17" s="196">
        <v>0</v>
      </c>
      <c r="J17" s="196">
        <f>80-4.8</f>
        <v>75.2</v>
      </c>
      <c r="K17" s="196"/>
      <c r="L17" s="196"/>
      <c r="M17" s="196">
        <f>+'1.01'!M17</f>
        <v>0</v>
      </c>
      <c r="N17" s="206">
        <f>+J17</f>
        <v>75.2</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75.2</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75.2</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FB9F41C6-0EDB-421A-81BB-8F82058663E4}">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DE65F-3225-43BF-85B4-647F581EE4BB}">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thickBot="1" x14ac:dyDescent="0.25">
      <c r="B15" s="185"/>
      <c r="C15" s="186"/>
      <c r="D15" s="186"/>
      <c r="E15" s="186"/>
      <c r="F15" s="186"/>
      <c r="G15" s="187"/>
      <c r="H15" s="1096" t="s">
        <v>52</v>
      </c>
      <c r="I15" s="1172" t="s">
        <v>53</v>
      </c>
      <c r="J15" s="1099"/>
      <c r="K15" s="1100"/>
      <c r="L15" s="1101"/>
      <c r="M15" s="1102" t="s">
        <v>82</v>
      </c>
      <c r="N15" s="1104" t="s">
        <v>55</v>
      </c>
    </row>
    <row r="16" spans="2:14" ht="28.5" customHeight="1" thickBot="1" x14ac:dyDescent="0.25">
      <c r="B16" s="185"/>
      <c r="C16" s="186"/>
      <c r="D16" s="186"/>
      <c r="E16" s="186"/>
      <c r="F16" s="186"/>
      <c r="G16" s="187"/>
      <c r="H16" s="1097"/>
      <c r="I16" s="296" t="s">
        <v>56</v>
      </c>
      <c r="J16" s="189" t="s">
        <v>57</v>
      </c>
      <c r="K16" s="190" t="s">
        <v>63</v>
      </c>
      <c r="L16" s="191" t="s">
        <v>58</v>
      </c>
      <c r="M16" s="1103"/>
      <c r="N16" s="1105"/>
    </row>
    <row r="17" spans="2:14" ht="29.25" customHeight="1" x14ac:dyDescent="0.2">
      <c r="B17" s="185"/>
      <c r="C17" s="186"/>
      <c r="D17" s="186"/>
      <c r="E17" s="186"/>
      <c r="F17" s="186"/>
      <c r="G17" s="187"/>
      <c r="H17" s="203" t="s">
        <v>164</v>
      </c>
      <c r="I17" s="291">
        <v>1</v>
      </c>
      <c r="J17" s="196">
        <v>1.2</v>
      </c>
      <c r="K17" s="196">
        <v>1.2</v>
      </c>
      <c r="L17" s="196"/>
      <c r="M17" s="196">
        <f>+'1.01'!M17</f>
        <v>0</v>
      </c>
      <c r="N17" s="206">
        <f>+I17*J17*K17</f>
        <v>1.44</v>
      </c>
    </row>
    <row r="18" spans="2:14" ht="12" customHeight="1" x14ac:dyDescent="0.2">
      <c r="B18" s="185"/>
      <c r="C18" s="186"/>
      <c r="D18" s="186"/>
      <c r="E18" s="186"/>
      <c r="F18" s="186"/>
      <c r="G18" s="187"/>
      <c r="H18" s="203" t="s">
        <v>165</v>
      </c>
      <c r="I18" s="196">
        <v>1</v>
      </c>
      <c r="J18" s="196">
        <v>1.2</v>
      </c>
      <c r="K18" s="196">
        <v>1.2</v>
      </c>
      <c r="L18" s="196"/>
      <c r="M18" s="196"/>
      <c r="N18" s="206">
        <f t="shared" ref="N18:N20" si="0">+I18*J18*K18</f>
        <v>1.44</v>
      </c>
    </row>
    <row r="19" spans="2:14" ht="12" customHeight="1" x14ac:dyDescent="0.2">
      <c r="B19" s="185"/>
      <c r="C19" s="186"/>
      <c r="D19" s="186"/>
      <c r="E19" s="186"/>
      <c r="F19" s="186"/>
      <c r="G19" s="187"/>
      <c r="H19" s="203" t="s">
        <v>166</v>
      </c>
      <c r="I19" s="196">
        <v>1</v>
      </c>
      <c r="J19" s="196">
        <v>1.2</v>
      </c>
      <c r="K19" s="196">
        <v>1.2</v>
      </c>
      <c r="L19" s="196"/>
      <c r="M19" s="196"/>
      <c r="N19" s="206">
        <f t="shared" si="0"/>
        <v>1.44</v>
      </c>
    </row>
    <row r="20" spans="2:14" ht="12" customHeight="1" x14ac:dyDescent="0.2">
      <c r="B20" s="185"/>
      <c r="C20" s="186"/>
      <c r="D20" s="186"/>
      <c r="E20" s="186"/>
      <c r="F20" s="186"/>
      <c r="G20" s="187"/>
      <c r="H20" s="203" t="s">
        <v>167</v>
      </c>
      <c r="I20" s="196">
        <v>1</v>
      </c>
      <c r="J20" s="196">
        <v>1.2</v>
      </c>
      <c r="K20" s="196">
        <v>1.2</v>
      </c>
      <c r="L20" s="196"/>
      <c r="M20" s="196"/>
      <c r="N20" s="206">
        <f t="shared" si="0"/>
        <v>1.44</v>
      </c>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5.76</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5.76</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090FD427-9BF0-432B-9632-1D883664510A}">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96D2E-5FBE-48B5-8FD0-7E626A53BB2C}">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168</v>
      </c>
      <c r="I17" s="196">
        <v>15</v>
      </c>
      <c r="J17" s="196"/>
      <c r="K17" s="196"/>
      <c r="L17" s="196"/>
      <c r="M17" s="196">
        <f>+'1.01'!M17</f>
        <v>0</v>
      </c>
      <c r="N17" s="206">
        <f>+I17</f>
        <v>15</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15</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15</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E0828CD7-4B2E-4819-B7D5-391C8A9868E3}">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0F36-374B-4C4F-8E5C-C47C96A511F7}">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92" t="s">
        <v>56</v>
      </c>
      <c r="J16" s="293" t="s">
        <v>57</v>
      </c>
      <c r="K16" s="294" t="s">
        <v>63</v>
      </c>
      <c r="L16" s="295" t="s">
        <v>58</v>
      </c>
      <c r="M16" s="1170"/>
      <c r="N16" s="1171"/>
    </row>
    <row r="17" spans="2:14" ht="29.25" customHeight="1" x14ac:dyDescent="0.2">
      <c r="B17" s="185"/>
      <c r="C17" s="186"/>
      <c r="D17" s="186"/>
      <c r="E17" s="186"/>
      <c r="F17" s="186"/>
      <c r="G17" s="187"/>
      <c r="H17" s="203" t="s">
        <v>169</v>
      </c>
      <c r="I17" s="291">
        <v>15</v>
      </c>
      <c r="J17" s="291"/>
      <c r="K17" s="291"/>
      <c r="L17" s="291"/>
      <c r="M17" s="291">
        <f>+'1.01'!M17</f>
        <v>0</v>
      </c>
      <c r="N17" s="206">
        <f>+I17</f>
        <v>15</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15</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15</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0599C973-EE77-4B5C-954C-22B38311ED1D}">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EC887-8155-4C61-BFCA-CA6C417566D0}">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
        <v>170</v>
      </c>
      <c r="I17" s="291">
        <v>4</v>
      </c>
      <c r="J17" s="291"/>
      <c r="K17" s="291"/>
      <c r="L17" s="291"/>
      <c r="M17" s="291">
        <f>+'1.01'!M17</f>
        <v>0</v>
      </c>
      <c r="N17" s="206">
        <f>+I17</f>
        <v>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4</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B82C32C8-4BFB-4314-AD64-C63266E8F85B}">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354A-89C0-4386-B1F9-504D9C785E95}">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
        <v>171</v>
      </c>
      <c r="I17" s="291">
        <f>+'2.07'!I17</f>
        <v>4</v>
      </c>
      <c r="J17" s="291"/>
      <c r="K17" s="291"/>
      <c r="L17" s="291"/>
      <c r="M17" s="291">
        <f>+'1.01'!M17</f>
        <v>0</v>
      </c>
      <c r="N17" s="206">
        <f>+I17</f>
        <v>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4</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04C50D0A-6DFE-467D-96B8-E0177D2FBC38}">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77892-99C5-46C2-8F2A-699AB312E9B4}">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
        <v>195</v>
      </c>
      <c r="I17" s="291">
        <f>+'2.05'!I17</f>
        <v>15</v>
      </c>
      <c r="J17" s="291">
        <v>0.8</v>
      </c>
      <c r="K17" s="291">
        <v>0.8</v>
      </c>
      <c r="L17" s="291">
        <v>0.1</v>
      </c>
      <c r="M17" s="291">
        <f>+'1.01'!M17</f>
        <v>0</v>
      </c>
      <c r="N17" s="206">
        <f>+I17*J17*K17*L17</f>
        <v>0.96000000000000019</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0.96</v>
      </c>
      <c r="Q33" s="228"/>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0.96</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 ref="B8:C9"/>
    <mergeCell ref="D8:G9"/>
    <mergeCell ref="H8:L8"/>
    <mergeCell ref="H9:L11"/>
    <mergeCell ref="M9:M11"/>
    <mergeCell ref="B10:C10"/>
    <mergeCell ref="D10:G10"/>
    <mergeCell ref="N10:N11"/>
    <mergeCell ref="B11:C11"/>
    <mergeCell ref="D11:G11"/>
    <mergeCell ref="B12:N12"/>
    <mergeCell ref="D13:H13"/>
    <mergeCell ref="I13:K14"/>
    <mergeCell ref="L13:N14"/>
    <mergeCell ref="D14:H14"/>
    <mergeCell ref="B2:N2"/>
    <mergeCell ref="B4:C7"/>
    <mergeCell ref="D4:G7"/>
    <mergeCell ref="H4:N5"/>
    <mergeCell ref="H6:H7"/>
    <mergeCell ref="I6:N7"/>
  </mergeCells>
  <dataValidations disablePrompts="1" count="1">
    <dataValidation type="list" allowBlank="1" showInputMessage="1" sqref="G22:G23" xr:uid="{50A1BF2F-0401-4EDA-9AF7-1EA3271B3C3C}">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B888A-1C4D-4F00-92CF-A42ED73C46D1}">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
        <v>171</v>
      </c>
      <c r="I17" s="291">
        <f>+'2.07'!I17</f>
        <v>4</v>
      </c>
      <c r="J17" s="291"/>
      <c r="K17" s="291"/>
      <c r="L17" s="291"/>
      <c r="M17" s="291">
        <f>+'1.01'!M17</f>
        <v>0</v>
      </c>
      <c r="N17" s="206">
        <f>+I17</f>
        <v>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4</v>
      </c>
      <c r="Q33" s="228"/>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 ref="B8:C9"/>
    <mergeCell ref="D8:G9"/>
    <mergeCell ref="H8:L8"/>
    <mergeCell ref="H9:L11"/>
    <mergeCell ref="M9:M11"/>
    <mergeCell ref="B10:C10"/>
    <mergeCell ref="D10:G10"/>
    <mergeCell ref="N10:N11"/>
    <mergeCell ref="B11:C11"/>
    <mergeCell ref="D11:G11"/>
    <mergeCell ref="B12:N12"/>
    <mergeCell ref="D13:H13"/>
    <mergeCell ref="I13:K14"/>
    <mergeCell ref="L13:N14"/>
    <mergeCell ref="D14:H14"/>
    <mergeCell ref="B2:N2"/>
    <mergeCell ref="B4:C7"/>
    <mergeCell ref="D4:G7"/>
    <mergeCell ref="H4:N5"/>
    <mergeCell ref="H6:H7"/>
    <mergeCell ref="I6:N7"/>
  </mergeCells>
  <dataValidations count="1">
    <dataValidation type="list" allowBlank="1" showInputMessage="1" sqref="G22:G23" xr:uid="{700329DB-2895-4DA5-962B-0E6E68071A1B}">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6BAC-E809-46FA-AE98-8689589E2A8E}">
  <dimension ref="B1:Q41"/>
  <sheetViews>
    <sheetView workbookViewId="0">
      <selection activeCell="D14" sqref="D14:H14"/>
    </sheetView>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str">
        <f>+'PRESUPUESTO OFICIAL (Entidad)'!D23</f>
        <v>4.01.04</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45.75" customHeight="1" thickBot="1" x14ac:dyDescent="0.25">
      <c r="B14" s="226">
        <v>3.01</v>
      </c>
      <c r="C14" s="184" t="str">
        <f>+VLOOKUP(B14,'PRESUPUESTO OFICIAL (Entidad)'!C12:K44,6,FALSE)</f>
        <v>M3</v>
      </c>
      <c r="D14" s="1093" t="str">
        <f>+VLOOKUP(B14,'PRESUPUESTO OFICIAL (Entidad)'!C12:K44,5,FALSE)</f>
        <v>SUMINISTRO, EXTENDIDA Y COMPACTACIÓN DE MATERIAL SELECCIÓNADO PARA SUBBASE GRANULAR (INCLUYE ACARREO LIBRE HASTA 5KM) (**)</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292" t="s">
        <v>56</v>
      </c>
      <c r="J16" s="293" t="s">
        <v>57</v>
      </c>
      <c r="K16" s="294" t="s">
        <v>63</v>
      </c>
      <c r="L16" s="295" t="s">
        <v>58</v>
      </c>
      <c r="M16" s="1170"/>
      <c r="N16" s="1171"/>
    </row>
    <row r="17" spans="2:14" ht="29.25" customHeight="1" x14ac:dyDescent="0.2">
      <c r="B17" s="185"/>
      <c r="C17" s="186"/>
      <c r="D17" s="186"/>
      <c r="E17" s="186"/>
      <c r="F17" s="186"/>
      <c r="G17" s="187"/>
      <c r="H17" s="290" t="s">
        <v>161</v>
      </c>
      <c r="I17" s="291">
        <v>1</v>
      </c>
      <c r="J17" s="291">
        <f>+'1.01'!J17</f>
        <v>80</v>
      </c>
      <c r="K17" s="291">
        <f>+'1.02'!J17</f>
        <v>5.9237058823529409</v>
      </c>
      <c r="L17" s="291">
        <v>0.15</v>
      </c>
      <c r="M17" s="291">
        <f>+'1.01'!M17</f>
        <v>0</v>
      </c>
      <c r="N17" s="206">
        <f>+I17*J17*K17*L17</f>
        <v>71.084470588235291</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ROUND(SUM(N17:N32),2)*0.3</f>
        <v>21.323999999999998</v>
      </c>
      <c r="Q33" s="228"/>
    </row>
    <row r="34" spans="2:17" ht="19.149999999999999" customHeight="1" x14ac:dyDescent="0.2">
      <c r="B34" s="1173" t="s">
        <v>196</v>
      </c>
      <c r="C34" s="1174"/>
      <c r="D34" s="1174"/>
      <c r="E34" s="1174"/>
      <c r="F34" s="1174"/>
      <c r="G34" s="1174"/>
      <c r="H34" s="1175"/>
      <c r="I34" s="1049" t="s">
        <v>59</v>
      </c>
      <c r="J34" s="1049"/>
      <c r="K34" s="1049"/>
      <c r="L34" s="1049"/>
      <c r="M34" s="1120"/>
      <c r="N34" s="213">
        <v>0</v>
      </c>
    </row>
    <row r="35" spans="2:17" ht="16.899999999999999" customHeight="1" x14ac:dyDescent="0.2">
      <c r="B35" s="1176"/>
      <c r="C35" s="1177"/>
      <c r="D35" s="1177"/>
      <c r="E35" s="1177"/>
      <c r="F35" s="1177"/>
      <c r="G35" s="1177"/>
      <c r="H35" s="1178"/>
      <c r="I35" s="1121" t="s">
        <v>60</v>
      </c>
      <c r="J35" s="1121"/>
      <c r="K35" s="1121"/>
      <c r="L35" s="1121"/>
      <c r="M35" s="1122"/>
      <c r="N35" s="214">
        <v>0</v>
      </c>
    </row>
    <row r="36" spans="2:17" ht="15" customHeight="1" thickBot="1" x14ac:dyDescent="0.25">
      <c r="B36" s="1179"/>
      <c r="C36" s="1180"/>
      <c r="D36" s="1180"/>
      <c r="E36" s="1180"/>
      <c r="F36" s="1180"/>
      <c r="G36" s="1180"/>
      <c r="H36" s="1181"/>
      <c r="I36" s="1123" t="s">
        <v>61</v>
      </c>
      <c r="J36" s="1123"/>
      <c r="K36" s="1123"/>
      <c r="L36" s="1123"/>
      <c r="M36" s="1124"/>
      <c r="N36" s="215">
        <f>+ROUND(N33-N34-N35,2)</f>
        <v>21.32</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1B1AF1A5-8AA6-46EC-B961-BEF649C60258}">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7E5F4-7053-4B69-978E-F0E151CDE9B3}">
  <dimension ref="B1:Q41"/>
  <sheetViews>
    <sheetView workbookViewId="0">
      <selection activeCell="H23" sqref="H23"/>
    </sheetView>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3.02</v>
      </c>
      <c r="C14" s="184" t="str">
        <f>+VLOOKUP(B14,'PRESUPUESTO OFICIAL (Entidad)'!C12:K44,6,FALSE)</f>
        <v>M2</v>
      </c>
      <c r="D14" s="1093" t="str">
        <f>+VLOOKUP(B14,'PRESUPUESTO OFICIAL (Entidad)'!C12:K44,5,FALSE)</f>
        <v>CONFIGURACION-NIVELACION TERRENO PARA VIAS</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172</v>
      </c>
      <c r="I17" s="196">
        <v>0</v>
      </c>
      <c r="J17" s="196">
        <f>+'3.01'!J17</f>
        <v>80</v>
      </c>
      <c r="K17" s="196">
        <f>+'3.01'!K17</f>
        <v>5.9237058823529409</v>
      </c>
      <c r="L17" s="196"/>
      <c r="M17" s="196">
        <f>+'1.01'!M17</f>
        <v>0</v>
      </c>
      <c r="N17" s="206">
        <f>+J17*K17</f>
        <v>473.89647058823527</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473.9</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473.9</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44C06922-BF3A-403C-A365-AC300D1670C8}">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C0636-731B-4F6B-BBE8-5D6B6BFE93BA}">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3.03</v>
      </c>
      <c r="C14" s="184" t="str">
        <f>+VLOOKUP(B14,'PRESUPUESTO OFICIAL (Entidad)'!C12:K44,6,FALSE)</f>
        <v>M2</v>
      </c>
      <c r="D14" s="1093" t="str">
        <f>+VLOOKUP(B14,'PRESUPUESTO OFICIAL (Entidad)'!C12:K44,5,FALSE)</f>
        <v>SOLADO DE LIMPIEZA PARA RIOSTRAS DE PLACA HUELLA EN CONCRETO ESPESOR E = 0.03 M. 14MPa (2500PSI)</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92</v>
      </c>
      <c r="I17" s="196">
        <v>0</v>
      </c>
      <c r="J17" s="196">
        <f>+ROUND('3.02'!J17/3 + 1,0)</f>
        <v>28</v>
      </c>
      <c r="K17" s="196">
        <v>0.2</v>
      </c>
      <c r="L17" s="196"/>
      <c r="M17" s="196">
        <f>+'1.01'!M17</f>
        <v>0</v>
      </c>
      <c r="N17" s="206">
        <f>+J17*K17</f>
        <v>5.6000000000000005</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5.6</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5.6</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548BBDEC-DA2F-440D-A506-DA7C554199B2}">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B4F23-B8AE-427A-92D4-D40AB6D590C6}">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3.04</v>
      </c>
      <c r="C14" s="184" t="str">
        <f>+VLOOKUP(B14,'PRESUPUESTO OFICIAL (Entidad)'!C12:K44,6,FALSE)</f>
        <v>M3</v>
      </c>
      <c r="D14" s="1093" t="str">
        <f>+VLOOKUP(B14,'PRESUPUESTO OFICIAL (Entidad)'!C12:K44,5,FALSE)</f>
        <v>CUNETAS REVESTIDAS EN CONCRETO DE 21 MPA ( 3000 PSI) SIN REFUERZO (INCLUYE SELLO DE JUNTAS)</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173</v>
      </c>
      <c r="I17" s="196">
        <v>2</v>
      </c>
      <c r="J17" s="196">
        <v>80</v>
      </c>
      <c r="K17" s="196">
        <v>1</v>
      </c>
      <c r="L17" s="196">
        <v>0.15</v>
      </c>
      <c r="M17" s="196">
        <f>+'1.01'!M17</f>
        <v>0</v>
      </c>
      <c r="N17" s="206">
        <f>+I17*J17*K17*L17</f>
        <v>24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24</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24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225C6154-A784-42AD-B4CD-566B06FA02BD}">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DB0CC-23BA-4827-AB51-297225576619}">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f>+'PRESUPUESTO OFICIAL (Entidad)'!C38</f>
        <v>3.05</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3.05</v>
      </c>
      <c r="C14" s="184" t="str">
        <f>+VLOOKUP(B14,'PRESUPUESTO OFICIAL (Entidad)'!C12:K44,6,FALSE)</f>
        <v>M2</v>
      </c>
      <c r="D14" s="1093" t="str">
        <f>+VLOOKUP(B14,'PRESUPUESTO OFICIAL (Entidad)'!C12:K44,5,FALSE)</f>
        <v>CONCRETO ESTRIADO RAMPAS 17.5 MPa - (2500 PSI)</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92</v>
      </c>
      <c r="I17" s="196">
        <v>2</v>
      </c>
      <c r="J17" s="196">
        <v>10</v>
      </c>
      <c r="K17" s="196">
        <f>+'3.02'!K17</f>
        <v>5.9237058823529409</v>
      </c>
      <c r="L17" s="196">
        <v>0.15</v>
      </c>
      <c r="M17" s="196">
        <f>+'1.01'!M17</f>
        <v>0</v>
      </c>
      <c r="N17" s="206">
        <f>+I17*J17*K17*L17</f>
        <v>17.771117647058823</v>
      </c>
    </row>
    <row r="18" spans="2:14" ht="12" customHeight="1" x14ac:dyDescent="0.2">
      <c r="B18" s="185"/>
      <c r="C18" s="186"/>
      <c r="D18" s="186"/>
      <c r="E18" s="186"/>
      <c r="F18" s="186"/>
      <c r="G18" s="187"/>
      <c r="H18" s="203" t="s">
        <v>174</v>
      </c>
      <c r="I18" s="196">
        <v>-2</v>
      </c>
      <c r="J18" s="196">
        <v>10</v>
      </c>
      <c r="K18" s="196">
        <v>2</v>
      </c>
      <c r="L18" s="196">
        <v>0.15</v>
      </c>
      <c r="M18" s="196"/>
      <c r="N18" s="206">
        <f>+I18*J18*K18*L18</f>
        <v>-6</v>
      </c>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11.77</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11.77</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A40DCB4C-01BF-4E23-A207-9355C361612D}">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7D5F5-CE50-44C9-83C3-7FCAA808D0AF}">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3.06</v>
      </c>
      <c r="C14" s="184" t="str">
        <f>+VLOOKUP(B14,'PRESUPUESTO OFICIAL (Entidad)'!C12:K44,6,FALSE)</f>
        <v>M2</v>
      </c>
      <c r="D14" s="1093" t="str">
        <f>+VLOOKUP(B14,'PRESUPUESTO OFICIAL (Entidad)'!C12:K44,5,FALSE)</f>
        <v>CONSTRUCCION DE ANDENES E=0.10 M., EN CONCRETO DE 17.5 MPa - (2500 PSI)</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175</v>
      </c>
      <c r="I17" s="196"/>
      <c r="J17" s="196">
        <v>7</v>
      </c>
      <c r="K17" s="196">
        <v>0.9</v>
      </c>
      <c r="L17" s="196"/>
      <c r="M17" s="196">
        <v>1</v>
      </c>
      <c r="N17" s="206">
        <f>+J17*K17*M17</f>
        <v>6.3</v>
      </c>
    </row>
    <row r="18" spans="2:14" ht="12" customHeight="1" x14ac:dyDescent="0.2">
      <c r="B18" s="185"/>
      <c r="C18" s="186"/>
      <c r="D18" s="186"/>
      <c r="E18" s="186"/>
      <c r="F18" s="186"/>
      <c r="G18" s="187"/>
      <c r="H18" s="203"/>
      <c r="I18" s="196"/>
      <c r="J18" s="196">
        <v>6</v>
      </c>
      <c r="K18" s="196">
        <v>1.2</v>
      </c>
      <c r="L18" s="196"/>
      <c r="M18" s="196">
        <v>2</v>
      </c>
      <c r="N18" s="206">
        <f>+J18*K18*M18</f>
        <v>14.399999999999999</v>
      </c>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20.7</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20.7</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6FBA611D-A39B-434F-BC82-B4EECD6BF59C}">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D01B-D811-476B-B383-3771F1779336}">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f>+'PRESUPUESTO OFICIAL (Entidad)'!C35</f>
        <v>3.02</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3.07</v>
      </c>
      <c r="C14" s="184" t="str">
        <f>+VLOOKUP(B14,'PRESUPUESTO OFICIAL (Entidad)'!C12:K44,6,FALSE)</f>
        <v>ML</v>
      </c>
      <c r="D14" s="1093" t="str">
        <f>+VLOOKUP(B14,'PRESUPUESTO OFICIAL (Entidad)'!C12:K44,5,FALSE)</f>
        <v>CONSTRUCCIÓN DE BORDILLO DE 8 X 15 CM FUNDIDO EN CONCRETO DE 17.5 MPa. (NO INCLUYE REFUERZO).</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176</v>
      </c>
      <c r="I17" s="196">
        <v>0</v>
      </c>
      <c r="J17" s="196">
        <v>60</v>
      </c>
      <c r="K17" s="196"/>
      <c r="L17" s="196"/>
      <c r="M17" s="196">
        <f>+'1.01'!M17</f>
        <v>0</v>
      </c>
      <c r="N17" s="206">
        <f>+J17</f>
        <v>60</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60</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60</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disablePrompts="1" count="1">
    <dataValidation type="list" allowBlank="1" showInputMessage="1" sqref="G22:G23" xr:uid="{E134ABBF-0B81-41EC-9C06-C5B980B127EC}">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04A24-E7EB-4420-914F-CFD89505D878}">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20.140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(Entidad)'!C33</f>
        <v>3. PAVIMENTO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3.08</v>
      </c>
      <c r="C14" s="184" t="str">
        <f>+VLOOKUP(B14,'PRESUPUESTO OFICIAL (Entidad)'!C12:K44,6,FALSE)</f>
        <v>M3</v>
      </c>
      <c r="D14" s="1093" t="str">
        <f>+VLOOKUP(B14,'PRESUPUESTO OFICIAL (Entidad)'!C12:K44,5,FALSE)</f>
        <v>SUMINISTRO E INSTALACIÓN DE CONCRETO CICLOPEO DE 21 MPA (3000 PSI) , 60% RAJON PARA PLACA HUELLAS INCLUYE SELLO DE JUNTAS</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177</v>
      </c>
      <c r="I17" s="196"/>
      <c r="J17" s="196">
        <f>+'3.04'!J17</f>
        <v>80</v>
      </c>
      <c r="K17" s="196">
        <v>1</v>
      </c>
      <c r="L17" s="196">
        <v>0.15</v>
      </c>
      <c r="M17" s="196">
        <v>2</v>
      </c>
      <c r="N17" s="206">
        <f>+J17*K17*M17*L17</f>
        <v>24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24</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24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6B8BF36F-A011-421F-8E0C-70707BC6918E}">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42B71-8C5B-4A98-8102-0A499A8BCAF0}">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3.09</v>
      </c>
      <c r="C14" s="184" t="str">
        <f>+VLOOKUP(B14,'PRESUPUESTO OFICIAL (Entidad)'!C12:K44,6,FALSE)</f>
        <v>M3</v>
      </c>
      <c r="D14" s="1093" t="str">
        <f>+VLOOKUP(B14,'PRESUPUESTO OFICIAL (Entidad)'!C12:K44,5,FALSE)</f>
        <v>CONCRETO PARA PLACA HUELLA DE 21 MPa - (3000 PSI). (INCLUYE CORTE Y SELLO DE JUNTAS).</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178</v>
      </c>
      <c r="I17" s="196">
        <v>0</v>
      </c>
      <c r="J17" s="196">
        <v>80</v>
      </c>
      <c r="K17" s="196">
        <v>1</v>
      </c>
      <c r="L17" s="196">
        <v>0.15</v>
      </c>
      <c r="M17" s="196">
        <v>2</v>
      </c>
      <c r="N17" s="206">
        <f>+J17*K17*L17*M17</f>
        <v>24</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24</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24</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1456F49F-8B9D-49DD-BE72-A1C7420371DF}">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1DDBF-6E58-40A2-A505-59058514B99A}">
  <dimension ref="B1:Q42"/>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169"/>
      <c r="I16" s="188" t="s">
        <v>56</v>
      </c>
      <c r="J16" s="293" t="s">
        <v>57</v>
      </c>
      <c r="K16" s="294" t="s">
        <v>189</v>
      </c>
      <c r="L16" s="295" t="s">
        <v>58</v>
      </c>
      <c r="M16" s="1170"/>
      <c r="N16" s="1171"/>
    </row>
    <row r="17" spans="2:14" ht="29.25" customHeight="1" x14ac:dyDescent="0.2">
      <c r="B17" s="185"/>
      <c r="C17" s="186"/>
      <c r="D17" s="186"/>
      <c r="E17" s="186"/>
      <c r="F17" s="186"/>
      <c r="G17" s="187"/>
      <c r="H17" s="290" t="s">
        <v>179</v>
      </c>
      <c r="I17" s="291">
        <v>0</v>
      </c>
      <c r="J17" s="291"/>
      <c r="K17" s="291"/>
      <c r="L17" s="291"/>
      <c r="M17" s="291">
        <f>+'1.01'!M17</f>
        <v>0</v>
      </c>
      <c r="N17" s="206">
        <f>+J17*K17*M17</f>
        <v>0</v>
      </c>
    </row>
    <row r="18" spans="2:14" ht="12" customHeight="1" x14ac:dyDescent="0.2">
      <c r="B18" s="185"/>
      <c r="C18" s="186"/>
      <c r="D18" s="186"/>
      <c r="E18" s="186"/>
      <c r="F18" s="186"/>
      <c r="G18" s="187"/>
      <c r="H18" s="203" t="s">
        <v>187</v>
      </c>
      <c r="I18" s="196">
        <v>2</v>
      </c>
      <c r="J18" s="196">
        <v>80</v>
      </c>
      <c r="K18" s="196">
        <f>+K29</f>
        <v>0.996</v>
      </c>
      <c r="L18" s="196"/>
      <c r="M18" s="196">
        <f>0.9/0.15</f>
        <v>6</v>
      </c>
      <c r="N18" s="206">
        <f t="shared" ref="N18:N31" si="0">+J18*K18*M18</f>
        <v>478.08000000000004</v>
      </c>
    </row>
    <row r="19" spans="2:14" ht="12" customHeight="1" x14ac:dyDescent="0.2">
      <c r="B19" s="185"/>
      <c r="C19" s="186"/>
      <c r="D19" s="186"/>
      <c r="E19" s="186"/>
      <c r="F19" s="186"/>
      <c r="G19" s="187"/>
      <c r="H19" s="203" t="s">
        <v>188</v>
      </c>
      <c r="I19" s="205">
        <v>2</v>
      </c>
      <c r="J19" s="205">
        <f>+J18*0.3</f>
        <v>24</v>
      </c>
      <c r="K19" s="205">
        <f>+K26</f>
        <v>0.996</v>
      </c>
      <c r="L19" s="205"/>
      <c r="M19" s="205">
        <v>0.9</v>
      </c>
      <c r="N19" s="206">
        <f t="shared" si="0"/>
        <v>21.5136</v>
      </c>
    </row>
    <row r="20" spans="2:14" ht="12" customHeight="1" x14ac:dyDescent="0.2">
      <c r="B20" s="185"/>
      <c r="C20" s="186"/>
      <c r="D20" s="186"/>
      <c r="E20" s="186"/>
      <c r="F20" s="186"/>
      <c r="G20" s="187"/>
      <c r="H20" s="275" t="s">
        <v>181</v>
      </c>
      <c r="I20" s="270"/>
      <c r="J20" s="205">
        <f>+(J18/6)*(0.6)</f>
        <v>8</v>
      </c>
      <c r="K20" s="270">
        <v>6</v>
      </c>
      <c r="L20" s="270"/>
      <c r="M20" s="270">
        <v>1</v>
      </c>
      <c r="N20" s="206">
        <f t="shared" si="0"/>
        <v>48</v>
      </c>
    </row>
    <row r="21" spans="2:14" ht="30.75" customHeight="1" x14ac:dyDescent="0.2">
      <c r="B21" s="185"/>
      <c r="C21" s="186"/>
      <c r="D21" s="186"/>
      <c r="E21" s="186"/>
      <c r="F21" s="186"/>
      <c r="G21" s="187"/>
      <c r="H21" s="203" t="s">
        <v>180</v>
      </c>
      <c r="I21" s="196"/>
      <c r="J21" s="196"/>
      <c r="K21" s="196"/>
      <c r="L21" s="196"/>
      <c r="M21" s="196"/>
      <c r="N21" s="206">
        <f t="shared" si="0"/>
        <v>0</v>
      </c>
    </row>
    <row r="22" spans="2:14" ht="12" customHeight="1" x14ac:dyDescent="0.2">
      <c r="B22" s="185"/>
      <c r="C22" s="186"/>
      <c r="D22" s="186"/>
      <c r="E22" s="186"/>
      <c r="F22" s="186"/>
      <c r="G22" s="187"/>
      <c r="H22" s="203" t="s">
        <v>187</v>
      </c>
      <c r="I22" s="196">
        <v>2</v>
      </c>
      <c r="J22" s="196">
        <v>80</v>
      </c>
      <c r="K22" s="196">
        <f>+K29</f>
        <v>0.996</v>
      </c>
      <c r="L22" s="196"/>
      <c r="M22" s="196">
        <f>0.9/0.15</f>
        <v>6</v>
      </c>
      <c r="N22" s="206">
        <f>+J22*K22*M22*I22</f>
        <v>956.16000000000008</v>
      </c>
    </row>
    <row r="23" spans="2:14" ht="12" customHeight="1" x14ac:dyDescent="0.2">
      <c r="B23" s="185"/>
      <c r="C23" s="186"/>
      <c r="D23" s="186"/>
      <c r="E23" s="186"/>
      <c r="F23" s="186"/>
      <c r="G23" s="187"/>
      <c r="H23" s="204" t="s">
        <v>190</v>
      </c>
      <c r="I23" s="205">
        <v>2</v>
      </c>
      <c r="J23" s="205">
        <f>+J22*0.3</f>
        <v>24</v>
      </c>
      <c r="K23" s="205">
        <f>+K30</f>
        <v>0.39500000000000002</v>
      </c>
      <c r="L23" s="205"/>
      <c r="M23" s="205">
        <v>0.9</v>
      </c>
      <c r="N23" s="206">
        <f>+J23*K23*M23*I23</f>
        <v>17.064</v>
      </c>
    </row>
    <row r="24" spans="2:14" ht="12" customHeight="1" x14ac:dyDescent="0.2">
      <c r="B24" s="185"/>
      <c r="C24" s="186"/>
      <c r="D24" s="186"/>
      <c r="E24" s="186"/>
      <c r="F24" s="186"/>
      <c r="G24" s="187"/>
      <c r="H24" s="204" t="s">
        <v>181</v>
      </c>
      <c r="I24" s="205"/>
      <c r="J24" s="205">
        <f>+(J22/6)*(0.6)</f>
        <v>8</v>
      </c>
      <c r="K24" s="205">
        <v>6</v>
      </c>
      <c r="L24" s="205"/>
      <c r="M24" s="205">
        <v>1</v>
      </c>
      <c r="N24" s="206">
        <f t="shared" si="0"/>
        <v>48</v>
      </c>
    </row>
    <row r="25" spans="2:14" ht="12" customHeight="1" x14ac:dyDescent="0.2">
      <c r="B25" s="185"/>
      <c r="C25" s="186"/>
      <c r="D25" s="186"/>
      <c r="E25" s="186"/>
      <c r="F25" s="186"/>
      <c r="G25" s="187"/>
      <c r="H25" s="203" t="s">
        <v>183</v>
      </c>
      <c r="I25" s="205"/>
      <c r="J25" s="205"/>
      <c r="K25" s="205"/>
      <c r="L25" s="205"/>
      <c r="M25" s="205"/>
      <c r="N25" s="206">
        <f t="shared" si="0"/>
        <v>0</v>
      </c>
    </row>
    <row r="26" spans="2:14" ht="12" customHeight="1" x14ac:dyDescent="0.2">
      <c r="B26" s="185"/>
      <c r="C26" s="186"/>
      <c r="D26" s="186"/>
      <c r="E26" s="186"/>
      <c r="F26" s="186"/>
      <c r="G26" s="187"/>
      <c r="H26" s="204" t="s">
        <v>182</v>
      </c>
      <c r="I26" s="205">
        <v>4</v>
      </c>
      <c r="J26" s="205">
        <f>+'3.05'!K17</f>
        <v>5.9237058823529409</v>
      </c>
      <c r="K26" s="205">
        <f>+K29</f>
        <v>0.996</v>
      </c>
      <c r="L26" s="205"/>
      <c r="M26" s="205">
        <f>+M27</f>
        <v>28</v>
      </c>
      <c r="N26" s="206">
        <f t="shared" si="0"/>
        <v>165.20030964705882</v>
      </c>
    </row>
    <row r="27" spans="2:14" ht="12" customHeight="1" x14ac:dyDescent="0.2">
      <c r="B27" s="185"/>
      <c r="C27" s="186"/>
      <c r="D27" s="186"/>
      <c r="E27" s="186"/>
      <c r="F27" s="186"/>
      <c r="G27" s="187"/>
      <c r="H27" s="204" t="s">
        <v>184</v>
      </c>
      <c r="I27" s="205">
        <f>ROUND('3.05'!K17/0.15,0)</f>
        <v>39</v>
      </c>
      <c r="J27" s="205">
        <v>1</v>
      </c>
      <c r="K27" s="205">
        <f>+K30</f>
        <v>0.39500000000000002</v>
      </c>
      <c r="L27" s="205"/>
      <c r="M27" s="205">
        <f>ROUND(26.6666666666667+1,0)</f>
        <v>28</v>
      </c>
      <c r="N27" s="206">
        <f>+J27*K27*M27*I27</f>
        <v>431.34000000000003</v>
      </c>
    </row>
    <row r="28" spans="2:14" ht="30" customHeight="1" x14ac:dyDescent="0.2">
      <c r="B28" s="185"/>
      <c r="C28" s="186"/>
      <c r="D28" s="186"/>
      <c r="E28" s="186"/>
      <c r="F28" s="186"/>
      <c r="G28" s="187"/>
      <c r="H28" s="204" t="s">
        <v>186</v>
      </c>
      <c r="I28" s="207"/>
      <c r="J28" s="207"/>
      <c r="K28" s="207"/>
      <c r="L28" s="205"/>
      <c r="M28" s="207"/>
      <c r="N28" s="206">
        <f t="shared" si="0"/>
        <v>0</v>
      </c>
    </row>
    <row r="29" spans="2:14" ht="12" customHeight="1" x14ac:dyDescent="0.2">
      <c r="B29" s="185"/>
      <c r="C29" s="186"/>
      <c r="D29" s="186"/>
      <c r="E29" s="186"/>
      <c r="F29" s="186"/>
      <c r="G29" s="187"/>
      <c r="H29" s="204" t="s">
        <v>182</v>
      </c>
      <c r="I29" s="207">
        <f>+ROUND('1.05'!J17/0.15,0)</f>
        <v>39</v>
      </c>
      <c r="J29" s="207">
        <v>5</v>
      </c>
      <c r="K29" s="297">
        <v>0.996</v>
      </c>
      <c r="L29" s="205"/>
      <c r="M29" s="207">
        <v>2</v>
      </c>
      <c r="N29" s="206">
        <f>+J29*K29*M29*I29</f>
        <v>388.44000000000005</v>
      </c>
    </row>
    <row r="30" spans="2:14" ht="12" customHeight="1" x14ac:dyDescent="0.2">
      <c r="B30" s="185"/>
      <c r="C30" s="186"/>
      <c r="D30" s="186"/>
      <c r="E30" s="186"/>
      <c r="F30" s="186"/>
      <c r="G30" s="187"/>
      <c r="H30" s="204" t="s">
        <v>185</v>
      </c>
      <c r="I30" s="207">
        <f>ROUND(5/0.15,0)</f>
        <v>33</v>
      </c>
      <c r="J30" s="207">
        <v>5</v>
      </c>
      <c r="K30" s="207">
        <v>0.39500000000000002</v>
      </c>
      <c r="L30" s="205"/>
      <c r="M30" s="207">
        <v>2</v>
      </c>
      <c r="N30" s="206">
        <f>+J30*K30*M30*I30</f>
        <v>130.35</v>
      </c>
    </row>
    <row r="31" spans="2:14" ht="12" customHeight="1" x14ac:dyDescent="0.2">
      <c r="B31" s="185"/>
      <c r="C31" s="186"/>
      <c r="D31" s="186"/>
      <c r="E31" s="186"/>
      <c r="F31" s="186"/>
      <c r="G31" s="187"/>
      <c r="H31" s="204"/>
      <c r="I31" s="207"/>
      <c r="J31" s="207"/>
      <c r="K31" s="207"/>
      <c r="L31" s="205"/>
      <c r="M31" s="207"/>
      <c r="N31" s="206">
        <f t="shared" si="0"/>
        <v>0</v>
      </c>
    </row>
    <row r="32" spans="2:14" ht="12" customHeight="1" x14ac:dyDescent="0.2">
      <c r="B32" s="185"/>
      <c r="C32" s="186"/>
      <c r="D32" s="186"/>
      <c r="E32" s="186"/>
      <c r="F32" s="186"/>
      <c r="G32" s="187"/>
      <c r="H32" s="204"/>
      <c r="I32" s="207"/>
      <c r="J32" s="207"/>
      <c r="K32" s="207"/>
      <c r="L32" s="205"/>
      <c r="M32" s="207"/>
      <c r="N32" s="208"/>
    </row>
    <row r="33" spans="2:17" ht="12" customHeight="1" thickBot="1" x14ac:dyDescent="0.25">
      <c r="B33" s="185"/>
      <c r="C33" s="186"/>
      <c r="D33" s="186"/>
      <c r="E33" s="186"/>
      <c r="F33" s="186"/>
      <c r="G33" s="187"/>
      <c r="H33" s="209"/>
      <c r="I33" s="210"/>
      <c r="J33" s="210"/>
      <c r="K33" s="210"/>
      <c r="L33" s="200"/>
      <c r="M33" s="210"/>
      <c r="N33" s="211"/>
    </row>
    <row r="34" spans="2:17" ht="15" customHeight="1" thickBot="1" x14ac:dyDescent="0.25">
      <c r="B34" s="185"/>
      <c r="C34" s="186"/>
      <c r="D34" s="186"/>
      <c r="E34" s="186"/>
      <c r="F34" s="186"/>
      <c r="G34" s="187"/>
      <c r="H34" s="1111" t="s">
        <v>64</v>
      </c>
      <c r="I34" s="1112"/>
      <c r="J34" s="1112"/>
      <c r="K34" s="1112"/>
      <c r="L34" s="1112"/>
      <c r="M34" s="1113"/>
      <c r="N34" s="212">
        <f>ROUND(SUM(N17:N33),2)</f>
        <v>2684.15</v>
      </c>
      <c r="Q34" s="228">
        <v>8</v>
      </c>
    </row>
    <row r="35" spans="2:17" ht="19.149999999999999" customHeight="1" x14ac:dyDescent="0.2">
      <c r="B35" s="1077"/>
      <c r="C35" s="1078"/>
      <c r="D35" s="1078"/>
      <c r="E35" s="1078"/>
      <c r="F35" s="1078"/>
      <c r="G35" s="1078"/>
      <c r="H35" s="1079"/>
      <c r="I35" s="1049" t="s">
        <v>59</v>
      </c>
      <c r="J35" s="1049"/>
      <c r="K35" s="1049"/>
      <c r="L35" s="1049"/>
      <c r="M35" s="1120"/>
      <c r="N35" s="213">
        <v>0</v>
      </c>
    </row>
    <row r="36" spans="2:17" ht="16.899999999999999" customHeight="1" x14ac:dyDescent="0.2">
      <c r="B36" s="1114"/>
      <c r="C36" s="1115"/>
      <c r="D36" s="1115"/>
      <c r="E36" s="1115"/>
      <c r="F36" s="1115"/>
      <c r="G36" s="1115"/>
      <c r="H36" s="1116"/>
      <c r="I36" s="1121" t="s">
        <v>60</v>
      </c>
      <c r="J36" s="1121"/>
      <c r="K36" s="1121"/>
      <c r="L36" s="1121"/>
      <c r="M36" s="1122"/>
      <c r="N36" s="214">
        <v>0</v>
      </c>
    </row>
    <row r="37" spans="2:17" ht="15" customHeight="1" thickBot="1" x14ac:dyDescent="0.25">
      <c r="B37" s="1117"/>
      <c r="C37" s="1118"/>
      <c r="D37" s="1118"/>
      <c r="E37" s="1118"/>
      <c r="F37" s="1118"/>
      <c r="G37" s="1118"/>
      <c r="H37" s="1119"/>
      <c r="I37" s="1123" t="s">
        <v>61</v>
      </c>
      <c r="J37" s="1123"/>
      <c r="K37" s="1123"/>
      <c r="L37" s="1123"/>
      <c r="M37" s="1124"/>
      <c r="N37" s="215">
        <f>+ROUND(N34-N35-N36,2)</f>
        <v>2684.15</v>
      </c>
    </row>
    <row r="38" spans="2:17" ht="16.149999999999999" customHeight="1" x14ac:dyDescent="0.25">
      <c r="B38" s="1125" t="s">
        <v>67</v>
      </c>
      <c r="C38" s="1126"/>
      <c r="D38" s="1126"/>
      <c r="E38" s="1127"/>
      <c r="F38" s="1128" t="str">
        <f>+INFORMACION!C6</f>
        <v>Vo.Bo. Secretario de Planeación e Infraestructura</v>
      </c>
      <c r="G38" s="1129"/>
      <c r="H38" s="1129"/>
      <c r="I38" s="1129"/>
      <c r="J38" s="1130"/>
      <c r="K38" s="1129" t="str">
        <f>+INFORMACION!C7</f>
        <v>Vo.Bo. Supervisión</v>
      </c>
      <c r="L38" s="1129"/>
      <c r="M38" s="1129"/>
      <c r="N38" s="1130"/>
    </row>
    <row r="39" spans="2:17" ht="33" customHeight="1" thickBot="1" x14ac:dyDescent="0.3">
      <c r="B39" s="1134">
        <f>+INFORMACION!C5</f>
        <v>0</v>
      </c>
      <c r="C39" s="1135"/>
      <c r="D39" s="1135"/>
      <c r="E39" s="1136"/>
      <c r="F39" s="1131"/>
      <c r="G39" s="1132"/>
      <c r="H39" s="1132"/>
      <c r="I39" s="1132"/>
      <c r="J39" s="1133"/>
      <c r="K39" s="1132"/>
      <c r="L39" s="1132"/>
      <c r="M39" s="1132"/>
      <c r="N39" s="1133"/>
    </row>
    <row r="40" spans="2:17" ht="16.899999999999999" customHeight="1" thickBot="1" x14ac:dyDescent="0.3">
      <c r="B40" s="1108" t="s">
        <v>62</v>
      </c>
      <c r="C40" s="1109"/>
      <c r="D40" s="1109"/>
      <c r="E40" s="1109"/>
      <c r="F40" s="1109"/>
      <c r="G40" s="1109"/>
      <c r="H40" s="1109"/>
      <c r="I40" s="1109"/>
      <c r="J40" s="1109"/>
      <c r="K40" s="1109"/>
      <c r="L40" s="1109"/>
      <c r="M40" s="1109"/>
      <c r="N40" s="1110"/>
    </row>
    <row r="42"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40:N40"/>
    <mergeCell ref="H34:M34"/>
    <mergeCell ref="B38:E38"/>
    <mergeCell ref="F38:J39"/>
    <mergeCell ref="K38:N39"/>
    <mergeCell ref="B39:E39"/>
    <mergeCell ref="B35:H37"/>
    <mergeCell ref="I35:M35"/>
    <mergeCell ref="I36:M36"/>
    <mergeCell ref="I37:M37"/>
    <mergeCell ref="N15:N16"/>
  </mergeCells>
  <dataValidations disablePrompts="1" count="1">
    <dataValidation type="list" allowBlank="1" showInputMessage="1" sqref="G23:G24" xr:uid="{48513B4B-F6F3-4F82-9A33-71A887FCC1D1}">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901D7-4255-4105-A90F-A06301A94A99}">
  <dimension ref="B1:Q41"/>
  <sheetViews>
    <sheetView workbookViewId="0"/>
  </sheetViews>
  <sheetFormatPr baseColWidth="10" defaultColWidth="11.28515625" defaultRowHeight="15" x14ac:dyDescent="0.2"/>
  <cols>
    <col min="1" max="1" width="1" style="220" customWidth="1"/>
    <col min="2" max="2" width="8.85546875" style="220" customWidth="1"/>
    <col min="3" max="3" width="13" style="220" customWidth="1"/>
    <col min="4" max="4" width="8.7109375" style="220" customWidth="1"/>
    <col min="5" max="5" width="14.28515625" style="220" customWidth="1"/>
    <col min="6" max="6" width="16.28515625" style="220" customWidth="1"/>
    <col min="7" max="7" width="9.28515625" style="220" customWidth="1"/>
    <col min="8" max="8" width="18.28515625" style="220" customWidth="1"/>
    <col min="9" max="9" width="13.7109375" style="220" customWidth="1"/>
    <col min="10" max="10" width="9.5703125" style="220" customWidth="1"/>
    <col min="11" max="11" width="9.42578125" style="220" customWidth="1"/>
    <col min="12" max="12" width="6.85546875" style="220" customWidth="1"/>
    <col min="13" max="13" width="19.5703125" style="220" customWidth="1"/>
    <col min="14" max="14" width="17.140625" style="220" customWidth="1"/>
    <col min="15" max="15" width="0.7109375" style="220" customWidth="1"/>
    <col min="16" max="16384" width="11.28515625" style="220"/>
  </cols>
  <sheetData>
    <row r="1" spans="2:14" ht="8.65" customHeight="1" thickBot="1" x14ac:dyDescent="0.25"/>
    <row r="2" spans="2:14" ht="21.6" customHeight="1" thickBot="1" x14ac:dyDescent="0.25">
      <c r="B2" s="1166" t="s">
        <v>43</v>
      </c>
      <c r="C2" s="1167"/>
      <c r="D2" s="1167"/>
      <c r="E2" s="1167"/>
      <c r="F2" s="1167"/>
      <c r="G2" s="1167"/>
      <c r="H2" s="1167"/>
      <c r="I2" s="1167"/>
      <c r="J2" s="1167"/>
      <c r="K2" s="1167"/>
      <c r="L2" s="1167"/>
      <c r="M2" s="1167"/>
      <c r="N2" s="1168"/>
    </row>
    <row r="3" spans="2:14" ht="9.6" customHeight="1" thickBot="1" x14ac:dyDescent="0.25"/>
    <row r="4" spans="2:14" ht="22.5" customHeight="1" x14ac:dyDescent="0.2">
      <c r="B4" s="1020"/>
      <c r="C4" s="1021"/>
      <c r="D4" s="1026" t="s">
        <v>44</v>
      </c>
      <c r="E4" s="1027"/>
      <c r="F4" s="1027"/>
      <c r="G4" s="1028"/>
      <c r="H4" s="1035" t="s">
        <v>45</v>
      </c>
      <c r="I4" s="1036"/>
      <c r="J4" s="1036"/>
      <c r="K4" s="1036"/>
      <c r="L4" s="1036"/>
      <c r="M4" s="1036"/>
      <c r="N4" s="1037"/>
    </row>
    <row r="5" spans="2:14" ht="9.6" customHeight="1" thickBot="1" x14ac:dyDescent="0.25">
      <c r="B5" s="1022"/>
      <c r="C5" s="1023"/>
      <c r="D5" s="1029"/>
      <c r="E5" s="1030"/>
      <c r="F5" s="1030"/>
      <c r="G5" s="1031"/>
      <c r="H5" s="1038"/>
      <c r="I5" s="1039"/>
      <c r="J5" s="1039"/>
      <c r="K5" s="1039"/>
      <c r="L5" s="1039"/>
      <c r="M5" s="1039"/>
      <c r="N5" s="1040"/>
    </row>
    <row r="6" spans="2:14" ht="15.75" customHeight="1" x14ac:dyDescent="0.2">
      <c r="B6" s="1022"/>
      <c r="C6" s="1023"/>
      <c r="D6" s="1029"/>
      <c r="E6" s="1030"/>
      <c r="F6" s="1030"/>
      <c r="G6" s="1031"/>
      <c r="H6" s="1035" t="s">
        <v>78</v>
      </c>
      <c r="I6" s="1036" t="str">
        <f>+INFORMACION!C4</f>
        <v>PAVIMENTACION DE LA CALLE 6 ENTRE CARRERAS 9 Y 10 INCLUYE LA CONSTRUCCION DE REDES DE ALCANTARILLADO</v>
      </c>
      <c r="J6" s="1036"/>
      <c r="K6" s="1036"/>
      <c r="L6" s="1036"/>
      <c r="M6" s="1036"/>
      <c r="N6" s="1037"/>
    </row>
    <row r="7" spans="2:14" ht="15.75" customHeight="1" thickBot="1" x14ac:dyDescent="0.25">
      <c r="B7" s="1024"/>
      <c r="C7" s="1025"/>
      <c r="D7" s="1032"/>
      <c r="E7" s="1033"/>
      <c r="F7" s="1033"/>
      <c r="G7" s="1034"/>
      <c r="H7" s="1041"/>
      <c r="I7" s="1042"/>
      <c r="J7" s="1042"/>
      <c r="K7" s="1042"/>
      <c r="L7" s="1042"/>
      <c r="M7" s="1042"/>
      <c r="N7" s="1043"/>
    </row>
    <row r="8" spans="2:14" ht="20.25" customHeight="1" thickBot="1" x14ac:dyDescent="0.25">
      <c r="B8" s="1048" t="s">
        <v>76</v>
      </c>
      <c r="C8" s="1049"/>
      <c r="D8" s="1052" t="s">
        <v>77</v>
      </c>
      <c r="E8" s="1052"/>
      <c r="F8" s="1052"/>
      <c r="G8" s="1053"/>
      <c r="H8" s="1056" t="s">
        <v>46</v>
      </c>
      <c r="I8" s="1057"/>
      <c r="J8" s="1057"/>
      <c r="K8" s="1057"/>
      <c r="L8" s="1058"/>
      <c r="M8" s="178" t="s">
        <v>47</v>
      </c>
      <c r="N8" s="179" t="s">
        <v>48</v>
      </c>
    </row>
    <row r="9" spans="2:14" ht="19.5" customHeight="1" x14ac:dyDescent="0.2">
      <c r="B9" s="1050"/>
      <c r="C9" s="1051"/>
      <c r="D9" s="1054"/>
      <c r="E9" s="1054"/>
      <c r="F9" s="1054"/>
      <c r="G9" s="1055"/>
      <c r="H9" s="1059" t="str">
        <f>+INFORMACION!C8</f>
        <v>N/A</v>
      </c>
      <c r="I9" s="1060"/>
      <c r="J9" s="1060"/>
      <c r="K9" s="1060"/>
      <c r="L9" s="1061"/>
      <c r="M9" s="1065" t="str">
        <f>+INFORMACION!C9</f>
        <v>N/A</v>
      </c>
      <c r="N9" s="180">
        <f>+INFORMACION!C10</f>
        <v>45825</v>
      </c>
    </row>
    <row r="10" spans="2:14" ht="24.75" customHeight="1" x14ac:dyDescent="0.2">
      <c r="B10" s="1067" t="s">
        <v>50</v>
      </c>
      <c r="C10" s="1068"/>
      <c r="D10" s="1069" t="str">
        <f>+'PRESUPUESTO OFICIAL (Entidad)'!C22</f>
        <v>2. CONSTRUCCION REDES DE ALCANTARILLADO</v>
      </c>
      <c r="E10" s="1068"/>
      <c r="F10" s="1068"/>
      <c r="G10" s="1070"/>
      <c r="H10" s="1059"/>
      <c r="I10" s="1060"/>
      <c r="J10" s="1060"/>
      <c r="K10" s="1060"/>
      <c r="L10" s="1061"/>
      <c r="M10" s="1065"/>
      <c r="N10" s="1071" t="s">
        <v>65</v>
      </c>
    </row>
    <row r="11" spans="2:14" ht="24" customHeight="1" thickBot="1" x14ac:dyDescent="0.25">
      <c r="B11" s="1073" t="s">
        <v>79</v>
      </c>
      <c r="C11" s="1074"/>
      <c r="D11" s="1075" t="e">
        <f>+'PRESUPUESTO OFICIAL (Entidad)'!#REF!</f>
        <v>#REF!</v>
      </c>
      <c r="E11" s="1075"/>
      <c r="F11" s="1075"/>
      <c r="G11" s="1076"/>
      <c r="H11" s="1062"/>
      <c r="I11" s="1063"/>
      <c r="J11" s="1063"/>
      <c r="K11" s="1063"/>
      <c r="L11" s="1064"/>
      <c r="M11" s="1066"/>
      <c r="N11" s="1072"/>
    </row>
    <row r="12" spans="2:14" ht="15" customHeight="1" thickBot="1" x14ac:dyDescent="0.25">
      <c r="B12" s="1077"/>
      <c r="C12" s="1078"/>
      <c r="D12" s="1078"/>
      <c r="E12" s="1078"/>
      <c r="F12" s="1078"/>
      <c r="G12" s="1078"/>
      <c r="H12" s="1078"/>
      <c r="I12" s="1078"/>
      <c r="J12" s="1078"/>
      <c r="K12" s="1078"/>
      <c r="L12" s="1078"/>
      <c r="M12" s="1078"/>
      <c r="N12" s="1079"/>
    </row>
    <row r="13" spans="2:14" ht="18" customHeight="1" x14ac:dyDescent="0.2">
      <c r="B13" s="181" t="s">
        <v>41</v>
      </c>
      <c r="C13" s="182" t="s">
        <v>39</v>
      </c>
      <c r="D13" s="1080" t="s">
        <v>9</v>
      </c>
      <c r="E13" s="1081"/>
      <c r="F13" s="1081"/>
      <c r="G13" s="1081"/>
      <c r="H13" s="1082"/>
      <c r="I13" s="1083" t="s">
        <v>51</v>
      </c>
      <c r="J13" s="1084"/>
      <c r="K13" s="1085"/>
      <c r="L13" s="1089" t="str">
        <f>+INFORMACION!C11</f>
        <v xml:space="preserve">CALLE 6 ENTRE CR 10 Y 9 </v>
      </c>
      <c r="M13" s="1052"/>
      <c r="N13" s="1053"/>
    </row>
    <row r="14" spans="2:14" ht="37.5" customHeight="1" thickBot="1" x14ac:dyDescent="0.25">
      <c r="B14" s="226">
        <v>2.2999999999999998</v>
      </c>
      <c r="C14" s="184" t="e">
        <f>+VLOOKUP(B14,'PRESUPUESTO OFICIAL (Entidad)'!C12:K44,6,FALSE)</f>
        <v>#N/A</v>
      </c>
      <c r="D14" s="1093" t="e">
        <f>+VLOOKUP(B14,'PRESUPUESTO OFICIAL (Entidad)'!C12:K44,5,FALSE)</f>
        <v>#N/A</v>
      </c>
      <c r="E14" s="1094"/>
      <c r="F14" s="1094"/>
      <c r="G14" s="1094"/>
      <c r="H14" s="1095"/>
      <c r="I14" s="1086"/>
      <c r="J14" s="1087"/>
      <c r="K14" s="1088"/>
      <c r="L14" s="1090"/>
      <c r="M14" s="1091"/>
      <c r="N14" s="1092"/>
    </row>
    <row r="15" spans="2:14" ht="15" customHeight="1" x14ac:dyDescent="0.2">
      <c r="B15" s="185"/>
      <c r="C15" s="186"/>
      <c r="D15" s="186"/>
      <c r="E15" s="186"/>
      <c r="F15" s="186"/>
      <c r="G15" s="187"/>
      <c r="H15" s="1096" t="s">
        <v>52</v>
      </c>
      <c r="I15" s="1098" t="s">
        <v>53</v>
      </c>
      <c r="J15" s="1099"/>
      <c r="K15" s="1100"/>
      <c r="L15" s="1101"/>
      <c r="M15" s="1102" t="s">
        <v>82</v>
      </c>
      <c r="N15" s="1104" t="s">
        <v>55</v>
      </c>
    </row>
    <row r="16" spans="2:14" ht="28.5" customHeight="1" thickBot="1" x14ac:dyDescent="0.25">
      <c r="B16" s="185"/>
      <c r="C16" s="186"/>
      <c r="D16" s="186"/>
      <c r="E16" s="186"/>
      <c r="F16" s="186"/>
      <c r="G16" s="187"/>
      <c r="H16" s="1097"/>
      <c r="I16" s="221" t="s">
        <v>56</v>
      </c>
      <c r="J16" s="189" t="s">
        <v>57</v>
      </c>
      <c r="K16" s="190" t="s">
        <v>63</v>
      </c>
      <c r="L16" s="191" t="s">
        <v>58</v>
      </c>
      <c r="M16" s="1103"/>
      <c r="N16" s="1105"/>
    </row>
    <row r="17" spans="2:14" ht="29.25" customHeight="1" x14ac:dyDescent="0.2">
      <c r="B17" s="185"/>
      <c r="C17" s="186"/>
      <c r="D17" s="186"/>
      <c r="E17" s="186"/>
      <c r="F17" s="186"/>
      <c r="G17" s="187"/>
      <c r="H17" s="203" t="s">
        <v>183</v>
      </c>
      <c r="I17" s="196">
        <v>0</v>
      </c>
      <c r="J17" s="196">
        <v>11</v>
      </c>
      <c r="K17" s="196">
        <v>6</v>
      </c>
      <c r="L17" s="196"/>
      <c r="M17" s="196">
        <f>+'1.01'!M17</f>
        <v>0</v>
      </c>
      <c r="N17" s="195">
        <f>+J17*K17*M17</f>
        <v>0</v>
      </c>
    </row>
    <row r="18" spans="2:14" ht="12" customHeight="1" x14ac:dyDescent="0.2">
      <c r="B18" s="185"/>
      <c r="C18" s="186"/>
      <c r="D18" s="186"/>
      <c r="E18" s="186"/>
      <c r="F18" s="186"/>
      <c r="G18" s="187"/>
      <c r="H18" s="203"/>
      <c r="I18" s="196"/>
      <c r="J18" s="196"/>
      <c r="K18" s="196"/>
      <c r="L18" s="196"/>
      <c r="M18" s="196"/>
      <c r="N18" s="195"/>
    </row>
    <row r="19" spans="2:14" ht="12" customHeight="1" x14ac:dyDescent="0.2">
      <c r="B19" s="185"/>
      <c r="C19" s="186"/>
      <c r="D19" s="186"/>
      <c r="E19" s="186"/>
      <c r="F19" s="186"/>
      <c r="G19" s="187"/>
      <c r="H19" s="203"/>
      <c r="I19" s="196"/>
      <c r="J19" s="196"/>
      <c r="K19" s="196"/>
      <c r="L19" s="196"/>
      <c r="M19" s="196"/>
      <c r="N19" s="195"/>
    </row>
    <row r="20" spans="2:14" ht="12" customHeight="1" x14ac:dyDescent="0.2">
      <c r="B20" s="185"/>
      <c r="C20" s="186"/>
      <c r="D20" s="186"/>
      <c r="E20" s="186"/>
      <c r="F20" s="186"/>
      <c r="G20" s="187"/>
      <c r="H20" s="203"/>
      <c r="I20" s="196"/>
      <c r="J20" s="196"/>
      <c r="K20" s="196"/>
      <c r="L20" s="196"/>
      <c r="M20" s="196"/>
      <c r="N20" s="195"/>
    </row>
    <row r="21" spans="2:14" ht="12" customHeight="1" x14ac:dyDescent="0.2">
      <c r="B21" s="185"/>
      <c r="C21" s="186"/>
      <c r="D21" s="186"/>
      <c r="E21" s="186"/>
      <c r="F21" s="186"/>
      <c r="G21" s="187"/>
      <c r="H21" s="203"/>
      <c r="I21" s="196"/>
      <c r="J21" s="196"/>
      <c r="K21" s="196"/>
      <c r="L21" s="196"/>
      <c r="M21" s="196"/>
      <c r="N21" s="195"/>
    </row>
    <row r="22" spans="2:14" ht="12" customHeight="1" x14ac:dyDescent="0.2">
      <c r="B22" s="185"/>
      <c r="C22" s="186"/>
      <c r="D22" s="186"/>
      <c r="E22" s="186"/>
      <c r="F22" s="186"/>
      <c r="G22" s="187"/>
      <c r="H22" s="204"/>
      <c r="I22" s="205"/>
      <c r="J22" s="205"/>
      <c r="K22" s="205"/>
      <c r="L22" s="205"/>
      <c r="M22" s="205"/>
      <c r="N22" s="216"/>
    </row>
    <row r="23" spans="2:14" ht="12" customHeight="1" x14ac:dyDescent="0.2">
      <c r="B23" s="185"/>
      <c r="C23" s="186"/>
      <c r="D23" s="186"/>
      <c r="E23" s="186"/>
      <c r="F23" s="186"/>
      <c r="G23" s="187"/>
      <c r="H23" s="204"/>
      <c r="I23" s="205"/>
      <c r="J23" s="205"/>
      <c r="K23" s="205"/>
      <c r="L23" s="205"/>
      <c r="M23" s="205"/>
      <c r="N23" s="216"/>
    </row>
    <row r="24" spans="2:14" ht="12" customHeight="1" x14ac:dyDescent="0.2">
      <c r="B24" s="185"/>
      <c r="C24" s="186"/>
      <c r="D24" s="186"/>
      <c r="E24" s="186"/>
      <c r="F24" s="186"/>
      <c r="G24" s="187"/>
      <c r="H24" s="204"/>
      <c r="I24" s="205"/>
      <c r="J24" s="205"/>
      <c r="K24" s="205"/>
      <c r="L24" s="205"/>
      <c r="M24" s="205"/>
      <c r="N24" s="216"/>
    </row>
    <row r="25" spans="2:14" ht="12" customHeight="1" x14ac:dyDescent="0.2">
      <c r="B25" s="185"/>
      <c r="C25" s="186"/>
      <c r="D25" s="186"/>
      <c r="E25" s="186"/>
      <c r="F25" s="186"/>
      <c r="G25" s="187"/>
      <c r="H25" s="204"/>
      <c r="I25" s="205"/>
      <c r="J25" s="205"/>
      <c r="K25" s="205"/>
      <c r="L25" s="205"/>
      <c r="M25" s="205"/>
      <c r="N25" s="216"/>
    </row>
    <row r="26" spans="2:14" ht="12" customHeight="1" x14ac:dyDescent="0.2">
      <c r="B26" s="185"/>
      <c r="C26" s="186"/>
      <c r="D26" s="186"/>
      <c r="E26" s="186"/>
      <c r="F26" s="186"/>
      <c r="G26" s="187"/>
      <c r="H26" s="204"/>
      <c r="I26" s="205"/>
      <c r="J26" s="205"/>
      <c r="K26" s="205"/>
      <c r="L26" s="205"/>
      <c r="M26" s="205"/>
      <c r="N26" s="208"/>
    </row>
    <row r="27" spans="2:14" ht="12" customHeight="1" x14ac:dyDescent="0.2">
      <c r="B27" s="185"/>
      <c r="C27" s="186"/>
      <c r="D27" s="186"/>
      <c r="E27" s="186"/>
      <c r="F27" s="186"/>
      <c r="G27" s="187"/>
      <c r="H27" s="204"/>
      <c r="I27" s="207"/>
      <c r="J27" s="207"/>
      <c r="K27" s="207"/>
      <c r="L27" s="205"/>
      <c r="M27" s="207"/>
      <c r="N27" s="224"/>
    </row>
    <row r="28" spans="2:14" ht="12" customHeight="1" x14ac:dyDescent="0.2">
      <c r="B28" s="185"/>
      <c r="C28" s="186"/>
      <c r="D28" s="186"/>
      <c r="E28" s="186"/>
      <c r="F28" s="186"/>
      <c r="G28" s="187"/>
      <c r="H28" s="204"/>
      <c r="I28" s="207"/>
      <c r="J28" s="207"/>
      <c r="K28" s="207"/>
      <c r="L28" s="205"/>
      <c r="M28" s="207"/>
      <c r="N28" s="217"/>
    </row>
    <row r="29" spans="2:14" ht="12" customHeight="1" x14ac:dyDescent="0.2">
      <c r="B29" s="185"/>
      <c r="C29" s="186"/>
      <c r="D29" s="186"/>
      <c r="E29" s="186"/>
      <c r="F29" s="186"/>
      <c r="G29" s="187"/>
      <c r="H29" s="204"/>
      <c r="I29" s="207"/>
      <c r="J29" s="207"/>
      <c r="K29" s="207"/>
      <c r="L29" s="205"/>
      <c r="M29" s="207"/>
      <c r="N29" s="217"/>
    </row>
    <row r="30" spans="2:14" ht="12" customHeight="1" x14ac:dyDescent="0.2">
      <c r="B30" s="185"/>
      <c r="C30" s="186"/>
      <c r="D30" s="186"/>
      <c r="E30" s="186"/>
      <c r="F30" s="186"/>
      <c r="G30" s="187"/>
      <c r="H30" s="204"/>
      <c r="I30" s="207"/>
      <c r="J30" s="207"/>
      <c r="K30" s="207"/>
      <c r="L30" s="205"/>
      <c r="M30" s="207"/>
      <c r="N30" s="217"/>
    </row>
    <row r="31" spans="2:14" ht="12" customHeight="1" x14ac:dyDescent="0.2">
      <c r="B31" s="185"/>
      <c r="C31" s="186"/>
      <c r="D31" s="186"/>
      <c r="E31" s="186"/>
      <c r="F31" s="186"/>
      <c r="G31" s="187"/>
      <c r="H31" s="204"/>
      <c r="I31" s="207"/>
      <c r="J31" s="207"/>
      <c r="K31" s="207"/>
      <c r="L31" s="205"/>
      <c r="M31" s="207"/>
      <c r="N31" s="208"/>
    </row>
    <row r="32" spans="2:14" ht="12" customHeight="1" thickBot="1" x14ac:dyDescent="0.25">
      <c r="B32" s="185"/>
      <c r="C32" s="186"/>
      <c r="D32" s="186"/>
      <c r="E32" s="186"/>
      <c r="F32" s="186"/>
      <c r="G32" s="187"/>
      <c r="H32" s="209"/>
      <c r="I32" s="210"/>
      <c r="J32" s="210"/>
      <c r="K32" s="210"/>
      <c r="L32" s="200"/>
      <c r="M32" s="210"/>
      <c r="N32" s="211"/>
    </row>
    <row r="33" spans="2:17" ht="15" customHeight="1" thickBot="1" x14ac:dyDescent="0.25">
      <c r="B33" s="185"/>
      <c r="C33" s="186"/>
      <c r="D33" s="186"/>
      <c r="E33" s="186"/>
      <c r="F33" s="186"/>
      <c r="G33" s="187"/>
      <c r="H33" s="1111" t="s">
        <v>64</v>
      </c>
      <c r="I33" s="1112"/>
      <c r="J33" s="1112"/>
      <c r="K33" s="1112"/>
      <c r="L33" s="1112"/>
      <c r="M33" s="1113"/>
      <c r="N33" s="212">
        <f>ROUND(SUM(N17:N32),2)</f>
        <v>0</v>
      </c>
      <c r="Q33" s="228">
        <v>8</v>
      </c>
    </row>
    <row r="34" spans="2:17" ht="19.149999999999999" customHeight="1" x14ac:dyDescent="0.2">
      <c r="B34" s="1077"/>
      <c r="C34" s="1078"/>
      <c r="D34" s="1078"/>
      <c r="E34" s="1078"/>
      <c r="F34" s="1078"/>
      <c r="G34" s="1078"/>
      <c r="H34" s="1079"/>
      <c r="I34" s="1049" t="s">
        <v>59</v>
      </c>
      <c r="J34" s="1049"/>
      <c r="K34" s="1049"/>
      <c r="L34" s="1049"/>
      <c r="M34" s="1120"/>
      <c r="N34" s="213">
        <v>0</v>
      </c>
    </row>
    <row r="35" spans="2:17" ht="16.899999999999999" customHeight="1" x14ac:dyDescent="0.2">
      <c r="B35" s="1114"/>
      <c r="C35" s="1115"/>
      <c r="D35" s="1115"/>
      <c r="E35" s="1115"/>
      <c r="F35" s="1115"/>
      <c r="G35" s="1115"/>
      <c r="H35" s="1116"/>
      <c r="I35" s="1121" t="s">
        <v>60</v>
      </c>
      <c r="J35" s="1121"/>
      <c r="K35" s="1121"/>
      <c r="L35" s="1121"/>
      <c r="M35" s="1122"/>
      <c r="N35" s="214">
        <v>0</v>
      </c>
    </row>
    <row r="36" spans="2:17" ht="15" customHeight="1" thickBot="1" x14ac:dyDescent="0.25">
      <c r="B36" s="1117"/>
      <c r="C36" s="1118"/>
      <c r="D36" s="1118"/>
      <c r="E36" s="1118"/>
      <c r="F36" s="1118"/>
      <c r="G36" s="1118"/>
      <c r="H36" s="1119"/>
      <c r="I36" s="1123" t="s">
        <v>61</v>
      </c>
      <c r="J36" s="1123"/>
      <c r="K36" s="1123"/>
      <c r="L36" s="1123"/>
      <c r="M36" s="1124"/>
      <c r="N36" s="215">
        <f>+ROUND(N33-N34-N35,2)</f>
        <v>0</v>
      </c>
    </row>
    <row r="37" spans="2:17" ht="16.149999999999999" customHeight="1" x14ac:dyDescent="0.25">
      <c r="B37" s="1125" t="s">
        <v>67</v>
      </c>
      <c r="C37" s="1126"/>
      <c r="D37" s="1126"/>
      <c r="E37" s="1127"/>
      <c r="F37" s="1128" t="str">
        <f>+INFORMACION!C6</f>
        <v>Vo.Bo. Secretario de Planeación e Infraestructura</v>
      </c>
      <c r="G37" s="1129"/>
      <c r="H37" s="1129"/>
      <c r="I37" s="1129"/>
      <c r="J37" s="1130"/>
      <c r="K37" s="1129" t="str">
        <f>+INFORMACION!C7</f>
        <v>Vo.Bo. Supervisión</v>
      </c>
      <c r="L37" s="1129"/>
      <c r="M37" s="1129"/>
      <c r="N37" s="1130"/>
    </row>
    <row r="38" spans="2:17" ht="33" customHeight="1" thickBot="1" x14ac:dyDescent="0.3">
      <c r="B38" s="1134">
        <f>+INFORMACION!C5</f>
        <v>0</v>
      </c>
      <c r="C38" s="1135"/>
      <c r="D38" s="1135"/>
      <c r="E38" s="1136"/>
      <c r="F38" s="1131"/>
      <c r="G38" s="1132"/>
      <c r="H38" s="1132"/>
      <c r="I38" s="1132"/>
      <c r="J38" s="1133"/>
      <c r="K38" s="1132"/>
      <c r="L38" s="1132"/>
      <c r="M38" s="1132"/>
      <c r="N38" s="1133"/>
    </row>
    <row r="39" spans="2:17" ht="16.899999999999999" customHeight="1" thickBot="1" x14ac:dyDescent="0.3">
      <c r="B39" s="1108" t="s">
        <v>62</v>
      </c>
      <c r="C39" s="1109"/>
      <c r="D39" s="1109"/>
      <c r="E39" s="1109"/>
      <c r="F39" s="1109"/>
      <c r="G39" s="1109"/>
      <c r="H39" s="1109"/>
      <c r="I39" s="1109"/>
      <c r="J39" s="1109"/>
      <c r="K39" s="1109"/>
      <c r="L39" s="1109"/>
      <c r="M39" s="1109"/>
      <c r="N39" s="1110"/>
    </row>
    <row r="41" spans="2:17" ht="19.149999999999999" customHeight="1" x14ac:dyDescent="0.2"/>
  </sheetData>
  <mergeCells count="35">
    <mergeCell ref="B2:N2"/>
    <mergeCell ref="B4:C7"/>
    <mergeCell ref="D4:G7"/>
    <mergeCell ref="H4:N5"/>
    <mergeCell ref="H6:H7"/>
    <mergeCell ref="I6:N7"/>
    <mergeCell ref="N10:N11"/>
    <mergeCell ref="B11:C11"/>
    <mergeCell ref="D11:G11"/>
    <mergeCell ref="B12:N12"/>
    <mergeCell ref="D13:H13"/>
    <mergeCell ref="I13:K14"/>
    <mergeCell ref="L13:N14"/>
    <mergeCell ref="D14:H14"/>
    <mergeCell ref="B8:C9"/>
    <mergeCell ref="D8:G9"/>
    <mergeCell ref="H8:L8"/>
    <mergeCell ref="H9:L11"/>
    <mergeCell ref="M9:M11"/>
    <mergeCell ref="B10:C10"/>
    <mergeCell ref="D10:G10"/>
    <mergeCell ref="H15:H16"/>
    <mergeCell ref="I15:L15"/>
    <mergeCell ref="M15:M16"/>
    <mergeCell ref="B39:N39"/>
    <mergeCell ref="H33:M33"/>
    <mergeCell ref="B37:E37"/>
    <mergeCell ref="F37:J38"/>
    <mergeCell ref="K37:N38"/>
    <mergeCell ref="B38:E38"/>
    <mergeCell ref="B34:H36"/>
    <mergeCell ref="I34:M34"/>
    <mergeCell ref="I35:M35"/>
    <mergeCell ref="I36:M36"/>
    <mergeCell ref="N15:N16"/>
  </mergeCells>
  <dataValidations count="1">
    <dataValidation type="list" allowBlank="1" showInputMessage="1" sqref="G22:G23" xr:uid="{5DE65979-D380-41CA-AAE2-2DB6974FA307}">
      <formula1>Ltr</formula1>
    </dataValidation>
  </dataValidations>
  <printOptions horizontalCentered="1"/>
  <pageMargins left="0.39370078740157483" right="0.39370078740157483" top="0.39370078740157483" bottom="0.39370078740157483" header="0.31496062992125984" footer="0.31496062992125984"/>
  <pageSetup scale="70" orientation="landscape" horizontalDpi="360" verticalDpi="36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0D614-6B53-445C-BFA7-16DA92FD88ED}">
  <dimension ref="A1:B19"/>
  <sheetViews>
    <sheetView workbookViewId="0"/>
  </sheetViews>
  <sheetFormatPr baseColWidth="10" defaultRowHeight="12.75" x14ac:dyDescent="0.2"/>
  <cols>
    <col min="1" max="1" width="19.85546875" bestFit="1" customWidth="1"/>
  </cols>
  <sheetData>
    <row r="1" spans="1:2" x14ac:dyDescent="0.2">
      <c r="A1" t="s">
        <v>108</v>
      </c>
    </row>
    <row r="2" spans="1:2" x14ac:dyDescent="0.2">
      <c r="A2">
        <v>5.9059999999999997</v>
      </c>
      <c r="B2">
        <v>0</v>
      </c>
    </row>
    <row r="3" spans="1:2" x14ac:dyDescent="0.2">
      <c r="A3">
        <v>5.9569999999999999</v>
      </c>
      <c r="B3">
        <v>5</v>
      </c>
    </row>
    <row r="4" spans="1:2" x14ac:dyDescent="0.2">
      <c r="A4">
        <v>6.0259999999999998</v>
      </c>
      <c r="B4">
        <v>10</v>
      </c>
    </row>
    <row r="5" spans="1:2" x14ac:dyDescent="0.2">
      <c r="A5">
        <v>5.9740000000000002</v>
      </c>
      <c r="B5">
        <v>15</v>
      </c>
    </row>
    <row r="6" spans="1:2" x14ac:dyDescent="0.2">
      <c r="A6">
        <v>5.9219999999999997</v>
      </c>
      <c r="B6">
        <v>20</v>
      </c>
    </row>
    <row r="7" spans="1:2" x14ac:dyDescent="0.2">
      <c r="A7">
        <v>6.1150000000000002</v>
      </c>
      <c r="B7">
        <v>25</v>
      </c>
    </row>
    <row r="8" spans="1:2" x14ac:dyDescent="0.2">
      <c r="A8">
        <v>6.1760000000000002</v>
      </c>
      <c r="B8">
        <v>30</v>
      </c>
    </row>
    <row r="9" spans="1:2" x14ac:dyDescent="0.2">
      <c r="A9">
        <v>6.085</v>
      </c>
      <c r="B9">
        <v>35</v>
      </c>
    </row>
    <row r="10" spans="1:2" x14ac:dyDescent="0.2">
      <c r="A10">
        <v>5.766</v>
      </c>
      <c r="B10">
        <v>40</v>
      </c>
    </row>
    <row r="11" spans="1:2" x14ac:dyDescent="0.2">
      <c r="A11">
        <v>5.8970000000000002</v>
      </c>
      <c r="B11">
        <v>45</v>
      </c>
    </row>
    <row r="12" spans="1:2" x14ac:dyDescent="0.2">
      <c r="A12">
        <v>5.6029999999999998</v>
      </c>
      <c r="B12">
        <v>50</v>
      </c>
    </row>
    <row r="13" spans="1:2" x14ac:dyDescent="0.2">
      <c r="A13">
        <v>5.9749999999999996</v>
      </c>
      <c r="B13">
        <v>55</v>
      </c>
    </row>
    <row r="14" spans="1:2" x14ac:dyDescent="0.2">
      <c r="A14">
        <v>5.8029999999999999</v>
      </c>
      <c r="B14">
        <v>60</v>
      </c>
    </row>
    <row r="15" spans="1:2" x14ac:dyDescent="0.2">
      <c r="A15">
        <v>5.07</v>
      </c>
      <c r="B15">
        <v>65</v>
      </c>
    </row>
    <row r="16" spans="1:2" x14ac:dyDescent="0.2">
      <c r="A16">
        <v>5.1879999999999997</v>
      </c>
      <c r="B16">
        <v>70</v>
      </c>
    </row>
    <row r="17" spans="1:2" x14ac:dyDescent="0.2">
      <c r="A17">
        <v>5.2720000000000002</v>
      </c>
      <c r="B17">
        <v>75</v>
      </c>
    </row>
    <row r="18" spans="1:2" x14ac:dyDescent="0.2">
      <c r="A18">
        <v>7.968</v>
      </c>
      <c r="B18">
        <v>80</v>
      </c>
    </row>
    <row r="19" spans="1:2" x14ac:dyDescent="0.2">
      <c r="A19" s="237">
        <f>+AVERAGE(A2:A18)</f>
        <v>5.9237058823529409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PMT</vt:lpstr>
      <vt:lpstr>Presupuesto PAGA</vt:lpstr>
      <vt:lpstr>FACTOR PRESTACIONAL</vt:lpstr>
      <vt:lpstr>A.I.U</vt:lpstr>
      <vt:lpstr>INFORMACION</vt:lpstr>
      <vt:lpstr>PROPUESTA ECONOMICA(Proponente)</vt:lpstr>
      <vt:lpstr>PRESUPUESTO OFICIAL (Entidad)</vt:lpstr>
      <vt:lpstr>1.01</vt:lpstr>
      <vt:lpstr>1.02</vt:lpstr>
      <vt:lpstr>1.03</vt:lpstr>
      <vt:lpstr>1.04</vt:lpstr>
      <vt:lpstr>1.05</vt:lpstr>
      <vt:lpstr>1.06</vt:lpstr>
      <vt:lpstr>2.01</vt:lpstr>
      <vt:lpstr>2.02</vt:lpstr>
      <vt:lpstr>2.03</vt:lpstr>
      <vt:lpstr>2.04</vt:lpstr>
      <vt:lpstr>2.05</vt:lpstr>
      <vt:lpstr>2.06</vt:lpstr>
      <vt:lpstr>2.07</vt:lpstr>
      <vt:lpstr>2.08</vt:lpstr>
      <vt:lpstr>2.09</vt:lpstr>
      <vt:lpstr>2.1</vt:lpstr>
      <vt:lpstr>3.01</vt:lpstr>
      <vt:lpstr>3.02</vt:lpstr>
      <vt:lpstr>3.03</vt:lpstr>
      <vt:lpstr>3.04</vt:lpstr>
      <vt:lpstr>3.05</vt:lpstr>
      <vt:lpstr>3.06</vt:lpstr>
      <vt:lpstr>3.07</vt:lpstr>
      <vt:lpstr>3.08</vt:lpstr>
      <vt:lpstr>3.09</vt:lpstr>
      <vt:lpstr>3.1</vt:lpstr>
      <vt:lpstr>3.11</vt:lpstr>
      <vt:lpstr>Hoja1</vt:lpstr>
      <vt:lpstr>'1.02'!Área_de_impresión</vt:lpstr>
      <vt:lpstr>'1.04'!Área_de_impresión</vt:lpstr>
      <vt:lpstr>'3.01'!Área_de_impresión</vt:lpstr>
      <vt:lpstr>A.I.U!Área_de_impresión</vt:lpstr>
      <vt:lpstr>'FACTOR PRESTACIONAL'!Área_de_impresión</vt:lpstr>
      <vt:lpstr>PMT!Área_de_impresión</vt:lpstr>
      <vt:lpstr>'PRESUPUESTO OFICIAL (Entidad)'!Área_de_impresión</vt:lpstr>
      <vt:lpstr>A.I.U!Títulos_a_imprimir</vt:lpstr>
      <vt:lpstr>PMT!Títulos_a_imprimir</vt:lpstr>
    </vt:vector>
  </TitlesOfParts>
  <Manager/>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PERSONAL</cp:lastModifiedBy>
  <cp:lastPrinted>2026-04-23T21:16:48Z</cp:lastPrinted>
  <dcterms:created xsi:type="dcterms:W3CDTF">2006-06-27T16:47:25Z</dcterms:created>
  <dcterms:modified xsi:type="dcterms:W3CDTF">2026-07-01T17:50:19Z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