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https://sena4-my.sharepoint.com/personal/famayag_sena_edu_co/Documents/SENA/BIENES Y SERVICIOS/2026/AMBIENTAL/DOCUMENTOS DEL PROCESO/"/>
    </mc:Choice>
  </mc:AlternateContent>
  <xr:revisionPtr revIDLastSave="17" documentId="8_{AB1962D7-1C7A-4916-BD75-82EA060F931D}" xr6:coauthVersionLast="47" xr6:coauthVersionMax="47" xr10:uidLastSave="{355AD4E4-479A-47C5-9A19-75CC11C79EBA}"/>
  <bookViews>
    <workbookView xWindow="-110" yWindow="-110" windowWidth="19420" windowHeight="10300" xr2:uid="{00000000-000D-0000-FFFF-FFFF00000000}"/>
  </bookViews>
  <sheets>
    <sheet name="ajustado" sheetId="2" r:id="rId1"/>
  </sheets>
  <definedNames>
    <definedName name="_xlnm._FilterDatabase" localSheetId="0" hidden="1">ajustado!$A$4:$N$9</definedName>
    <definedName name="_xlnm.Print_Area" localSheetId="0">ajustado!$A$1:$H$124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1" i="2" l="1"/>
  <c r="H21" i="2" s="1"/>
  <c r="H118" i="2" s="1"/>
  <c r="H119" i="2" s="1"/>
  <c r="G24" i="2"/>
  <c r="H24" i="2" s="1"/>
  <c r="G26" i="2"/>
  <c r="H26" i="2" s="1"/>
  <c r="G115" i="2"/>
  <c r="H115" i="2" s="1"/>
  <c r="G114" i="2"/>
  <c r="H114" i="2" s="1"/>
  <c r="G104" i="2"/>
  <c r="H104" i="2" s="1"/>
  <c r="G99" i="2"/>
  <c r="H99" i="2" s="1"/>
  <c r="G96" i="2"/>
  <c r="H96" i="2" s="1"/>
  <c r="G94" i="2"/>
  <c r="H94" i="2" s="1"/>
  <c r="G90" i="2"/>
  <c r="H90" i="2" s="1"/>
  <c r="G88" i="2"/>
  <c r="H88" i="2" s="1"/>
  <c r="G83" i="2"/>
  <c r="H83" i="2" s="1"/>
  <c r="G70" i="2"/>
  <c r="H70" i="2" s="1"/>
  <c r="G68" i="2"/>
  <c r="H68" i="2" s="1"/>
  <c r="G62" i="2"/>
  <c r="H62" i="2" s="1"/>
  <c r="G61" i="2"/>
  <c r="H61" i="2" s="1"/>
  <c r="G55" i="2"/>
  <c r="H55" i="2" s="1"/>
  <c r="G40" i="2"/>
  <c r="H40" i="2" s="1"/>
  <c r="G39" i="2"/>
  <c r="H39" i="2" s="1"/>
  <c r="G38" i="2"/>
  <c r="H38" i="2" s="1"/>
  <c r="G36" i="2"/>
  <c r="H36" i="2" s="1"/>
  <c r="G35" i="2"/>
  <c r="H35" i="2" s="1"/>
  <c r="G31" i="2"/>
  <c r="H31" i="2" s="1"/>
  <c r="G30" i="2"/>
  <c r="H30" i="2" s="1"/>
  <c r="H120" i="2" l="1"/>
  <c r="H122" i="2" s="1"/>
  <c r="H121" i="2"/>
  <c r="H12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tc={1B094D6F-218F-40E4-8780-CFC5F79DBEF5}</author>
    <author>tc={67DB6FCC-2055-4C89-9865-49EEEEABB159}</author>
    <author>tc={5BAC8F09-EC49-495C-B9B9-516C2B8F1631}</author>
    <author>tc={3537B155-4A9A-4AF6-AFDF-51AA381A1C9C}</author>
  </authors>
  <commentList>
    <comment ref="F6" authorId="0" shapeId="0" xr:uid="{1B094D6F-218F-40E4-8780-CFC5F79DBEF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Reducción de 1 bomba </t>
      </text>
    </comment>
    <comment ref="F8" authorId="1" shapeId="0" xr:uid="{67DB6FCC-2055-4C89-9865-49EEEEABB159}">
      <text>
        <t>[Comentario encadenado]
Su versión de Excel le permite leer este comentario encadenado; sin embargo, las ediciones que se apliquen se quitarán si el archivo se abre en una versión más reciente de Excel. Más información: https://go.microsoft.com/fwlink/?linkid=870924
Comentario:
    Reducción de una derivación</t>
      </text>
    </comment>
    <comment ref="F9" authorId="2" shapeId="0" xr:uid="{5BAC8F09-EC49-495C-B9B9-516C2B8F1631}">
      <text>
        <t>[Comentario encadenado]
Su versión de Excel le permite leer este comentario encadenado; sin embargo, las ediciones que se apliquen se quitarán si el archivo se abre en una versión más reciente de Excel. Más información: https://go.microsoft.com/fwlink/?linkid=870924
Comentario:
    Reducción de un mantenimiento</t>
      </text>
    </comment>
    <comment ref="F76" authorId="3" shapeId="0" xr:uid="{3537B155-4A9A-4AF6-AFDF-51AA381A1C9C}">
      <text>
        <t>[Comentario encadenado]
Su versión de Excel le permite leer este comentario encadenado; sin embargo, las ediciones que se apliquen se quitarán si el archivo se abre en una versión más reciente de Excel. Más información: https://go.microsoft.com/fwlink/?linkid=870924
Comentario:
    Reducción de 3 mantenimientos</t>
      </text>
    </comment>
  </commentList>
</comments>
</file>

<file path=xl/sharedStrings.xml><?xml version="1.0" encoding="utf-8"?>
<sst xmlns="http://schemas.openxmlformats.org/spreadsheetml/2006/main" count="415" uniqueCount="313">
  <si>
    <t xml:space="preserve">VALOR UNITARIO SIN IVA </t>
  </si>
  <si>
    <t>VALOR TOTAL SIN IVA</t>
  </si>
  <si>
    <t>TOTAL</t>
  </si>
  <si>
    <t xml:space="preserve">COSTOS INDIRECTOS </t>
  </si>
  <si>
    <t>IVA SOBRE UTILIDAD (19%)</t>
  </si>
  <si>
    <t xml:space="preserve">COSTOS DIRECTOS </t>
  </si>
  <si>
    <t>ITEM</t>
  </si>
  <si>
    <t>UNIDAD</t>
  </si>
  <si>
    <t>DESCRIPCION TECNICA</t>
  </si>
  <si>
    <t>CODIGO UNSPSC</t>
  </si>
  <si>
    <t>NOMBRE DE ELEMENTO</t>
  </si>
  <si>
    <t>CANTIDAD</t>
  </si>
  <si>
    <t>MANTENIMIENTO PREVENTIVO Y CORRECTIVO POZOS SUBTERRÁNEOS</t>
  </si>
  <si>
    <t>1.1</t>
  </si>
  <si>
    <t>Mantenimiento preventivo de bombas</t>
  </si>
  <si>
    <t>Mantenimiento preventivo de Bombas del pozo 3 ubicado en la sede Fonseca (electrobombas centrífugas de 7.5 HP y 3 HP y bomba sumergible tipo lapicero de 3HP).</t>
  </si>
  <si>
    <t>UN</t>
  </si>
  <si>
    <t>1.2</t>
  </si>
  <si>
    <t>Mantenimiento correctivo de bombas</t>
  </si>
  <si>
    <t>Suministro e instalación de bomba tipo lapicero de 3HP en el pozo 1, desmonte y desinstalación de la bomba de 10HP instalada.</t>
  </si>
  <si>
    <t>1.3</t>
  </si>
  <si>
    <t>Sistema de medición</t>
  </si>
  <si>
    <t>Realizar instalación de una derivación del sistema de medición de niveles estáticos en cada uno de los pozos para la toma de muestras que incluya la instalación de una tubería en PVC de 1 pulgada de diámetro con 17 metros de profundidad</t>
  </si>
  <si>
    <t>1.4</t>
  </si>
  <si>
    <t>Mantenimiento sistema eléctrico</t>
  </si>
  <si>
    <t>Mantenimiento preventivo y correctivo del sistema eléctrico (tablero de control de la caja externa de las bombas sumergibles de 10 HP, 7.5 HP y 3 HP de los pozos profundos N° 1, 2 y 3, que incluya el cambio de elementos en mal estado de funcionamiento)</t>
  </si>
  <si>
    <t>MANTENIMIENTO Y CALIBRACIÓN DE LOS MACROMEDIDORES</t>
  </si>
  <si>
    <t>2.1</t>
  </si>
  <si>
    <t xml:space="preserve">73152108
</t>
  </si>
  <si>
    <t>Mantenimiento correctivo</t>
  </si>
  <si>
    <t>Reemplazo de macro medidor flujo tipo velocidad de chorro único de 4 pulgadas, línea AQUASOFT tipo Woltman Horizontal de 225 mm de longitud clase B, con certificado de calibración, debidamente instalado con todos los accesorios.</t>
  </si>
  <si>
    <t xml:space="preserve"> 3. MANTENIMIENTO PREVENTIVO Y CORRECTIVO DEL SISTEMA R.C.I (Red contra incendios)</t>
  </si>
  <si>
    <t>3.1</t>
  </si>
  <si>
    <t>MANTENIMIENTO PREVENTIVO Y CORRECTIVO DEL MOTOR MECANICO JOHN DEERE SERIE PE4045T90489</t>
  </si>
  <si>
    <t>BOMBA CONTRA INCENDIO ASTM D66210 MARCA CLARKE</t>
  </si>
  <si>
    <t>3.1.1</t>
  </si>
  <si>
    <t xml:space="preserve">72102900
</t>
  </si>
  <si>
    <t>Cambio de aceite</t>
  </si>
  <si>
    <t>Reemplazo de aceite para motor JOHN DEERE serie pe4045t90489 aceite l 15w40 galón x 3,8 litros</t>
  </si>
  <si>
    <t>3.1.2</t>
  </si>
  <si>
    <t>Filtro de combustible</t>
  </si>
  <si>
    <t>Reemplazo filtro de combustible RES20842</t>
  </si>
  <si>
    <t>3.1.3</t>
  </si>
  <si>
    <t>Reemplazo filtro de aceite RES504836</t>
  </si>
  <si>
    <t>3.1.4</t>
  </si>
  <si>
    <t>Correas</t>
  </si>
  <si>
    <t>Reemplazar correas del motor k080496</t>
  </si>
  <si>
    <t>3.1.5</t>
  </si>
  <si>
    <t>SISTEMA ENFRIAMIENTO</t>
  </si>
  <si>
    <t>Desarme y mantenimiento del sistema de enfriamiento automático del motor, verificar y reemplazar válvula de alivio</t>
  </si>
  <si>
    <t>3.1.6</t>
  </si>
  <si>
    <t xml:space="preserve">Limpieza </t>
  </si>
  <si>
    <t>Mantenimiento a borneras de control y conexión de sensores limpieza con productos dieléctricos, petrolizada general a motor mecánico</t>
  </si>
  <si>
    <t>MANTENIMIENTO, PRUEBA Y CALIBRACIÓN BOMBA     ASTM D66210 MARCA CARKLE</t>
  </si>
  <si>
    <t>3.1.7</t>
  </si>
  <si>
    <t>Calibración</t>
  </si>
  <si>
    <t>Calibración de goteo para trabajo de sello mecánico y ajuste de cordón y prensa estopa acuerdo recomendación del fabricante</t>
  </si>
  <si>
    <t>3.1.8</t>
  </si>
  <si>
    <t>Pruebas de rendimiento</t>
  </si>
  <si>
    <t>Realizar pruebas a bomba principal verificando si cumple con las presiones estándares para el sistema. pruebas en todos los gabinetes existentes</t>
  </si>
  <si>
    <t>REVISIÓN DE TUBERÍA ACERO AL CARBÓN SCH 40</t>
  </si>
  <si>
    <t>3.2</t>
  </si>
  <si>
    <t>3.2.1</t>
  </si>
  <si>
    <t>Mantenimiento preventivo y correctivo de la tubería</t>
  </si>
  <si>
    <t>Mantenimiento preventivo y correctivo a tubería en general verificación de fugas y corrosión, si se encuentran fugas a la vista reparar y presurizar el sistema en modo automático</t>
  </si>
  <si>
    <t>3.2.2</t>
  </si>
  <si>
    <t>Pintura epóxica</t>
  </si>
  <si>
    <t>Realizar mantenimiento de pintura en general a gabinetes existente en el sistema de contra incendio</t>
  </si>
  <si>
    <t>3.2.3</t>
  </si>
  <si>
    <t xml:space="preserve">Mantenimiento preventivo y correctivo de las mangueras. </t>
  </si>
  <si>
    <t>Mantenimiento preventivo y correctivo de las mangueras de los gabinetes existente en el sistema de contra incendio, reemplazar averiados.</t>
  </si>
  <si>
    <t>3.3.1</t>
  </si>
  <si>
    <t>Mantenimiento del sistema de protección de contra incendio, verificar curvas de las bombas encendido y apagado por alta y baja presión con pruebas reales en el sistema</t>
  </si>
  <si>
    <t>3.3.2</t>
  </si>
  <si>
    <t>Inspección de manómetros</t>
  </si>
  <si>
    <t>Inspección de manómetros en glicerina con caja en acero inoxidable de 0-200 psi, reemplazar averiados</t>
  </si>
  <si>
    <t>3.3</t>
  </si>
  <si>
    <t xml:space="preserve"> PRUEBA Y CALIBRACIÓN DE PRESIÓN HIDROSTÁTICA AL SISTEMA R.C.I BAJO NORMA NFPA.</t>
  </si>
  <si>
    <t>3.4</t>
  </si>
  <si>
    <t>3.4.1</t>
  </si>
  <si>
    <t>Mantenimiento correctivo de baterías</t>
  </si>
  <si>
    <t xml:space="preserve"> Reemplazo de baterías 8d 1600</t>
  </si>
  <si>
    <t xml:space="preserve">MANTENIMIENTO DE BATERIAS </t>
  </si>
  <si>
    <t>3.5</t>
  </si>
  <si>
    <t xml:space="preserve"> MANTENIMIENTO PREVENTIVO Y CORRECTIVO DE ROCIADOR TIPO UP RIGHT.</t>
  </si>
  <si>
    <t>3.5.1</t>
  </si>
  <si>
    <t>Mantenimiento preventivo válvulas</t>
  </si>
  <si>
    <t xml:space="preserve">Mantenimiento preventivo que incluya la lubricación de ejes de válvulas tornillería en mal estado revisión de fugas, pruebas al timón de la válvula   </t>
  </si>
  <si>
    <t>3.5.2</t>
  </si>
  <si>
    <t>Mantenimiento rociadores</t>
  </si>
  <si>
    <t>Mantenimiento preventivo y correctivo que incluya: 
1. La revisión para verificar pinturas, grasas, oxido, corrosión, o material extraño estos rociadores deben reemplazarse inmediatamente.
2. Si se detecta que la ampolla de vidrio no tiene liquido o esta dañada, el rociador debe cambiarse.</t>
  </si>
  <si>
    <t>3.6</t>
  </si>
  <si>
    <t>MANTENIMIENTO PREVENTIVO DE BOMBA JOCKEY IACOL MODEL BLTS2-11 NO 17032780071 - G, 18 M, 3450 RPM, 220 /440 V, 2.2 KW, 3HP, GP: IP55.</t>
  </si>
  <si>
    <t>3.6.1</t>
  </si>
  <si>
    <t>Verificación de terminales</t>
  </si>
  <si>
    <t xml:space="preserve"> Reajustar todos los terminales verificando si existe rastro de calentamiento en los componentes (En caso de presentar calentamiento realizar el mantenimiento pertinente para evitar daños futuros en el equipo)</t>
  </si>
  <si>
    <t>3.6.2</t>
  </si>
  <si>
    <t>Verificación cargadores</t>
  </si>
  <si>
    <t>Mantenimiento y revisión de las fuentes- cargadores de baterías que incluya el cambio de accesorios de elementos y/o piezas que se encuentren en mal estado de funcionamiento</t>
  </si>
  <si>
    <t>3.6.3</t>
  </si>
  <si>
    <t>Verificación de baterías</t>
  </si>
  <si>
    <t>Medir tensión checkear conexiones (verificar que no estén sulfatadas y corregir si corresponde) y control general del funcionamiento de la unidad.</t>
  </si>
  <si>
    <t>3.6.4</t>
  </si>
  <si>
    <t>Lavado de tanque de almacenamiento</t>
  </si>
  <si>
    <t>Lavado de tanques en fibra de vidrio con capacidad de 50,000 litros cada uno, verificación fugas y posibles daños en la parte interna y externa, revisión y pruebas a válvulas de mariposa 4"</t>
  </si>
  <si>
    <t>3.7</t>
  </si>
  <si>
    <t>MANTENIMIENTO CORRECTIVO DE FUGAS DEL SISTEMA RC</t>
  </si>
  <si>
    <t>3.7.1</t>
  </si>
  <si>
    <t>Demolición</t>
  </si>
  <si>
    <t>Demolición de muro empedrado</t>
  </si>
  <si>
    <t>M2</t>
  </si>
  <si>
    <t>3.7.2</t>
  </si>
  <si>
    <t xml:space="preserve">Excavación </t>
  </si>
  <si>
    <t>Excavación a 3 metros de profundidad hasta encontrar el origen de la fuga</t>
  </si>
  <si>
    <t>M3</t>
  </si>
  <si>
    <t>3.7.3</t>
  </si>
  <si>
    <t>Reparación de fuga</t>
  </si>
  <si>
    <t>Reparación de tubo neofreno de 6" incluye el suministro, instalación y puesta en operación de la tubería</t>
  </si>
  <si>
    <t>ML</t>
  </si>
  <si>
    <t>3.7.4</t>
  </si>
  <si>
    <t>Reparación de mampostería</t>
  </si>
  <si>
    <t>Reparación en mampostería incluye: relleno, compactación</t>
  </si>
  <si>
    <t>3.7.5</t>
  </si>
  <si>
    <t>Reparación de pavimento</t>
  </si>
  <si>
    <t>Reconstrucción de pavimento y losa, incluye bordillos</t>
  </si>
  <si>
    <t>3.7.6</t>
  </si>
  <si>
    <t>Reparación de muro</t>
  </si>
  <si>
    <t>Reconstrucción de muro empedrado</t>
  </si>
  <si>
    <t>4.1</t>
  </si>
  <si>
    <t>Mantenimiento y limpieza trampa de grasa de 200 litros</t>
  </si>
  <si>
    <t>Mantenimiento y limpieza a todo costo de trampa de grasa de 2000 litros, incluye recolección, succión, transporte, limpieza, desinfección, certificación y disposición final de los lodos y residuos extraídos del taller de cocina sede nueva (bloques 3 y 9)</t>
  </si>
  <si>
    <t>4.2</t>
  </si>
  <si>
    <t>Mantenimiento y limpieza trampa de grasa de 40 litros</t>
  </si>
  <si>
    <t>Mantenimiento y limpieza de trampa de grasa portátil de 40 litros, incluye recolección, succión, transporte, limpieza, desinfección, certificación y disposición final de los lodos y residuos extraídos del aula móvil de sacrificio animal</t>
  </si>
  <si>
    <t>MANTENIMIENTO Y LIMPIEZA DE TRAMPAS DE GRASAS Y CAJAS DE INSPECCIÓN</t>
  </si>
  <si>
    <t>5.1.1</t>
  </si>
  <si>
    <t>Mantenimiento Sistema De Airlift</t>
  </si>
  <si>
    <t>Desinstalación Y Mantenimiento De Sistema De Airlift. incluye: revisión de funcionamiento, limpieza de tubería, revisión de fugas</t>
  </si>
  <si>
    <t>5.1.2</t>
  </si>
  <si>
    <t>Mantenimiento De Válvulas De 3 Vías.</t>
  </si>
  <si>
    <t>Desinstalación y mantenimiento De Válvulas De 3 Vías. Incluye: Revisión de funcionamiento, pruebas de obstrucción</t>
  </si>
  <si>
    <t>5.1.3</t>
  </si>
  <si>
    <t>Mantenimiento de filtros</t>
  </si>
  <si>
    <t>Pruebas a filtro y retro lavado de gravas</t>
  </si>
  <si>
    <t>5.1.4</t>
  </si>
  <si>
    <t xml:space="preserve">Revisión de válvulas </t>
  </si>
  <si>
    <t>Revisión de válvulas (mariposa, mono radial y compuerta): mantenimiento de la parte mecánica</t>
  </si>
  <si>
    <t>5.1.5</t>
  </si>
  <si>
    <t>Revisión al sistema de oxidación</t>
  </si>
  <si>
    <t>Revisión al sistema de oxidación: Revisión de platos difusores, tubería de conducción, fugas de aire, verificación de membrana del sistema de purificación del aire.</t>
  </si>
  <si>
    <t>5.1.6</t>
  </si>
  <si>
    <t>Lavado de rosetas</t>
  </si>
  <si>
    <t>Lavado de rosetas sedimentadores</t>
  </si>
  <si>
    <t>5.1</t>
  </si>
  <si>
    <t>5.2.1</t>
  </si>
  <si>
    <t xml:space="preserve">Mantenimiento de guardamotores (Guardamotor NOARK Ex9S32) </t>
  </si>
  <si>
    <t>Mantenimiento de guardamotores (Guardamotor NOARK Ex9S32): Revisión y ajustes de entradas y salidas de potencia, entradas y salidas de señal, verificación del tiempo de disparo.</t>
  </si>
  <si>
    <t>5.2.2</t>
  </si>
  <si>
    <t>Mantenimiento de guardamotores (WEG MPW16- CLASS109)</t>
  </si>
  <si>
    <t>Mantenimiento de guardamotores (WEG MPW16- CLASS109): Revisión y ajustes de entradas y salidas de potencia, entradas y salidas de señal, verificación del tiempo de disparo.</t>
  </si>
  <si>
    <t>5.2.3</t>
  </si>
  <si>
    <t>Revisión del tablero PLC</t>
  </si>
  <si>
    <t>Revisión del tablero PLC: Funcionamiento</t>
  </si>
  <si>
    <t>5.2.4</t>
  </si>
  <si>
    <t>Revisión de borneras</t>
  </si>
  <si>
    <t>Revisión de borneras: Limpieza y ajuste de conexión de cableado, ajustes de señal y potencia.</t>
  </si>
  <si>
    <t>5.2.5</t>
  </si>
  <si>
    <t xml:space="preserve">Mantenimiento tablero de operación </t>
  </si>
  <si>
    <t>Mantenimiento preventivo - correctivo del tablero de operación de distribución de agua potable.</t>
  </si>
  <si>
    <t>5.2</t>
  </si>
  <si>
    <t>SISTEMA ELECTRICO MANTENIMIENTO PREVENTIVO-CORRECTIVO</t>
  </si>
  <si>
    <t>5.3</t>
  </si>
  <si>
    <t>5.3.1</t>
  </si>
  <si>
    <t xml:space="preserve">Desinstalación, revisión, desarme y reemplazo de sellos mecánicos bombas Alimentación </t>
  </si>
  <si>
    <t>Desinstalación, revisión, desarme y reemplazo de sellos mecánicos, rodamientos, cambio de aceite, pruebas   con   megger   a bobinas, secado en horno a bobinas si se requiere, pintura dieléctrica a bobinas, pintura a estructuras físicas de las bombas e instalación de las siguientes bombas de 2 bombas Alimentación (Bombas autocebante Barnes centrifuga monobloque modelo AE 2 30 succión 2", descarga2",3.0 HP, voltaje 220/440, Hmax 30, Q máx. 143), incluye cambio de flotadores eléctricos para el control de niveles de agua (control de nivel IP68, longitud 2mm, voltaje 250V/120Vac, 15ª, Cable de Extensión: 1mm² x 2m, Grado de Protección: IP68CS, Temp. De trabajo: 0°C, Temp. Del agua. ≤80°C. para las</t>
  </si>
  <si>
    <t>5.3.2</t>
  </si>
  <si>
    <t>Desinstalación, revisión, desarme y reemplazo de sellos mecánicos bomba De Trasiego</t>
  </si>
  <si>
    <t>Desinstalación, revisión, desarme y reemplazo de sellos mecánicos, rodamientos, cambio de aceite, pruebas   con   megger   a bobinas, secado en horno a bobinas si se requiere, pintura dieléctrica a bobinas, pintura a estructuras físicas de las bombas e instalación de las siguientes bombas de 1 bomba De Trasiego (Bomba Barnes monobloque, autocebante, centrifuga, modelo AE 1.5 20-1, sección 1 1/2", descarga 1 1/2",2HP, Qmax 108, Hmax 29, 110- 220 volts), inlcuye flotadores eléctricos para el control de niveles de agua (control de nivel IP68, longitud 2mm, voltaje 250V/120Vac, 15ª, Cable de Extensión: 1mm² x 2m, Grado de Protección: IP68CS, Temp. De trabajo: 0°C, Temp. Del agua. ≤80°C</t>
  </si>
  <si>
    <t>5.3.3</t>
  </si>
  <si>
    <t>Desinstalación, revisión, desarme y reemplazo de sellos mecánicos, bomba De Retro lavado</t>
  </si>
  <si>
    <t>Desinstalación, revisión, desarme y reemplazo de sellos mecánicos, rodamientos, cambio de aceite, pruebas   con   megger   a bobinas, secado en horno a bobinas si se requiere, pintura dieléctrica a bobinas, pintura a estructuras físicas de las bombas e instalación de las siguientes bombas de 1 bomba De Retro lavado (Bomba Barnes monobloque, autocebante, centrifuga, modelo AE 1.5 20-1, sección 1 1/2", descarga 1 1/2",2HP, Qmax 108, Hmax 29, 110-220 volts), incluye cambio de flotadores eléctricos para el control de niveles de agua (control de nivel IP68, longitud 2mm, voltaje 250V/120Vac, 15ª, Cable de Extensión: 1mm² x 2m, Grado de Protección: IP68CS, Temp. De trabajo: 0°C, Temp. Del agua. ≤80°C</t>
  </si>
  <si>
    <t>5.3.4</t>
  </si>
  <si>
    <t xml:space="preserve">Desinstalación, revisión, desarme y reemplazo de sellos mecánicos, bombas De Llenado RCI </t>
  </si>
  <si>
    <t>Desinstalación, revisión, desarme y reemplazo de sellos mecánicos, rodamientos, cambio de aceite, pruebas   con   megger   a bobinas, secado en horno a bobinas si se requiere, pintura dieléctrica a bobinas, pintura a estructuras físicas de las bombas e instalación de las siguientes bombas de 2 bombas De Llenado RCI (Bombas autocebante Barnes modelo AE 2 50, centrifuga, monobloque, 5 HP, 220-440volts, sección 2", descarga 2", Hmax 37, Qmax 175). incluye cambio de flotadores eléctricos para el control de niveles de agua (control de nivel IP68, longitud 2mm, voltaje 250V/120Vac, 15ª, Cable de Extensión: 1mm² x 2m, Grado de Protección: IP68CS, Temp. De trabajo: 0°C, Temp. Del agua. ≤80°C.</t>
  </si>
  <si>
    <t>5.3.5</t>
  </si>
  <si>
    <t xml:space="preserve">Desinstalación, revisión, desarme y reemplazo de sellos mecánicos, bombas De Llenado De Almacenamiento </t>
  </si>
  <si>
    <t>Desinstalación, revisión, desarme y reemplazo de sellos mecánicos, rodamientos, cambio de aceite, pruebas   con   megger   a bobinas, secado en horno a bobinas si se requiere, pintura dieléctrica a bobinas, pintura a estructuras físicas de las bombas e instalación de las siguientes bombas de 2 bombas De Llenado De Almacenamiento (Bombas autocebante Barnes modelo AE 2 50, centrifuga, monobloque, 5 HP, 220-440volts, sección 2", descarga 2", Hmax 37, Qmax 175), incluye cambio de flotadores eléctricos para el control de niveles de agua (control de nivel IP68, longitud 2mm, voltaje 250V/120Vac, 15ª, Cable de Extensión: 1mm² x 2m, Grado de Protección: IP68CS, Temp. De trabajo: 0°C, Temp. Del agua. ≤80°C.</t>
  </si>
  <si>
    <t>5.3.6</t>
  </si>
  <si>
    <t xml:space="preserve">Desinstalación, revisión, desarme y reemplazo de sellos mecánicos, Blower Soplador </t>
  </si>
  <si>
    <t>Desinstalación, revisión, desarme y reemplazo de sellos mecánicos, rodamientos, cambio de aceite, pruebas   con   megger   a bobinas, secado en horno a bobinas si se requiere, pintura dieléctrica a bobinas, pintura a estructuras físicas de las bombas e instalación de las siguientes bombas de 1 Blower Soplador FPZ SCL-30    DH-3,3HP,220volts, TRIFAS, (mantenimiento preventivo)</t>
  </si>
  <si>
    <t>5.3.7</t>
  </si>
  <si>
    <t xml:space="preserve">Desinstalación, revisión, desarme y reemplazo de sellos mecánicos, rodamientos, Bombas Barmesa </t>
  </si>
  <si>
    <t>Desinstalación, revisión, desarme y reemplazo de sellos mecánicos, rodamientos, cambio de aceite, pruebas   con   megger   a bobinas, secado en horno a bobinas si se requiere, pintura dieléctrica a bobinas, pintura a estructuras físicas de las bombas e instalación de las siguientes bombas de 2 bombas de suministro: Bombas Barmesa modelo IB2-5-2, 5HP, (mantenimiento preventivo)</t>
  </si>
  <si>
    <t>5.4.1</t>
  </si>
  <si>
    <t>Mantenimiento preventivo a la Bomba de floculación</t>
  </si>
  <si>
    <t>Mantenimiento preventivo a la Bomba de floculación: Electrobomba peristáltica Stenner 170 DM, 1/30 hp, 115-230 volts. Incluye: Revisión de funcionamiento</t>
  </si>
  <si>
    <t>5.4.2</t>
  </si>
  <si>
    <t xml:space="preserve">Mantenimiento preventivo a Electrobombas dosificadoras </t>
  </si>
  <si>
    <t>Mantenimiento preventivo a Electrobombas dosificadoras Grundfos de 6 LPH, 50/60 Hz, 25- 230volts. Incluye: Revisión de funcionamiento, Reemplazo De Kit de mangueras de succión de 6 LPH, 50/60 Hz, 25-230volts; Reemplazo de cheques de descarga y succión de 6 LPH, 50/60 Hz, 25-230volts</t>
  </si>
  <si>
    <t>5.4.3</t>
  </si>
  <si>
    <t xml:space="preserve">Mantenimiento tanque clarificador </t>
  </si>
  <si>
    <t xml:space="preserve">Mantenimiento preventivo - correctivo del tanque clarificador </t>
  </si>
  <si>
    <t>5.4</t>
  </si>
  <si>
    <t xml:space="preserve"> BOMBAS DOSIFICADORAS MANTENIMIENTO PREVENTIVO- CORRECTIVO</t>
  </si>
  <si>
    <t xml:space="preserve">5.5.1 </t>
  </si>
  <si>
    <t xml:space="preserve">Mantenimiento Sistema de Almacenamiento </t>
  </si>
  <si>
    <t xml:space="preserve">Sistema de Almacenamiento Mantenimiento Preventivo-Correctivo: Conformado por tanques de poliéster reforzado en fibra de vidrio de 50.000lts Verificación de fisuras, limpieza, lavado y revisión de las tapas. </t>
  </si>
  <si>
    <t>5.5</t>
  </si>
  <si>
    <t>SISTEMA DE ALMACENAMIENTO MANTENIMIENTO PREVENTIVO-CORRECTIVO</t>
  </si>
  <si>
    <t>5.6</t>
  </si>
  <si>
    <t>5.6.1</t>
  </si>
  <si>
    <t xml:space="preserve">Reemplazo bomba de llenado </t>
  </si>
  <si>
    <t>Suministro e instalación de bomba De Llenado RCI (Bombas auto cebante Barnes modelo AE 2 50, centrifuga, monobloque, 5 HP, 220-440volts, sección 2", descarga 2", Hmax 37, Qmax 175). incluye cambio de flotadores eléctricos para el control de niveles de agua (control de nivel IP68, longitud 2mm, voltaje 250V/120Vac, 15ª, Cable de Extensión: 1mm² x 2m, Grado de Protección: IP68CS, Temp. De trabajo: 0°C, Temp. Del agua. ≤80°C.</t>
  </si>
  <si>
    <t>5.6.2</t>
  </si>
  <si>
    <t>Reemplazo bomba de trasiego</t>
  </si>
  <si>
    <t xml:space="preserve">Suministro e instalación de bomba De Trasiego (Bomba Barnes monobloque, autocebante, centrifuga, modelo AE 1.5 20-1, sección 1 1/2", descarga 1 1/2",2HP, Qmax 108, Hmax 29, 110-220 volts), inlcuye flotadores eléctricos para el control de niveles de agua (control de nivel IP68, longitud 2mm, voltaje 250V/120Vac, 15ª, Cable de Extensión: 1mm² x 2m, Grado de Protección: IP68CS, Temp. De trabajo: 0°C, Temp. Del agua. ≤80°C. </t>
  </si>
  <si>
    <t>5.6.3</t>
  </si>
  <si>
    <t xml:space="preserve">Reemplazo de cajas eléctricas </t>
  </si>
  <si>
    <t xml:space="preserve">Optimización del sistema de conexión eléctrica de los flotadores </t>
  </si>
  <si>
    <t>5.6.4</t>
  </si>
  <si>
    <t>Toma de muestras de agua potable en la sede Fonseca (1 muestra a la entrada de la PTAP y 1 muestra en la salida de la PTAP).</t>
  </si>
  <si>
    <t xml:space="preserve">Toma de muestras de agua potable en la sede Fonseca (1 muestra a la entrada de la PTAP y 1 muestra en la salida de la PTAP). procesamiento en un laboratorio debidamente acreditado por el IDEAM, caracterización fisicoquímica y microbiológica, para los siguientes parámetros:
•	Color aparente. 
•	Olor y sabor. 
•	Turbiedad. 
•	Cloro residual. 
•	pH y Temperatura.
•	Carbono orgánico Total. 
•	Nitritos. 
•	Nitratos. 
•	Fluoruros. 
•	Alcalinidad Total. 
•	Cloruros.  
•	Aluminio. 
•	Dureza Total. 
•	Hierro Total. 
•	Manganeso. 
•	Sulfatos. 
•	Coliformes Totales. 
•	Coliformes fecales E. coli. 
•	Mercurio
Emisión de informe de análisis con respecto a los parámetros determinados en la normatividad legal vigente Resolución 2115 de 2007.
</t>
  </si>
  <si>
    <t>MANTENIMIENTO A TODO COSTO DE PLANTA DE TRATAMIENTO DE AGUAS RESIDUALES</t>
  </si>
  <si>
    <t>6.1</t>
  </si>
  <si>
    <t>6.1.1</t>
  </si>
  <si>
    <t>Pruebas a filtros Y retro lavado de gravas</t>
  </si>
  <si>
    <t>6.1.2</t>
  </si>
  <si>
    <t>Revisión de tubería</t>
  </si>
  <si>
    <t xml:space="preserve">Revisión de tubería: Control de fugas, ajuste de fijadores </t>
  </si>
  <si>
    <t>6.1.3</t>
  </si>
  <si>
    <t>Revisión de válvulas</t>
  </si>
  <si>
    <t>6.1.4</t>
  </si>
  <si>
    <t>Mantenimiento y limpieza de tanques</t>
  </si>
  <si>
    <t>Realizar lavado del tanque de contacto o retro lavado para verificar presencia de fugas y efectuar limpieza interna1</t>
  </si>
  <si>
    <t xml:space="preserve"> SISTEMA HIDRÁULICO MANTENIMEMTO PREVENTIVO- CORRECTIVO</t>
  </si>
  <si>
    <t>6.2</t>
  </si>
  <si>
    <t>6.2.1</t>
  </si>
  <si>
    <t>Revisión de borneras: Limpieza y ajuste de Conexión de cableado, ajustes de señal y potencia.</t>
  </si>
  <si>
    <t>6.2.2</t>
  </si>
  <si>
    <t>Revisión de cajas de empalmes de las bombas</t>
  </si>
  <si>
    <t>Revisión de cajas de empalmes de las bombas: Mantenimiento, revisión de puntas (limpieza con productos dieléctricos), cambio de conectores tipo resorte.</t>
  </si>
  <si>
    <t>6.2.3</t>
  </si>
  <si>
    <t>Mantenimiento a Guardamotores (Guardamotor NOARK Ex9S32)</t>
  </si>
  <si>
    <t>Mantenimiento a Guardamotores (Guardamotor NOARK Ex9S32): Revisión y ajustes de entradas y salidas de potencia, entradas y salidas de señal, verificación del tiempo de disparo</t>
  </si>
  <si>
    <t>6.2.4</t>
  </si>
  <si>
    <t>6.2.5</t>
  </si>
  <si>
    <t xml:space="preserve">Mantenimiento a contactores </t>
  </si>
  <si>
    <t>Mantenimiento a contactores (Contactor NOARK Ex9C1211): Revisión y ajustes de entradas y salidas de potencia, entradas y salidas de señal, verificación del tiempo de disparo.</t>
  </si>
  <si>
    <t>6.3</t>
  </si>
  <si>
    <t>6.3.1</t>
  </si>
  <si>
    <t>Mantenimiento preventivo de Bombas dosificadoras</t>
  </si>
  <si>
    <t>Mantenimiento preventivo de Bombas dosificadoras: Bombas dosificadoras digitales DDA 12 LPH-PVC: incluye limpieza</t>
  </si>
  <si>
    <t>6.3.2</t>
  </si>
  <si>
    <t>Limpieza De Tarjeta Electrónica</t>
  </si>
  <si>
    <t>Limpieza De Tarjeta Electrónica de Bombas dosificadoras digitales DDA 12 LPH-PVC</t>
  </si>
  <si>
    <t>BOMBAS DOSIFICADORAS MANTENIMIENTO PREVENTIVO- CORRECTIVO</t>
  </si>
  <si>
    <t>6.4</t>
  </si>
  <si>
    <t>MANTENIMIENTO ELECTROMECANICO CORRECTIVO- PREVENTIVO</t>
  </si>
  <si>
    <t>6.4.1</t>
  </si>
  <si>
    <t>Desinstalación, revisión, desarme y reemplazo de sellos mecánicos Electrobomba sumergible 80C21.5, 220-440 volts, 2HP</t>
  </si>
  <si>
    <t>Desinstalación, revisión, desarme y reemplazo de sellos mecánicos, rodamientos, cambio de aceite, pruebas   con   megger   a bobinas, secado en horno a bobinas si se requiere, pintura dieléctrica a bobinas, pintura a estructuras físicas de las bombas e instalación de 2 bombas De Pozo Eyector: Electrobomba sumergible 80C21.5, 220-440 volts, 2HP, trifásica, Incluye: cambio de flotadores eléctricos para el control de niveles de agua (control de nivel IP68, longitud 2mm, voltaje 250V/120Vac, 15ª, Cable de Extensión: 1mm² x 2m, Grado de Protección: IP68CS, Temp. De trabajo: 0°C, Temp. Del agua. ≤80°C. para las bombas.</t>
  </si>
  <si>
    <t>6.4.2</t>
  </si>
  <si>
    <t>Desinstalación, revisión, desarme y reemplazo de sellos mecánicos Electrobomba sumergible modelo VXC 20/50 3F</t>
  </si>
  <si>
    <t>Desinstalación, revisión, desarme y reemplazo de sellos mecánicos, rodamientos, cambio de aceite, pruebas   con   megger   a bobinas, secado en horno a bobinas si se requiere, pintura dieléctrica a bobinas, pintura a estructuras físicas de las bombas e instalación de 2 Electrobomba sumergible modelo VXC 20/50 3F, 2HP, 220-440volts, incluye cambio de flotadores eléctricos para el control de niveles de agua (control de nivel IP68, longitud 2mm, voltaje 250V/120Vac, 15ª, Cable de Extensión: 1mm² x 2m, Grado de Protección: IP68CS, Temp. De trabajo: 0°C, Temp. Del agua. ≤80°C. para las bombas.</t>
  </si>
  <si>
    <t>6.4.3</t>
  </si>
  <si>
    <t>Desinstalación, revisión, desarme y reemplazo de sellos mecánicos bombas Tanque Homogenizador</t>
  </si>
  <si>
    <t>Desinstalación, revisión, desarme y reemplazo de sellos mecánicos, rodamientos, cambio de aceite, pruebas   con   megger a bobinas, secado en horno a bobinas si se requiere, pintura dieléctrica a bobinas, pintura a estructuras físicas de las bombas e instalación de 2 bombas Tanque Homogenizador: Electrobomba sumergible modelo VXC 20/50 3F, 2HP, 220-440volts, incluye cambio de flotadores eléctricos para el control de niveles de agua (control de nivel IP68, longitud 2mm, voltaje 250V/120Vac, 15ª, Cable de Extensión: 1mm² x 2m, Grado de Protección: IP68CS, Temp. De trabajo: 0°C, Temp. Del agua. ≤80°C. para las bombas.</t>
  </si>
  <si>
    <t>6.4.4</t>
  </si>
  <si>
    <t>Desinstalación, revisión, desarme y reemplazo de sellos mecánicos bomba Lodos</t>
  </si>
  <si>
    <t>Desinstalación, revisión, desarme y reemplazo de sellos mecánicos, rodamientos, cambio de aceite, pruebas   con   megger   a bobinas, secado en horno a bobinas si se requiere, pintura dieléctrica a bobinas, pintura a estructuras físicas de las bombas e instalación de 1 bomba Lodos:  Electrobomba sumergible modelo ZXm 1A, 0.85, 0,85HP, 220 volts.</t>
  </si>
  <si>
    <t>6.4.5</t>
  </si>
  <si>
    <t>Desinstalación, revisión, desarme y reemplazo de sellos mecánicos, rodamientos, pintura a estructuras físicas de 1 Blower Soplador</t>
  </si>
  <si>
    <t>Desinstalación, revisión, desarme y reemplazo de sellos mecánicos, rodamientos, pintura a estructuras físicas de 1 Blower Soplador FPZ SCL- 40, DH-4, 4HP, 220 volts,  TRIIFAS, (mantenimiento correctivo cambio de piezas si asi lo requiere).</t>
  </si>
  <si>
    <t>6.4.6</t>
  </si>
  <si>
    <t>Desinstalación, revisión, desarme y reemplazo de sellos mecánicos bombas de riego</t>
  </si>
  <si>
    <t>Desinstalación, revisión, desarme y reemplazo de sellos mecánicos, rodamientos, cambio de aceite, pruebas con megger a bobinas, secado en horno a bobinas si se requiere, pintura dieléctrica a bobinas, pintura a estructuras físicas de las bombas e instalación de 2 bombas de riego: IACOL  220v/440v, 3 HP, Qmax140L/min, Hmax59m, Hmin23m, 1"x 1”,  incluye cambio de flotadores eléctricos para el control de niveles de agua (control de nivel IP68, longitud 2mm, voltaje 250V/120Vac, 15ª, Cable de Extensión: 1mm² x 2m, Grado de Protección: IP68CS, Temp. De trabajo: 0°C, Temp. Del agua. ≤80°C. para las bombas.</t>
  </si>
  <si>
    <t>6.4.7</t>
  </si>
  <si>
    <t>Desinstalación, revisión, desarme y reemplazo de sellos mecánicos, rodamientos, cambio de aceite, pruebas con megger a bobinas, secado en horno a bobinas si se requiere, pintura dieléctrica a bobinas, pintura a estructuras físicas de las bombas e instalación de 1 bomba Lodos: Electrobomba sumergible modelo ZXm 1A, 0.85, 0,85HP, 220 volts</t>
  </si>
  <si>
    <t>6.5</t>
  </si>
  <si>
    <t>SUMINISTRO Y CAMBIO DE REPUESTOS</t>
  </si>
  <si>
    <t>6.5.1</t>
  </si>
  <si>
    <t>Sistema de flotadores</t>
  </si>
  <si>
    <t>Optimización del sistema eléctrico de flotadores de los tanques incluye kit de conexión</t>
  </si>
  <si>
    <t>6.5.2</t>
  </si>
  <si>
    <t>Mantenimiento correctivo del pozo eyector</t>
  </si>
  <si>
    <t>Limpieza, desinfección y retiro de lodos acumulados. Incluye disposición final adecuada.</t>
  </si>
  <si>
    <t>6.6</t>
  </si>
  <si>
    <t xml:space="preserve"> ESTANDARIZACIÓN Y CALIBRACIÓN DE PLANTA DE TRATAMIENTO DE AGUAS RESIDUALES COMPACTA Y CARACTERIZACIÓN FISICO QUIMICA Y MICROBIOLOGICA</t>
  </si>
  <si>
    <t>6.6.1</t>
  </si>
  <si>
    <t>Verificación, estandarización reactor UASB</t>
  </si>
  <si>
    <t>Verificación, estandarización y estabilización de los sistemas biológicos en el reactor UASB.</t>
  </si>
  <si>
    <t>6.6.2</t>
  </si>
  <si>
    <t>Estandarización, calibración de la planta de tratamiento de agua residual</t>
  </si>
  <si>
    <t>Estandarización, calibración de la planta de tratamiento de agua residual para graduar y estabilización de los controles de dosificación de los químicos para el proceso de tratamiento.</t>
  </si>
  <si>
    <t>6.6.3</t>
  </si>
  <si>
    <t>pruebas de paneles sedimentadores de clarificador</t>
  </si>
  <si>
    <t>Evacuación, calibración y pruebas de paneles sedimentadores de clarificador.</t>
  </si>
  <si>
    <t>6.6.4</t>
  </si>
  <si>
    <t>Mantenimiento preventivo - correctivo a reactor de lodos activos</t>
  </si>
  <si>
    <t>Mantenimiento preventivo a reactor de lodos activos incluye: vaciado de tanque, limpieza completa, verificación del estado de platos difusores (12 platos), mantenimiento de parrillas de aireación</t>
  </si>
  <si>
    <t>6.6.5</t>
  </si>
  <si>
    <t>Toma de muestras puntuales simples de aguas residuales en la sede Fonseca</t>
  </si>
  <si>
    <t>Toma de muestras puntuales simples de aguas residuales en la sede Fonseca (1 muestra a la entrada de PTAR, 1 muestra a la salida PTAR) para determinación de capacidad de remoción de la planta de tratamiento propia de la sede,  procesamiento en un laboratorio debidamente acreditado por el IDEAM y caracterización físico química y microbiológica de las aguas residuales domésticas tratadas y reusadas para riego de áreas verdes en parques y campos deportivos en actividades de ornato y mantenimiento, para mínimo los siguientes parámetros:
Conductividad.
Fenoles totales.
Hidrocarburos totales
Cianuro libre.
Cloruros.
Fluoruros
Sulfatos
Mercurio
Sodio
Antimonio
Cloro total residual
Nitratos
Emisión de informe de análisis con respecto a los parámetros determinados en la normatividad legal vigente Resolución 1256 de 2021 Artículo 5.</t>
  </si>
  <si>
    <r>
      <rPr>
        <b/>
        <sz val="11"/>
        <rFont val="Arial"/>
        <family val="2"/>
      </rPr>
      <t>ADMINISTRACION (15%)</t>
    </r>
  </si>
  <si>
    <r>
      <rPr>
        <b/>
        <sz val="11"/>
        <rFont val="Arial"/>
        <family val="2"/>
      </rPr>
      <t>UTILIDAD (5%)</t>
    </r>
  </si>
  <si>
    <r>
      <rPr>
        <b/>
        <sz val="11"/>
        <rFont val="Arial"/>
        <family val="2"/>
      </rPr>
      <t>IMPREVISTOS (5%)</t>
    </r>
  </si>
  <si>
    <t>MANTENIMIENTO PLANTAS DE TRATAMIENTO AGUA POTABLE</t>
  </si>
  <si>
    <t xml:space="preserve">40151700
</t>
  </si>
  <si>
    <t xml:space="preserve">47101500
</t>
  </si>
  <si>
    <t>FIRMA</t>
  </si>
  <si>
    <t>ANEXO 3- OFERTA ECONOMICA</t>
  </si>
  <si>
    <t>NOMBRE DE LA EMPRESA</t>
  </si>
  <si>
    <t>MANTENIMIENTO A TODO COSTO DE LOS POZOS SUBTERRÁNEOS Y ELEMENTOS DE SUCCIÓN, BOMBEO Y MEDICIÓN DEL AGUA SUBTERRÁNEA; MANTENIMIENTO Y CALIBRACIÓN DE MACRO MEDIDORES, MANTENIMIENTO PREVENTIVO Y CORRECTIVO DEL SISTEMA DE RCI Y BOMBEO DE AGUA POTABLE; MANTENIMIENTO Y LIMPIEZA DE TRAMPAS DE GRASA Y CAJAS DE INSPECCIÓN Y EL MANTENIMIENTO PREVENTIVO Y CORRECTIVO A TODO COSTO, INCLUYENDO REPARACIONES Y CAMBIO DE PIEZAS DE LAS PLANTAS DE TRATAMIENTO DE AGUAS RESIDUALES Y PLANTA DE TRATAMIENTO DE AGUA POTABLE DEL CENTRO AGROEMPRESARIAL Y ACUÍCOLA DEL SENA REGIONAL GUAJIRA.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</si>
</sst>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0.0"/>
    <numFmt numFmtId="165" formatCode="\$\ #,##0"/>
  </numFmts>
  <fonts count="11" x14ac:knownFonts="1">
    <font>
      <sz val="10"/>
      <color rgb="FF000000"/>
      <name val="Times New Roman"/>
      <charset val="204"/>
    </font>
    <font>
      <sz val="10"/>
      <color rgb="FF000000"/>
      <name val="Times New Roman"/>
      <family val="1"/>
    </font>
    <font>
      <sz val="11"/>
      <color rgb="FF000000"/>
      <name val="Calibri"/>
      <family val="2"/>
    </font>
    <font>
      <sz val="12"/>
      <color theme="1"/>
      <name val="Calibri"/>
      <family val="2"/>
      <scheme val="minor"/>
    </font>
    <font>
      <b/>
      <sz val="11"/>
      <name val="Arial"/>
      <family val="2"/>
    </font>
    <font>
      <b/>
      <sz val="11"/>
      <color rgb="FF000000"/>
      <name val="Arial"/>
      <family val="2"/>
    </font>
    <font>
      <sz val="11"/>
      <color rgb="FF000000"/>
      <name val="Arial"/>
      <family val="2"/>
    </font>
    <font>
      <sz val="11"/>
      <name val="Arial"/>
      <family val="2"/>
    </font>
    <font>
      <b/>
      <sz val="11"/>
      <name val="Trebuchet MS"/>
      <family val="2"/>
    </font>
    <font>
      <sz val="9"/>
      <color rgb="FF000000"/>
      <name val="Calibri"/>
      <family val="2"/>
    </font>
    <font>
      <b/>
      <sz val="11"/>
      <color rgb="FFFF0000"/>
      <name val="Arial"/>
      <family val="2"/>
    </font>
  </fonts>
  <fills count="7">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BEEFAB"/>
        <bgColor indexed="64"/>
      </patternFill>
    </fill>
    <fill>
      <patternFill patternType="solid">
        <fgColor rgb="FFFFFF00"/>
        <bgColor indexed="64"/>
      </patternFill>
    </fill>
    <fill>
      <patternFill patternType="solid">
        <fgColor rgb="FFFFFFFF"/>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medium">
        <color indexed="64"/>
      </top>
      <bottom/>
      <diagonal/>
    </border>
    <border>
      <left/>
      <right style="medium">
        <color indexed="64"/>
      </right>
      <top/>
      <bottom style="medium">
        <color indexed="64"/>
      </bottom>
      <diagonal/>
    </border>
  </borders>
  <cellStyleXfs count="6">
    <xf numFmtId="0" fontId="0" fillId="0" borderId="0"/>
    <xf numFmtId="44" fontId="1" fillId="0" borderId="0" applyFont="0" applyFill="0" applyBorder="0" applyAlignment="0" applyProtection="0"/>
    <xf numFmtId="0" fontId="3" fillId="0" borderId="0"/>
    <xf numFmtId="44" fontId="3" fillId="0" borderId="0" applyFont="0" applyFill="0" applyBorder="0" applyAlignment="0" applyProtection="0"/>
    <xf numFmtId="0" fontId="1" fillId="0" borderId="0"/>
    <xf numFmtId="44" fontId="1" fillId="0" borderId="0" applyFont="0" applyFill="0" applyBorder="0" applyAlignment="0" applyProtection="0"/>
  </cellStyleXfs>
  <cellXfs count="103">
    <xf numFmtId="0" fontId="0" fillId="0" borderId="0" xfId="0" applyAlignment="1">
      <alignment horizontal="left" vertical="top"/>
    </xf>
    <xf numFmtId="0" fontId="0" fillId="0" borderId="0" xfId="0" applyAlignment="1">
      <alignment horizontal="center" vertical="center"/>
    </xf>
    <xf numFmtId="0" fontId="0" fillId="0" borderId="0" xfId="0" applyAlignment="1">
      <alignment horizontal="left" vertical="center"/>
    </xf>
    <xf numFmtId="165" fontId="0" fillId="0" borderId="0" xfId="0" applyNumberFormat="1" applyAlignment="1">
      <alignment horizontal="center" vertical="center"/>
    </xf>
    <xf numFmtId="0" fontId="2" fillId="0" borderId="0" xfId="0" applyFont="1" applyAlignment="1">
      <alignment horizontal="left" vertical="center"/>
    </xf>
    <xf numFmtId="0" fontId="0" fillId="2" borderId="0" xfId="0" applyFill="1" applyAlignment="1">
      <alignment horizontal="left" vertical="top"/>
    </xf>
    <xf numFmtId="1" fontId="0" fillId="0" borderId="0" xfId="0" applyNumberFormat="1" applyAlignment="1">
      <alignment horizontal="center" vertical="center"/>
    </xf>
    <xf numFmtId="0" fontId="4" fillId="3" borderId="4" xfId="0" applyFont="1" applyFill="1" applyBorder="1" applyAlignment="1">
      <alignment horizontal="center" vertical="center" wrapText="1"/>
    </xf>
    <xf numFmtId="1" fontId="4"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165" fontId="4" fillId="3" borderId="1" xfId="1" applyNumberFormat="1" applyFont="1" applyFill="1" applyBorder="1" applyAlignment="1">
      <alignment horizontal="center" vertical="center" wrapText="1"/>
    </xf>
    <xf numFmtId="165" fontId="4" fillId="3" borderId="2" xfId="1" applyNumberFormat="1" applyFont="1" applyFill="1" applyBorder="1" applyAlignment="1">
      <alignment horizontal="center" vertical="center" wrapText="1"/>
    </xf>
    <xf numFmtId="1" fontId="5" fillId="4" borderId="4" xfId="0" applyNumberFormat="1" applyFont="1" applyFill="1" applyBorder="1" applyAlignment="1">
      <alignment horizontal="center" vertical="center" shrinkToFit="1"/>
    </xf>
    <xf numFmtId="164" fontId="6" fillId="2" borderId="4" xfId="0" applyNumberFormat="1" applyFont="1" applyFill="1" applyBorder="1" applyAlignment="1">
      <alignment horizontal="center" vertical="center" shrinkToFit="1"/>
    </xf>
    <xf numFmtId="1" fontId="6" fillId="2" borderId="1" xfId="0" applyNumberFormat="1" applyFont="1" applyFill="1" applyBorder="1" applyAlignment="1">
      <alignment horizontal="center" vertical="center" shrinkToFi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165" fontId="6" fillId="2" borderId="1" xfId="0" applyNumberFormat="1" applyFont="1" applyFill="1" applyBorder="1" applyAlignment="1">
      <alignment horizontal="center" vertical="center" shrinkToFit="1"/>
    </xf>
    <xf numFmtId="165" fontId="6" fillId="2" borderId="2" xfId="0" applyNumberFormat="1" applyFont="1" applyFill="1" applyBorder="1" applyAlignment="1">
      <alignment horizontal="center" vertical="center" shrinkToFi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 fontId="5" fillId="0" borderId="4" xfId="0" applyNumberFormat="1" applyFont="1" applyBorder="1" applyAlignment="1">
      <alignment horizontal="center" vertical="center" shrinkToFit="1"/>
    </xf>
    <xf numFmtId="1" fontId="6" fillId="0" borderId="1" xfId="0" applyNumberFormat="1" applyFont="1" applyBorder="1" applyAlignment="1">
      <alignment vertical="center" wrapText="1" shrinkToFit="1"/>
    </xf>
    <xf numFmtId="1" fontId="6" fillId="0" borderId="1" xfId="0" applyNumberFormat="1" applyFont="1" applyBorder="1" applyAlignment="1">
      <alignment horizontal="center" vertical="center" shrinkToFit="1"/>
    </xf>
    <xf numFmtId="0" fontId="5" fillId="0" borderId="4" xfId="0" applyFont="1" applyBorder="1" applyAlignment="1">
      <alignment horizontal="center" vertical="center" wrapText="1" shrinkToFit="1"/>
    </xf>
    <xf numFmtId="0" fontId="6" fillId="0" borderId="1" xfId="0" applyFont="1" applyBorder="1" applyAlignment="1">
      <alignment vertical="center" wrapText="1" shrinkToFit="1"/>
    </xf>
    <xf numFmtId="0" fontId="6" fillId="0" borderId="1" xfId="0" applyFont="1" applyBorder="1" applyAlignment="1">
      <alignment horizontal="center" vertical="center" wrapText="1" shrinkToFit="1"/>
    </xf>
    <xf numFmtId="44" fontId="6" fillId="0" borderId="1" xfId="1" applyFont="1" applyFill="1" applyBorder="1" applyAlignment="1">
      <alignment vertical="center" shrinkToFit="1"/>
    </xf>
    <xf numFmtId="0" fontId="6" fillId="0" borderId="4" xfId="0" applyFont="1" applyBorder="1" applyAlignment="1">
      <alignment horizontal="center" vertical="center" wrapText="1" shrinkToFit="1"/>
    </xf>
    <xf numFmtId="1" fontId="5" fillId="0" borderId="1" xfId="0" applyNumberFormat="1" applyFont="1" applyBorder="1" applyAlignment="1">
      <alignment vertical="center" shrinkToFit="1"/>
    </xf>
    <xf numFmtId="165" fontId="6" fillId="3" borderId="6" xfId="0" applyNumberFormat="1" applyFont="1" applyFill="1" applyBorder="1" applyAlignment="1">
      <alignment horizontal="center" vertical="center" shrinkToFit="1"/>
    </xf>
    <xf numFmtId="165" fontId="6" fillId="3" borderId="2" xfId="0" applyNumberFormat="1" applyFont="1" applyFill="1" applyBorder="1" applyAlignment="1">
      <alignment horizontal="center" vertical="center" shrinkToFit="1"/>
    </xf>
    <xf numFmtId="165" fontId="6" fillId="3" borderId="0" xfId="0" applyNumberFormat="1" applyFont="1" applyFill="1" applyAlignment="1">
      <alignment horizontal="center" vertical="center" shrinkToFit="1"/>
    </xf>
    <xf numFmtId="165" fontId="6" fillId="3" borderId="5" xfId="0" applyNumberFormat="1" applyFont="1" applyFill="1" applyBorder="1" applyAlignment="1">
      <alignment horizontal="center" vertical="center" shrinkToFit="1"/>
    </xf>
    <xf numFmtId="165" fontId="5" fillId="3" borderId="3" xfId="0" applyNumberFormat="1" applyFont="1" applyFill="1" applyBorder="1" applyAlignment="1">
      <alignment horizontal="center" vertical="center" shrinkToFit="1"/>
    </xf>
    <xf numFmtId="164" fontId="6" fillId="5" borderId="4" xfId="0" applyNumberFormat="1" applyFont="1" applyFill="1" applyBorder="1" applyAlignment="1">
      <alignment horizontal="center" vertical="center" shrinkToFit="1"/>
    </xf>
    <xf numFmtId="1" fontId="6" fillId="5" borderId="1" xfId="0" applyNumberFormat="1" applyFont="1" applyFill="1" applyBorder="1" applyAlignment="1">
      <alignment horizontal="center" vertical="center" shrinkToFit="1"/>
    </xf>
    <xf numFmtId="0" fontId="6" fillId="5" borderId="1" xfId="0" applyFont="1" applyFill="1" applyBorder="1" applyAlignment="1">
      <alignment horizontal="center" vertical="center" wrapText="1"/>
    </xf>
    <xf numFmtId="0" fontId="6" fillId="5" borderId="1" xfId="0" applyFont="1" applyFill="1" applyBorder="1" applyAlignment="1">
      <alignment horizontal="left" vertical="center" wrapText="1"/>
    </xf>
    <xf numFmtId="0" fontId="7" fillId="5" borderId="1" xfId="0" applyFont="1" applyFill="1" applyBorder="1" applyAlignment="1">
      <alignment horizontal="center" vertical="center" wrapText="1"/>
    </xf>
    <xf numFmtId="165" fontId="6" fillId="5" borderId="1" xfId="0" applyNumberFormat="1" applyFont="1" applyFill="1" applyBorder="1" applyAlignment="1">
      <alignment horizontal="center" vertical="center" shrinkToFit="1"/>
    </xf>
    <xf numFmtId="165" fontId="6" fillId="5" borderId="2" xfId="0" applyNumberFormat="1" applyFont="1" applyFill="1" applyBorder="1" applyAlignment="1">
      <alignment horizontal="center" vertical="center" shrinkToFit="1"/>
    </xf>
    <xf numFmtId="0" fontId="0" fillId="5" borderId="0" xfId="0" applyFill="1" applyAlignment="1">
      <alignment horizontal="left" vertical="top"/>
    </xf>
    <xf numFmtId="1" fontId="5" fillId="5" borderId="4" xfId="0" applyNumberFormat="1" applyFont="1" applyFill="1" applyBorder="1" applyAlignment="1">
      <alignment horizontal="center" vertical="center" shrinkToFit="1"/>
    </xf>
    <xf numFmtId="1" fontId="6" fillId="5" borderId="1" xfId="0" applyNumberFormat="1" applyFont="1" applyFill="1" applyBorder="1" applyAlignment="1">
      <alignment vertical="center" wrapText="1" shrinkToFit="1"/>
    </xf>
    <xf numFmtId="0" fontId="5" fillId="5" borderId="4" xfId="0" applyFont="1" applyFill="1" applyBorder="1" applyAlignment="1">
      <alignment horizontal="center" vertical="center" wrapText="1" shrinkToFit="1"/>
    </xf>
    <xf numFmtId="0" fontId="6" fillId="5" borderId="1" xfId="0" applyFont="1" applyFill="1" applyBorder="1" applyAlignment="1">
      <alignment vertical="center" wrapText="1" shrinkToFit="1"/>
    </xf>
    <xf numFmtId="0" fontId="6" fillId="5" borderId="1" xfId="0" applyFont="1" applyFill="1" applyBorder="1" applyAlignment="1">
      <alignment horizontal="center" vertical="center" wrapText="1" shrinkToFit="1"/>
    </xf>
    <xf numFmtId="44" fontId="6" fillId="5" borderId="1" xfId="1" applyFont="1" applyFill="1" applyBorder="1" applyAlignment="1">
      <alignment vertical="center" shrinkToFit="1"/>
    </xf>
    <xf numFmtId="1" fontId="6" fillId="2" borderId="7" xfId="0" applyNumberFormat="1" applyFont="1" applyFill="1" applyBorder="1" applyAlignment="1">
      <alignment horizontal="center" vertical="center" shrinkToFit="1"/>
    </xf>
    <xf numFmtId="0" fontId="7" fillId="2" borderId="8" xfId="0" applyFont="1" applyFill="1" applyBorder="1" applyAlignment="1">
      <alignment horizontal="center" vertical="center" wrapText="1"/>
    </xf>
    <xf numFmtId="0" fontId="7" fillId="2" borderId="8" xfId="0" applyFont="1" applyFill="1" applyBorder="1" applyAlignment="1">
      <alignment horizontal="left" vertical="center" wrapText="1"/>
    </xf>
    <xf numFmtId="165" fontId="6" fillId="2" borderId="8" xfId="0" applyNumberFormat="1" applyFont="1" applyFill="1" applyBorder="1" applyAlignment="1">
      <alignment horizontal="center" vertical="center" shrinkToFit="1"/>
    </xf>
    <xf numFmtId="165" fontId="6" fillId="2" borderId="9" xfId="0" applyNumberFormat="1" applyFont="1" applyFill="1" applyBorder="1" applyAlignment="1">
      <alignment horizontal="center" vertical="center" shrinkToFit="1"/>
    </xf>
    <xf numFmtId="0" fontId="7" fillId="0" borderId="1" xfId="0" applyFont="1" applyBorder="1" applyAlignment="1">
      <alignment horizontal="center" vertical="center" wrapText="1"/>
    </xf>
    <xf numFmtId="165" fontId="6" fillId="0" borderId="1" xfId="0" applyNumberFormat="1" applyFont="1" applyBorder="1" applyAlignment="1">
      <alignment horizontal="center" vertical="center" shrinkToFit="1"/>
    </xf>
    <xf numFmtId="0" fontId="7" fillId="0" borderId="8" xfId="0" applyFont="1" applyBorder="1" applyAlignment="1">
      <alignment horizontal="center" vertical="center" wrapText="1"/>
    </xf>
    <xf numFmtId="1" fontId="6" fillId="0" borderId="8" xfId="0" applyNumberFormat="1" applyFont="1" applyBorder="1" applyAlignment="1">
      <alignment horizontal="center" vertical="center" shrinkToFit="1"/>
    </xf>
    <xf numFmtId="164" fontId="6" fillId="0" borderId="4" xfId="0" applyNumberFormat="1" applyFont="1" applyBorder="1" applyAlignment="1">
      <alignment horizontal="center" vertical="center" shrinkToFit="1"/>
    </xf>
    <xf numFmtId="0" fontId="7" fillId="0" borderId="1" xfId="0" applyFont="1" applyBorder="1" applyAlignment="1">
      <alignment horizontal="left" vertical="center" wrapText="1"/>
    </xf>
    <xf numFmtId="165" fontId="6" fillId="0" borderId="2" xfId="0" applyNumberFormat="1" applyFont="1" applyBorder="1" applyAlignment="1">
      <alignment horizontal="center" vertical="center" shrinkToFi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4" fillId="3" borderId="8" xfId="0" applyFont="1" applyFill="1" applyBorder="1" applyAlignment="1">
      <alignment horizontal="center" vertical="center" wrapText="1"/>
    </xf>
    <xf numFmtId="0" fontId="4" fillId="3" borderId="10" xfId="0" applyFont="1" applyFill="1" applyBorder="1" applyAlignment="1">
      <alignment horizontal="center" vertical="center" wrapText="1"/>
    </xf>
    <xf numFmtId="1" fontId="5" fillId="4" borderId="7" xfId="0" applyNumberFormat="1" applyFont="1" applyFill="1" applyBorder="1" applyAlignment="1">
      <alignment horizontal="center" vertical="center" shrinkToFit="1"/>
    </xf>
    <xf numFmtId="1" fontId="5" fillId="4" borderId="8" xfId="0" applyNumberFormat="1" applyFont="1" applyFill="1" applyBorder="1" applyAlignment="1">
      <alignment horizontal="center" vertical="center" shrinkToFit="1"/>
    </xf>
    <xf numFmtId="1" fontId="5" fillId="4" borderId="9" xfId="0" applyNumberFormat="1" applyFont="1" applyFill="1" applyBorder="1" applyAlignment="1">
      <alignment horizontal="center" vertical="center" shrinkToFit="1"/>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17"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25" xfId="0" applyFont="1" applyFill="1" applyBorder="1" applyAlignment="1">
      <alignment horizontal="center" vertical="center" wrapText="1"/>
    </xf>
    <xf numFmtId="165" fontId="6" fillId="3" borderId="7" xfId="0" applyNumberFormat="1" applyFont="1" applyFill="1" applyBorder="1" applyAlignment="1">
      <alignment horizontal="center" vertical="center" shrinkToFit="1"/>
    </xf>
    <xf numFmtId="165" fontId="6" fillId="3" borderId="10" xfId="0" applyNumberFormat="1" applyFont="1" applyFill="1" applyBorder="1" applyAlignment="1">
      <alignment horizontal="center" vertical="center" shrinkToFit="1"/>
    </xf>
    <xf numFmtId="165" fontId="5" fillId="3" borderId="7" xfId="0" applyNumberFormat="1" applyFont="1" applyFill="1" applyBorder="1" applyAlignment="1">
      <alignment horizontal="center" vertical="center" shrinkToFit="1"/>
    </xf>
    <xf numFmtId="165" fontId="5" fillId="3" borderId="10" xfId="0" applyNumberFormat="1" applyFont="1" applyFill="1" applyBorder="1" applyAlignment="1">
      <alignment horizontal="center" vertical="center" shrinkToFit="1"/>
    </xf>
    <xf numFmtId="0" fontId="8" fillId="2" borderId="27" xfId="0" applyFont="1" applyFill="1" applyBorder="1" applyAlignment="1">
      <alignment horizontal="center" vertical="center" wrapText="1"/>
    </xf>
    <xf numFmtId="0" fontId="9" fillId="6" borderId="28" xfId="0" applyFont="1" applyFill="1" applyBorder="1" applyAlignment="1">
      <alignment horizontal="center" vertical="center"/>
    </xf>
    <xf numFmtId="1" fontId="6" fillId="2" borderId="1" xfId="0" applyNumberFormat="1" applyFont="1" applyFill="1" applyBorder="1" applyAlignment="1">
      <alignment horizontal="center" vertical="center" wrapText="1" shrinkToFit="1"/>
    </xf>
    <xf numFmtId="0" fontId="9" fillId="0" borderId="28" xfId="0" applyFont="1" applyBorder="1" applyAlignment="1">
      <alignment horizontal="left" vertical="center" wrapText="1"/>
    </xf>
    <xf numFmtId="0" fontId="9" fillId="0" borderId="28" xfId="0" applyFont="1" applyBorder="1" applyAlignment="1">
      <alignment horizontal="center" vertical="center" wrapText="1"/>
    </xf>
    <xf numFmtId="0" fontId="6" fillId="2" borderId="1" xfId="0" applyFont="1" applyFill="1" applyBorder="1" applyAlignment="1">
      <alignment vertical="center" wrapText="1" shrinkToFit="1"/>
    </xf>
    <xf numFmtId="0" fontId="4"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9" xfId="0" applyFont="1" applyFill="1" applyBorder="1" applyAlignment="1">
      <alignment horizontal="center" vertical="center" wrapText="1"/>
    </xf>
  </cellXfs>
  <cellStyles count="6">
    <cellStyle name="Moneda" xfId="1" builtinId="4"/>
    <cellStyle name="Moneda 2" xfId="5" xr:uid="{00000000-0005-0000-0000-000001000000}"/>
    <cellStyle name="Moneda 3" xfId="3" xr:uid="{00000000-0005-0000-0000-000002000000}"/>
    <cellStyle name="Normal" xfId="0" builtinId="0"/>
    <cellStyle name="Normal 2" xfId="4" xr:uid="{00000000-0005-0000-0000-000004000000}"/>
    <cellStyle name="Normal 3" xfId="2" xr:uid="{00000000-0005-0000-0000-000005000000}"/>
  </cellStyles>
  <dxfs count="0"/>
  <tableStyles count="0" defaultTableStyle="TableStyleMedium9" defaultPivotStyle="PivotStyleLight16"/>
  <colors>
    <mruColors>
      <color rgb="FFBEEFAB"/>
      <color rgb="FF9CE67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Rosa Lara Brito" id="{C1FFD2F3-CC62-4734-B055-BCF3876772FB}" userId="1cf86a1fae1f6629" providerId="Windows Liv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6" dT="2026-05-27T13:51:58.27" personId="{C1FFD2F3-CC62-4734-B055-BCF3876772FB}" id="{1B094D6F-218F-40E4-8780-CFC5F79DBEF5}">
    <text xml:space="preserve">Reducción de 1 bomba </text>
  </threadedComment>
  <threadedComment ref="F8" dT="2026-05-27T13:54:09.54" personId="{C1FFD2F3-CC62-4734-B055-BCF3876772FB}" id="{67DB6FCC-2055-4C89-9865-49EEEEABB159}">
    <text>Reducción de una derivación</text>
  </threadedComment>
  <threadedComment ref="F9" dT="2026-05-27T13:54:41.30" personId="{C1FFD2F3-CC62-4734-B055-BCF3876772FB}" id="{5BAC8F09-EC49-495C-B9B9-516C2B8F1631}">
    <text>Reducción de un mantenimiento</text>
  </threadedComment>
  <threadedComment ref="F76" dT="2026-05-27T13:58:52.62" personId="{C1FFD2F3-CC62-4734-B055-BCF3876772FB}" id="{3537B155-4A9A-4AF6-AFDF-51AA381A1C9C}">
    <text>Reducción de 3 mantenimientos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10E2F-AD83-4EFC-AAD8-4F9B8AD9D182}">
  <sheetPr>
    <pageSetUpPr fitToPage="1"/>
  </sheetPr>
  <dimension ref="A1:H126"/>
  <sheetViews>
    <sheetView tabSelected="1" zoomScale="70" zoomScaleNormal="70" zoomScaleSheetLayoutView="55" workbookViewId="0">
      <selection activeCell="A3" sqref="A3:H3"/>
    </sheetView>
  </sheetViews>
  <sheetFormatPr baseColWidth="10" defaultColWidth="9.296875" defaultRowHeight="13" x14ac:dyDescent="0.3"/>
  <cols>
    <col min="1" max="1" width="11.19921875" style="1" customWidth="1"/>
    <col min="2" max="2" width="16.796875" style="6" customWidth="1"/>
    <col min="3" max="3" width="23.19921875" style="1" customWidth="1"/>
    <col min="4" max="4" width="69.19921875" style="2" customWidth="1"/>
    <col min="5" max="5" width="25" style="1" customWidth="1"/>
    <col min="6" max="6" width="16" style="1" customWidth="1"/>
    <col min="7" max="7" width="15.19921875" style="3" customWidth="1"/>
    <col min="8" max="8" width="25.69921875" style="3" customWidth="1"/>
  </cols>
  <sheetData>
    <row r="1" spans="1:8" ht="25.5" customHeight="1" x14ac:dyDescent="0.3">
      <c r="A1" s="94" t="s">
        <v>310</v>
      </c>
      <c r="B1" s="95"/>
      <c r="C1" s="95"/>
      <c r="D1" s="95"/>
      <c r="E1" s="95"/>
      <c r="F1" s="95"/>
      <c r="G1" s="95"/>
      <c r="H1" s="96"/>
    </row>
    <row r="2" spans="1:8" ht="21.75" customHeight="1" x14ac:dyDescent="0.3">
      <c r="A2" s="100" t="s">
        <v>311</v>
      </c>
      <c r="B2" s="101"/>
      <c r="C2" s="101"/>
      <c r="D2" s="101"/>
      <c r="E2" s="101"/>
      <c r="F2" s="101"/>
      <c r="G2" s="101"/>
      <c r="H2" s="102"/>
    </row>
    <row r="3" spans="1:8" ht="81" customHeight="1" x14ac:dyDescent="0.3">
      <c r="A3" s="97" t="s">
        <v>312</v>
      </c>
      <c r="B3" s="98"/>
      <c r="C3" s="98"/>
      <c r="D3" s="98"/>
      <c r="E3" s="98"/>
      <c r="F3" s="98"/>
      <c r="G3" s="98"/>
      <c r="H3" s="99"/>
    </row>
    <row r="4" spans="1:8" ht="27" customHeight="1" x14ac:dyDescent="0.3">
      <c r="A4" s="7" t="s">
        <v>6</v>
      </c>
      <c r="B4" s="8" t="s">
        <v>9</v>
      </c>
      <c r="C4" s="9" t="s">
        <v>10</v>
      </c>
      <c r="D4" s="9" t="s">
        <v>8</v>
      </c>
      <c r="E4" s="9" t="s">
        <v>7</v>
      </c>
      <c r="F4" s="9" t="s">
        <v>11</v>
      </c>
      <c r="G4" s="10" t="s">
        <v>0</v>
      </c>
      <c r="H4" s="11" t="s">
        <v>1</v>
      </c>
    </row>
    <row r="5" spans="1:8" ht="25.5" customHeight="1" x14ac:dyDescent="0.3">
      <c r="A5" s="12">
        <v>1</v>
      </c>
      <c r="B5" s="65" t="s">
        <v>12</v>
      </c>
      <c r="C5" s="66"/>
      <c r="D5" s="66"/>
      <c r="E5" s="66"/>
      <c r="F5" s="66"/>
      <c r="G5" s="66"/>
      <c r="H5" s="67"/>
    </row>
    <row r="6" spans="1:8" ht="54.75" customHeight="1" thickBot="1" x14ac:dyDescent="0.35">
      <c r="A6" s="13" t="s">
        <v>13</v>
      </c>
      <c r="B6" s="89">
        <v>70171704</v>
      </c>
      <c r="C6" s="15" t="s">
        <v>14</v>
      </c>
      <c r="D6" s="16" t="s">
        <v>15</v>
      </c>
      <c r="E6" s="54" t="s">
        <v>16</v>
      </c>
      <c r="F6" s="23">
        <v>2</v>
      </c>
      <c r="G6" s="17"/>
      <c r="H6" s="18"/>
    </row>
    <row r="7" spans="1:8" ht="50.25" customHeight="1" thickBot="1" x14ac:dyDescent="0.35">
      <c r="A7" s="13" t="s">
        <v>17</v>
      </c>
      <c r="B7" s="89">
        <v>40151500</v>
      </c>
      <c r="C7" s="15" t="s">
        <v>18</v>
      </c>
      <c r="D7" s="16" t="s">
        <v>19</v>
      </c>
      <c r="E7" s="54" t="s">
        <v>16</v>
      </c>
      <c r="F7" s="23">
        <v>1</v>
      </c>
      <c r="G7" s="17"/>
      <c r="H7" s="18"/>
    </row>
    <row r="8" spans="1:8" ht="56.5" thickBot="1" x14ac:dyDescent="0.35">
      <c r="A8" s="13" t="s">
        <v>20</v>
      </c>
      <c r="B8" s="89">
        <v>81101501</v>
      </c>
      <c r="C8" s="15" t="s">
        <v>21</v>
      </c>
      <c r="D8" s="16" t="s">
        <v>22</v>
      </c>
      <c r="E8" s="54" t="s">
        <v>16</v>
      </c>
      <c r="F8" s="23">
        <v>2</v>
      </c>
      <c r="G8" s="17"/>
      <c r="H8" s="18"/>
    </row>
    <row r="9" spans="1:8" ht="56.5" thickBot="1" x14ac:dyDescent="0.35">
      <c r="A9" s="13" t="s">
        <v>23</v>
      </c>
      <c r="B9" s="89">
        <v>20111700</v>
      </c>
      <c r="C9" s="15" t="s">
        <v>24</v>
      </c>
      <c r="D9" s="16" t="s">
        <v>25</v>
      </c>
      <c r="E9" s="54" t="s">
        <v>16</v>
      </c>
      <c r="F9" s="23">
        <v>2</v>
      </c>
      <c r="G9" s="17"/>
      <c r="H9" s="18"/>
    </row>
    <row r="10" spans="1:8" ht="14" x14ac:dyDescent="0.3">
      <c r="A10" s="13"/>
      <c r="B10" s="49"/>
      <c r="C10" s="50"/>
      <c r="D10" s="51"/>
      <c r="E10" s="56"/>
      <c r="F10" s="57"/>
      <c r="G10" s="52"/>
      <c r="H10" s="53"/>
    </row>
    <row r="11" spans="1:8" ht="14" x14ac:dyDescent="0.3">
      <c r="A11" s="12">
        <v>2</v>
      </c>
      <c r="B11" s="65" t="s">
        <v>26</v>
      </c>
      <c r="C11" s="66"/>
      <c r="D11" s="66"/>
      <c r="E11" s="66"/>
      <c r="F11" s="66"/>
      <c r="G11" s="66"/>
      <c r="H11" s="67"/>
    </row>
    <row r="12" spans="1:8" ht="56" x14ac:dyDescent="0.3">
      <c r="A12" s="13" t="s">
        <v>27</v>
      </c>
      <c r="B12" s="90" t="s">
        <v>28</v>
      </c>
      <c r="C12" s="15" t="s">
        <v>29</v>
      </c>
      <c r="D12" s="16" t="s">
        <v>30</v>
      </c>
      <c r="E12" s="15" t="s">
        <v>16</v>
      </c>
      <c r="F12" s="14">
        <v>2</v>
      </c>
      <c r="G12" s="17"/>
      <c r="H12" s="18"/>
    </row>
    <row r="13" spans="1:8" ht="14" x14ac:dyDescent="0.3">
      <c r="A13" s="12">
        <v>3</v>
      </c>
      <c r="B13" s="65" t="s">
        <v>31</v>
      </c>
      <c r="C13" s="66"/>
      <c r="D13" s="66"/>
      <c r="E13" s="66"/>
      <c r="F13" s="66"/>
      <c r="G13" s="66"/>
      <c r="H13" s="67"/>
    </row>
    <row r="14" spans="1:8" ht="14" x14ac:dyDescent="0.3">
      <c r="A14" s="12" t="s">
        <v>32</v>
      </c>
      <c r="B14" s="65" t="s">
        <v>33</v>
      </c>
      <c r="C14" s="66"/>
      <c r="D14" s="66"/>
      <c r="E14" s="66"/>
      <c r="F14" s="66"/>
      <c r="G14" s="66"/>
      <c r="H14" s="67"/>
    </row>
    <row r="15" spans="1:8" ht="14" x14ac:dyDescent="0.3">
      <c r="A15" s="12"/>
      <c r="B15" s="65" t="s">
        <v>34</v>
      </c>
      <c r="C15" s="66"/>
      <c r="D15" s="66"/>
      <c r="E15" s="66"/>
      <c r="F15" s="66"/>
      <c r="G15" s="66"/>
      <c r="H15" s="67"/>
    </row>
    <row r="16" spans="1:8" ht="28.5" thickBot="1" x14ac:dyDescent="0.35">
      <c r="A16" s="13" t="s">
        <v>35</v>
      </c>
      <c r="B16" s="89">
        <v>72102900</v>
      </c>
      <c r="C16" s="15" t="s">
        <v>37</v>
      </c>
      <c r="D16" s="16" t="s">
        <v>38</v>
      </c>
      <c r="E16" s="15" t="s">
        <v>16</v>
      </c>
      <c r="F16" s="14">
        <v>5</v>
      </c>
      <c r="G16" s="17"/>
      <c r="H16" s="18"/>
    </row>
    <row r="17" spans="1:8" ht="14.5" thickBot="1" x14ac:dyDescent="0.35">
      <c r="A17" s="13" t="s">
        <v>39</v>
      </c>
      <c r="B17" s="89">
        <v>40161500</v>
      </c>
      <c r="C17" s="15" t="s">
        <v>40</v>
      </c>
      <c r="D17" s="16" t="s">
        <v>41</v>
      </c>
      <c r="E17" s="15" t="s">
        <v>16</v>
      </c>
      <c r="F17" s="14">
        <v>1</v>
      </c>
      <c r="G17" s="17"/>
      <c r="H17" s="18"/>
    </row>
    <row r="18" spans="1:8" ht="14.5" thickBot="1" x14ac:dyDescent="0.35">
      <c r="A18" s="13" t="s">
        <v>42</v>
      </c>
      <c r="B18" s="89">
        <v>40161500</v>
      </c>
      <c r="C18" s="15" t="s">
        <v>40</v>
      </c>
      <c r="D18" s="16" t="s">
        <v>43</v>
      </c>
      <c r="E18" s="15" t="s">
        <v>16</v>
      </c>
      <c r="F18" s="14">
        <v>1</v>
      </c>
      <c r="G18" s="17"/>
      <c r="H18" s="18"/>
    </row>
    <row r="19" spans="1:8" ht="14.5" thickBot="1" x14ac:dyDescent="0.35">
      <c r="A19" s="13" t="s">
        <v>44</v>
      </c>
      <c r="B19" s="89">
        <v>72102900</v>
      </c>
      <c r="C19" s="15" t="s">
        <v>45</v>
      </c>
      <c r="D19" s="16" t="s">
        <v>46</v>
      </c>
      <c r="E19" s="15" t="s">
        <v>16</v>
      </c>
      <c r="F19" s="14">
        <v>1</v>
      </c>
      <c r="G19" s="17"/>
      <c r="H19" s="18"/>
    </row>
    <row r="20" spans="1:8" ht="28.5" thickBot="1" x14ac:dyDescent="0.35">
      <c r="A20" s="13" t="s">
        <v>47</v>
      </c>
      <c r="B20" s="89">
        <v>73151702</v>
      </c>
      <c r="C20" s="15" t="s">
        <v>48</v>
      </c>
      <c r="D20" s="16" t="s">
        <v>49</v>
      </c>
      <c r="E20" s="15" t="s">
        <v>16</v>
      </c>
      <c r="F20" s="14">
        <v>1</v>
      </c>
      <c r="G20" s="17"/>
      <c r="H20" s="18"/>
    </row>
    <row r="21" spans="1:8" ht="42.75" hidden="1" customHeight="1" thickBot="1" x14ac:dyDescent="0.35">
      <c r="A21" s="58" t="s">
        <v>50</v>
      </c>
      <c r="B21" s="23" t="s">
        <v>36</v>
      </c>
      <c r="C21" s="54" t="s">
        <v>51</v>
      </c>
      <c r="D21" s="59" t="s">
        <v>52</v>
      </c>
      <c r="E21" s="54" t="s">
        <v>16</v>
      </c>
      <c r="F21" s="23">
        <v>0</v>
      </c>
      <c r="G21" s="55" t="e">
        <f>AVERAGE(#REF!,#REF!,#REF!)</f>
        <v>#REF!</v>
      </c>
      <c r="H21" s="60" t="e">
        <f>G21*F21</f>
        <v>#REF!</v>
      </c>
    </row>
    <row r="22" spans="1:8" ht="14" x14ac:dyDescent="0.3">
      <c r="A22" s="12"/>
      <c r="B22" s="65" t="s">
        <v>53</v>
      </c>
      <c r="C22" s="66"/>
      <c r="D22" s="66"/>
      <c r="E22" s="66"/>
      <c r="F22" s="66"/>
      <c r="G22" s="66"/>
      <c r="H22" s="67"/>
    </row>
    <row r="23" spans="1:8" ht="28" x14ac:dyDescent="0.3">
      <c r="A23" s="13" t="s">
        <v>54</v>
      </c>
      <c r="B23" s="90" t="s">
        <v>307</v>
      </c>
      <c r="C23" s="15" t="s">
        <v>55</v>
      </c>
      <c r="D23" s="16" t="s">
        <v>56</v>
      </c>
      <c r="E23" s="15" t="s">
        <v>16</v>
      </c>
      <c r="F23" s="14">
        <v>1</v>
      </c>
      <c r="G23" s="17"/>
      <c r="H23" s="18"/>
    </row>
    <row r="24" spans="1:8" ht="42.75" hidden="1" customHeight="1" x14ac:dyDescent="0.3">
      <c r="A24" s="58" t="s">
        <v>57</v>
      </c>
      <c r="B24" s="23" t="s">
        <v>36</v>
      </c>
      <c r="C24" s="54" t="s">
        <v>58</v>
      </c>
      <c r="D24" s="59" t="s">
        <v>59</v>
      </c>
      <c r="E24" s="54" t="s">
        <v>16</v>
      </c>
      <c r="F24" s="23">
        <v>0</v>
      </c>
      <c r="G24" s="55" t="e">
        <f>AVERAGE(#REF!,#REF!,#REF!)</f>
        <v>#REF!</v>
      </c>
      <c r="H24" s="60" t="e">
        <f>G24*F24</f>
        <v>#REF!</v>
      </c>
    </row>
    <row r="25" spans="1:8" ht="14" x14ac:dyDescent="0.3">
      <c r="A25" s="12" t="s">
        <v>61</v>
      </c>
      <c r="B25" s="65" t="s">
        <v>60</v>
      </c>
      <c r="C25" s="66"/>
      <c r="D25" s="66"/>
      <c r="E25" s="66"/>
      <c r="F25" s="66"/>
      <c r="G25" s="66"/>
      <c r="H25" s="67"/>
    </row>
    <row r="26" spans="1:8" ht="57" hidden="1" customHeight="1" thickBot="1" x14ac:dyDescent="0.35">
      <c r="A26" s="58" t="s">
        <v>62</v>
      </c>
      <c r="B26" s="23" t="s">
        <v>36</v>
      </c>
      <c r="C26" s="54" t="s">
        <v>63</v>
      </c>
      <c r="D26" s="59" t="s">
        <v>64</v>
      </c>
      <c r="E26" s="54" t="s">
        <v>16</v>
      </c>
      <c r="F26" s="23">
        <v>0</v>
      </c>
      <c r="G26" s="55" t="e">
        <f>AVERAGE(#REF!,#REF!,#REF!)</f>
        <v>#REF!</v>
      </c>
      <c r="H26" s="60" t="e">
        <f>G26*F26</f>
        <v>#REF!</v>
      </c>
    </row>
    <row r="27" spans="1:8" ht="28.5" thickBot="1" x14ac:dyDescent="0.35">
      <c r="A27" s="13" t="s">
        <v>65</v>
      </c>
      <c r="B27" s="89">
        <v>73151702</v>
      </c>
      <c r="C27" s="15" t="s">
        <v>66</v>
      </c>
      <c r="D27" s="16" t="s">
        <v>67</v>
      </c>
      <c r="E27" s="15" t="s">
        <v>16</v>
      </c>
      <c r="F27" s="14">
        <v>5</v>
      </c>
      <c r="G27" s="17"/>
      <c r="H27" s="18"/>
    </row>
    <row r="28" spans="1:8" ht="42.5" thickBot="1" x14ac:dyDescent="0.35">
      <c r="A28" s="13" t="s">
        <v>68</v>
      </c>
      <c r="B28" s="89">
        <v>72151102</v>
      </c>
      <c r="C28" s="15" t="s">
        <v>69</v>
      </c>
      <c r="D28" s="16" t="s">
        <v>70</v>
      </c>
      <c r="E28" s="15" t="s">
        <v>16</v>
      </c>
      <c r="F28" s="14">
        <v>5</v>
      </c>
      <c r="G28" s="17"/>
      <c r="H28" s="18"/>
    </row>
    <row r="29" spans="1:8" ht="15" hidden="1" customHeight="1" thickBot="1" x14ac:dyDescent="0.35">
      <c r="A29" s="12" t="s">
        <v>76</v>
      </c>
      <c r="B29" s="65" t="s">
        <v>77</v>
      </c>
      <c r="C29" s="66"/>
      <c r="D29" s="66"/>
      <c r="E29" s="66"/>
      <c r="F29" s="66"/>
      <c r="G29" s="66"/>
      <c r="H29" s="67"/>
    </row>
    <row r="30" spans="1:8" ht="57" hidden="1" customHeight="1" x14ac:dyDescent="0.3">
      <c r="A30" s="58" t="s">
        <v>71</v>
      </c>
      <c r="B30" s="23" t="s">
        <v>36</v>
      </c>
      <c r="C30" s="54" t="s">
        <v>55</v>
      </c>
      <c r="D30" s="59" t="s">
        <v>72</v>
      </c>
      <c r="E30" s="54" t="s">
        <v>16</v>
      </c>
      <c r="F30" s="23">
        <v>0</v>
      </c>
      <c r="G30" s="55" t="e">
        <f>AVERAGE(#REF!,#REF!,#REF!)</f>
        <v>#REF!</v>
      </c>
      <c r="H30" s="60" t="e">
        <f>G30*F30</f>
        <v>#REF!</v>
      </c>
    </row>
    <row r="31" spans="1:8" ht="28.5" hidden="1" customHeight="1" x14ac:dyDescent="0.3">
      <c r="A31" s="58" t="s">
        <v>73</v>
      </c>
      <c r="B31" s="23" t="s">
        <v>36</v>
      </c>
      <c r="C31" s="54" t="s">
        <v>74</v>
      </c>
      <c r="D31" s="59" t="s">
        <v>75</v>
      </c>
      <c r="E31" s="54" t="s">
        <v>16</v>
      </c>
      <c r="F31" s="23">
        <v>0</v>
      </c>
      <c r="G31" s="55" t="e">
        <f>AVERAGE(#REF!,#REF!,#REF!)</f>
        <v>#REF!</v>
      </c>
      <c r="H31" s="60" t="e">
        <f>G31*F31</f>
        <v>#REF!</v>
      </c>
    </row>
    <row r="32" spans="1:8" ht="13.75" customHeight="1" x14ac:dyDescent="0.3">
      <c r="A32" s="12" t="s">
        <v>78</v>
      </c>
      <c r="B32" s="65" t="s">
        <v>82</v>
      </c>
      <c r="C32" s="66"/>
      <c r="D32" s="66"/>
      <c r="E32" s="66"/>
      <c r="F32" s="66"/>
      <c r="G32" s="66"/>
      <c r="H32" s="67"/>
    </row>
    <row r="33" spans="1:8" ht="28" x14ac:dyDescent="0.3">
      <c r="A33" s="13" t="s">
        <v>79</v>
      </c>
      <c r="B33" s="90" t="s">
        <v>36</v>
      </c>
      <c r="C33" s="19" t="s">
        <v>80</v>
      </c>
      <c r="D33" s="20" t="s">
        <v>81</v>
      </c>
      <c r="E33" s="15" t="s">
        <v>16</v>
      </c>
      <c r="F33" s="14">
        <v>2</v>
      </c>
      <c r="G33" s="17"/>
      <c r="H33" s="18"/>
    </row>
    <row r="34" spans="1:8" ht="15" hidden="1" customHeight="1" x14ac:dyDescent="0.3">
      <c r="A34" s="12" t="s">
        <v>83</v>
      </c>
      <c r="B34" s="65" t="s">
        <v>84</v>
      </c>
      <c r="C34" s="66"/>
      <c r="D34" s="66"/>
      <c r="E34" s="66"/>
      <c r="F34" s="66"/>
      <c r="G34" s="66"/>
      <c r="H34" s="67"/>
    </row>
    <row r="35" spans="1:8" ht="42.75" hidden="1" customHeight="1" x14ac:dyDescent="0.3">
      <c r="A35" s="58" t="s">
        <v>85</v>
      </c>
      <c r="B35" s="23" t="s">
        <v>36</v>
      </c>
      <c r="C35" s="61" t="s">
        <v>86</v>
      </c>
      <c r="D35" s="62" t="s">
        <v>87</v>
      </c>
      <c r="E35" s="54" t="s">
        <v>16</v>
      </c>
      <c r="F35" s="23">
        <v>0</v>
      </c>
      <c r="G35" s="55" t="e">
        <f>AVERAGE(#REF!,#REF!,#REF!)</f>
        <v>#REF!</v>
      </c>
      <c r="H35" s="60" t="e">
        <f>G35*F35</f>
        <v>#REF!</v>
      </c>
    </row>
    <row r="36" spans="1:8" ht="85.5" hidden="1" customHeight="1" x14ac:dyDescent="0.3">
      <c r="A36" s="58" t="s">
        <v>88</v>
      </c>
      <c r="B36" s="23" t="s">
        <v>36</v>
      </c>
      <c r="C36" s="61" t="s">
        <v>89</v>
      </c>
      <c r="D36" s="62" t="s">
        <v>90</v>
      </c>
      <c r="E36" s="54" t="s">
        <v>16</v>
      </c>
      <c r="F36" s="23">
        <v>0</v>
      </c>
      <c r="G36" s="55" t="e">
        <f>AVERAGE(#REF!,#REF!,#REF!)</f>
        <v>#REF!</v>
      </c>
      <c r="H36" s="60" t="e">
        <f>G36*F36</f>
        <v>#REF!</v>
      </c>
    </row>
    <row r="37" spans="1:8" ht="13.75" customHeight="1" x14ac:dyDescent="0.3">
      <c r="A37" s="12" t="s">
        <v>91</v>
      </c>
      <c r="B37" s="65" t="s">
        <v>92</v>
      </c>
      <c r="C37" s="66"/>
      <c r="D37" s="66"/>
      <c r="E37" s="66"/>
      <c r="F37" s="66"/>
      <c r="G37" s="66"/>
      <c r="H37" s="67"/>
    </row>
    <row r="38" spans="1:8" s="42" customFormat="1" ht="71.25" hidden="1" customHeight="1" x14ac:dyDescent="0.3">
      <c r="A38" s="35" t="s">
        <v>93</v>
      </c>
      <c r="B38" s="36" t="s">
        <v>36</v>
      </c>
      <c r="C38" s="37" t="s">
        <v>94</v>
      </c>
      <c r="D38" s="38" t="s">
        <v>95</v>
      </c>
      <c r="E38" s="39" t="s">
        <v>16</v>
      </c>
      <c r="F38" s="36">
        <v>0</v>
      </c>
      <c r="G38" s="40" t="e">
        <f>AVERAGE(#REF!,#REF!,#REF!)</f>
        <v>#REF!</v>
      </c>
      <c r="H38" s="41" t="e">
        <f>G38*F38</f>
        <v>#REF!</v>
      </c>
    </row>
    <row r="39" spans="1:8" s="42" customFormat="1" ht="57" hidden="1" customHeight="1" x14ac:dyDescent="0.3">
      <c r="A39" s="35" t="s">
        <v>96</v>
      </c>
      <c r="B39" s="36" t="s">
        <v>36</v>
      </c>
      <c r="C39" s="37" t="s">
        <v>97</v>
      </c>
      <c r="D39" s="38" t="s">
        <v>98</v>
      </c>
      <c r="E39" s="39" t="s">
        <v>16</v>
      </c>
      <c r="F39" s="36">
        <v>0</v>
      </c>
      <c r="G39" s="40" t="e">
        <f>AVERAGE(#REF!,#REF!,#REF!)</f>
        <v>#REF!</v>
      </c>
      <c r="H39" s="41" t="e">
        <f>G39*F39</f>
        <v>#REF!</v>
      </c>
    </row>
    <row r="40" spans="1:8" s="42" customFormat="1" ht="42.75" hidden="1" customHeight="1" x14ac:dyDescent="0.3">
      <c r="A40" s="35" t="s">
        <v>99</v>
      </c>
      <c r="B40" s="36" t="s">
        <v>36</v>
      </c>
      <c r="C40" s="37" t="s">
        <v>100</v>
      </c>
      <c r="D40" s="38" t="s">
        <v>101</v>
      </c>
      <c r="E40" s="39" t="s">
        <v>16</v>
      </c>
      <c r="F40" s="36">
        <v>0</v>
      </c>
      <c r="G40" s="40" t="e">
        <f>AVERAGE(#REF!,#REF!,#REF!)</f>
        <v>#REF!</v>
      </c>
      <c r="H40" s="41" t="e">
        <f>G40*F40</f>
        <v>#REF!</v>
      </c>
    </row>
    <row r="41" spans="1:8" ht="42" x14ac:dyDescent="0.3">
      <c r="A41" s="13" t="s">
        <v>102</v>
      </c>
      <c r="B41" s="90" t="s">
        <v>308</v>
      </c>
      <c r="C41" s="19" t="s">
        <v>103</v>
      </c>
      <c r="D41" s="20" t="s">
        <v>104</v>
      </c>
      <c r="E41" s="15" t="s">
        <v>16</v>
      </c>
      <c r="F41" s="14">
        <v>1</v>
      </c>
      <c r="G41" s="17"/>
      <c r="H41" s="18"/>
    </row>
    <row r="42" spans="1:8" ht="14" x14ac:dyDescent="0.3">
      <c r="A42" s="12" t="s">
        <v>105</v>
      </c>
      <c r="B42" s="65" t="s">
        <v>106</v>
      </c>
      <c r="C42" s="66"/>
      <c r="D42" s="66"/>
      <c r="E42" s="66"/>
      <c r="F42" s="66"/>
      <c r="G42" s="66"/>
      <c r="H42" s="67"/>
    </row>
    <row r="43" spans="1:8" ht="42.75" customHeight="1" thickBot="1" x14ac:dyDescent="0.35">
      <c r="A43" s="21" t="s">
        <v>107</v>
      </c>
      <c r="B43" s="91">
        <v>72103300</v>
      </c>
      <c r="C43" s="22" t="s">
        <v>108</v>
      </c>
      <c r="D43" s="22" t="s">
        <v>109</v>
      </c>
      <c r="E43" s="23" t="s">
        <v>110</v>
      </c>
      <c r="F43" s="23">
        <v>8</v>
      </c>
      <c r="G43" s="17"/>
      <c r="H43" s="18"/>
    </row>
    <row r="44" spans="1:8" ht="28.5" thickBot="1" x14ac:dyDescent="0.35">
      <c r="A44" s="21" t="s">
        <v>111</v>
      </c>
      <c r="B44" s="91">
        <v>72103300</v>
      </c>
      <c r="C44" s="22" t="s">
        <v>112</v>
      </c>
      <c r="D44" s="22" t="s">
        <v>113</v>
      </c>
      <c r="E44" s="23" t="s">
        <v>114</v>
      </c>
      <c r="F44" s="23">
        <v>4</v>
      </c>
      <c r="G44" s="17"/>
      <c r="H44" s="18"/>
    </row>
    <row r="45" spans="1:8" ht="28.5" thickBot="1" x14ac:dyDescent="0.35">
      <c r="A45" s="21" t="s">
        <v>115</v>
      </c>
      <c r="B45" s="91">
        <v>72103300</v>
      </c>
      <c r="C45" s="22" t="s">
        <v>116</v>
      </c>
      <c r="D45" s="22" t="s">
        <v>117</v>
      </c>
      <c r="E45" s="23" t="s">
        <v>118</v>
      </c>
      <c r="F45" s="23">
        <v>6</v>
      </c>
      <c r="G45" s="17"/>
      <c r="H45" s="18"/>
    </row>
    <row r="46" spans="1:8" ht="28.5" thickBot="1" x14ac:dyDescent="0.35">
      <c r="A46" s="21" t="s">
        <v>119</v>
      </c>
      <c r="B46" s="91">
        <v>72103300</v>
      </c>
      <c r="C46" s="22" t="s">
        <v>120</v>
      </c>
      <c r="D46" s="22" t="s">
        <v>121</v>
      </c>
      <c r="E46" s="23" t="s">
        <v>110</v>
      </c>
      <c r="F46" s="23">
        <v>8</v>
      </c>
      <c r="G46" s="17"/>
      <c r="H46" s="18"/>
    </row>
    <row r="47" spans="1:8" ht="28.5" thickBot="1" x14ac:dyDescent="0.35">
      <c r="A47" s="21" t="s">
        <v>122</v>
      </c>
      <c r="B47" s="91">
        <v>72103300</v>
      </c>
      <c r="C47" s="22" t="s">
        <v>123</v>
      </c>
      <c r="D47" s="22" t="s">
        <v>124</v>
      </c>
      <c r="E47" s="23" t="s">
        <v>118</v>
      </c>
      <c r="F47" s="23">
        <v>8</v>
      </c>
      <c r="G47" s="17"/>
      <c r="H47" s="18"/>
    </row>
    <row r="48" spans="1:8" ht="14.5" thickBot="1" x14ac:dyDescent="0.35">
      <c r="A48" s="21" t="s">
        <v>125</v>
      </c>
      <c r="B48" s="91">
        <v>72103300</v>
      </c>
      <c r="C48" s="22" t="s">
        <v>126</v>
      </c>
      <c r="D48" s="22" t="s">
        <v>127</v>
      </c>
      <c r="E48" s="23" t="s">
        <v>110</v>
      </c>
      <c r="F48" s="23">
        <v>8</v>
      </c>
      <c r="G48" s="17"/>
      <c r="H48" s="18"/>
    </row>
    <row r="49" spans="1:8" ht="14" x14ac:dyDescent="0.3">
      <c r="A49" s="12">
        <v>4</v>
      </c>
      <c r="B49" s="65" t="s">
        <v>134</v>
      </c>
      <c r="C49" s="66"/>
      <c r="D49" s="66"/>
      <c r="E49" s="66"/>
      <c r="F49" s="66"/>
      <c r="G49" s="66"/>
      <c r="H49" s="67"/>
    </row>
    <row r="50" spans="1:8" ht="56.5" thickBot="1" x14ac:dyDescent="0.35">
      <c r="A50" s="21" t="s">
        <v>128</v>
      </c>
      <c r="B50" s="91">
        <v>76121701</v>
      </c>
      <c r="C50" s="22" t="s">
        <v>129</v>
      </c>
      <c r="D50" s="22" t="s">
        <v>130</v>
      </c>
      <c r="E50" s="23" t="s">
        <v>16</v>
      </c>
      <c r="F50" s="23">
        <v>2</v>
      </c>
      <c r="G50" s="17"/>
      <c r="H50" s="18"/>
    </row>
    <row r="51" spans="1:8" ht="56.5" thickBot="1" x14ac:dyDescent="0.35">
      <c r="A51" s="21" t="s">
        <v>131</v>
      </c>
      <c r="B51" s="91">
        <v>76121701</v>
      </c>
      <c r="C51" s="22" t="s">
        <v>132</v>
      </c>
      <c r="D51" s="22" t="s">
        <v>133</v>
      </c>
      <c r="E51" s="23" t="s">
        <v>16</v>
      </c>
      <c r="F51" s="23">
        <v>1</v>
      </c>
      <c r="G51" s="17"/>
      <c r="H51" s="18"/>
    </row>
    <row r="52" spans="1:8" ht="14" x14ac:dyDescent="0.3">
      <c r="A52" s="12">
        <v>5</v>
      </c>
      <c r="B52" s="65" t="s">
        <v>306</v>
      </c>
      <c r="C52" s="66"/>
      <c r="D52" s="66"/>
      <c r="E52" s="66"/>
      <c r="F52" s="66"/>
      <c r="G52" s="66"/>
      <c r="H52" s="67"/>
    </row>
    <row r="53" spans="1:8" ht="14" x14ac:dyDescent="0.3">
      <c r="A53" s="12" t="s">
        <v>153</v>
      </c>
      <c r="B53" s="65"/>
      <c r="C53" s="66"/>
      <c r="D53" s="66"/>
      <c r="E53" s="66"/>
      <c r="F53" s="66"/>
      <c r="G53" s="66"/>
      <c r="H53" s="67"/>
    </row>
    <row r="54" spans="1:8" ht="28" x14ac:dyDescent="0.3">
      <c r="A54" s="21" t="s">
        <v>135</v>
      </c>
      <c r="B54" s="22">
        <v>71141001</v>
      </c>
      <c r="C54" s="22" t="s">
        <v>136</v>
      </c>
      <c r="D54" s="22" t="s">
        <v>137</v>
      </c>
      <c r="E54" s="23" t="s">
        <v>16</v>
      </c>
      <c r="F54" s="23">
        <v>1</v>
      </c>
      <c r="G54" s="17"/>
      <c r="H54" s="18"/>
    </row>
    <row r="55" spans="1:8" s="42" customFormat="1" ht="42.75" hidden="1" customHeight="1" thickBot="1" x14ac:dyDescent="0.35">
      <c r="A55" s="43" t="s">
        <v>138</v>
      </c>
      <c r="B55" s="44">
        <v>72151800</v>
      </c>
      <c r="C55" s="44" t="s">
        <v>139</v>
      </c>
      <c r="D55" s="44" t="s">
        <v>140</v>
      </c>
      <c r="E55" s="36" t="s">
        <v>16</v>
      </c>
      <c r="F55" s="36">
        <v>0</v>
      </c>
      <c r="G55" s="40" t="e">
        <f>AVERAGE(#REF!,#REF!,#REF!)</f>
        <v>#REF!</v>
      </c>
      <c r="H55" s="41" t="e">
        <f>G55*F55</f>
        <v>#REF!</v>
      </c>
    </row>
    <row r="56" spans="1:8" ht="28" x14ac:dyDescent="0.3">
      <c r="A56" s="21" t="s">
        <v>141</v>
      </c>
      <c r="B56" s="22">
        <v>47101500</v>
      </c>
      <c r="C56" s="22" t="s">
        <v>142</v>
      </c>
      <c r="D56" s="22" t="s">
        <v>143</v>
      </c>
      <c r="E56" s="23" t="s">
        <v>16</v>
      </c>
      <c r="F56" s="23">
        <v>2</v>
      </c>
      <c r="G56" s="17"/>
      <c r="H56" s="18"/>
    </row>
    <row r="57" spans="1:8" ht="28" x14ac:dyDescent="0.3">
      <c r="A57" s="21" t="s">
        <v>144</v>
      </c>
      <c r="B57" s="22">
        <v>71141001</v>
      </c>
      <c r="C57" s="22" t="s">
        <v>145</v>
      </c>
      <c r="D57" s="22" t="s">
        <v>146</v>
      </c>
      <c r="E57" s="23" t="s">
        <v>16</v>
      </c>
      <c r="F57" s="23">
        <v>20</v>
      </c>
      <c r="G57" s="17"/>
      <c r="H57" s="18"/>
    </row>
    <row r="58" spans="1:8" ht="42" x14ac:dyDescent="0.3">
      <c r="A58" s="21" t="s">
        <v>147</v>
      </c>
      <c r="B58" s="22">
        <v>47101500</v>
      </c>
      <c r="C58" s="22" t="s">
        <v>148</v>
      </c>
      <c r="D58" s="22" t="s">
        <v>149</v>
      </c>
      <c r="E58" s="23" t="s">
        <v>16</v>
      </c>
      <c r="F58" s="23">
        <v>5</v>
      </c>
      <c r="G58" s="17"/>
      <c r="H58" s="18"/>
    </row>
    <row r="59" spans="1:8" ht="14" x14ac:dyDescent="0.3">
      <c r="A59" s="21" t="s">
        <v>150</v>
      </c>
      <c r="B59" s="22">
        <v>47101500</v>
      </c>
      <c r="C59" s="22" t="s">
        <v>151</v>
      </c>
      <c r="D59" s="22" t="s">
        <v>152</v>
      </c>
      <c r="E59" s="23" t="s">
        <v>16</v>
      </c>
      <c r="F59" s="23">
        <v>3000</v>
      </c>
      <c r="G59" s="17"/>
      <c r="H59" s="18"/>
    </row>
    <row r="60" spans="1:8" ht="14" x14ac:dyDescent="0.3">
      <c r="A60" s="12" t="s">
        <v>169</v>
      </c>
      <c r="B60" s="65" t="s">
        <v>170</v>
      </c>
      <c r="C60" s="66"/>
      <c r="D60" s="66"/>
      <c r="E60" s="66"/>
      <c r="F60" s="66"/>
      <c r="G60" s="66"/>
      <c r="H60" s="67"/>
    </row>
    <row r="61" spans="1:8" s="42" customFormat="1" ht="57" hidden="1" customHeight="1" x14ac:dyDescent="0.3">
      <c r="A61" s="45" t="s">
        <v>154</v>
      </c>
      <c r="B61" s="46">
        <v>72151800</v>
      </c>
      <c r="C61" s="46" t="s">
        <v>155</v>
      </c>
      <c r="D61" s="46" t="s">
        <v>156</v>
      </c>
      <c r="E61" s="47" t="s">
        <v>16</v>
      </c>
      <c r="F61" s="47">
        <v>0</v>
      </c>
      <c r="G61" s="48" t="e">
        <f>AVERAGE(#REF!,#REF!,#REF!)</f>
        <v>#REF!</v>
      </c>
      <c r="H61" s="48" t="e">
        <f>G61*F61</f>
        <v>#REF!</v>
      </c>
    </row>
    <row r="62" spans="1:8" s="42" customFormat="1" ht="57" hidden="1" customHeight="1" thickBot="1" x14ac:dyDescent="0.35">
      <c r="A62" s="45" t="s">
        <v>157</v>
      </c>
      <c r="B62" s="46">
        <v>72151800</v>
      </c>
      <c r="C62" s="46" t="s">
        <v>158</v>
      </c>
      <c r="D62" s="46" t="s">
        <v>159</v>
      </c>
      <c r="E62" s="47" t="s">
        <v>16</v>
      </c>
      <c r="F62" s="47">
        <v>0</v>
      </c>
      <c r="G62" s="48" t="e">
        <f>AVERAGE(#REF!,#REF!,#REF!)</f>
        <v>#REF!</v>
      </c>
      <c r="H62" s="48" t="e">
        <f>G62*F62</f>
        <v>#REF!</v>
      </c>
    </row>
    <row r="63" spans="1:8" ht="27.75" customHeight="1" thickBot="1" x14ac:dyDescent="0.35">
      <c r="A63" s="24" t="s">
        <v>160</v>
      </c>
      <c r="B63" s="92">
        <v>72103300</v>
      </c>
      <c r="C63" s="25" t="s">
        <v>161</v>
      </c>
      <c r="D63" s="25" t="s">
        <v>162</v>
      </c>
      <c r="E63" s="26" t="s">
        <v>16</v>
      </c>
      <c r="F63" s="26">
        <v>1</v>
      </c>
      <c r="G63" s="27"/>
      <c r="H63" s="27"/>
    </row>
    <row r="64" spans="1:8" ht="28.5" thickBot="1" x14ac:dyDescent="0.35">
      <c r="A64" s="24" t="s">
        <v>163</v>
      </c>
      <c r="B64" s="92">
        <v>72103300</v>
      </c>
      <c r="C64" s="25" t="s">
        <v>164</v>
      </c>
      <c r="D64" s="25" t="s">
        <v>165</v>
      </c>
      <c r="E64" s="26" t="s">
        <v>16</v>
      </c>
      <c r="F64" s="26">
        <v>10</v>
      </c>
      <c r="G64" s="27"/>
      <c r="H64" s="27"/>
    </row>
    <row r="65" spans="1:8" ht="28.5" thickBot="1" x14ac:dyDescent="0.35">
      <c r="A65" s="24" t="s">
        <v>166</v>
      </c>
      <c r="B65" s="92">
        <v>72103300</v>
      </c>
      <c r="C65" s="25" t="s">
        <v>167</v>
      </c>
      <c r="D65" s="25" t="s">
        <v>168</v>
      </c>
      <c r="E65" s="26" t="s">
        <v>16</v>
      </c>
      <c r="F65" s="26">
        <v>1</v>
      </c>
      <c r="G65" s="27"/>
      <c r="H65" s="27"/>
    </row>
    <row r="66" spans="1:8" ht="14" x14ac:dyDescent="0.3">
      <c r="A66" s="12" t="s">
        <v>171</v>
      </c>
      <c r="B66" s="65" t="s">
        <v>170</v>
      </c>
      <c r="C66" s="66"/>
      <c r="D66" s="66"/>
      <c r="E66" s="66"/>
      <c r="F66" s="66"/>
      <c r="G66" s="66"/>
      <c r="H66" s="67"/>
    </row>
    <row r="67" spans="1:8" ht="167.25" customHeight="1" x14ac:dyDescent="0.3">
      <c r="A67" s="24" t="s">
        <v>172</v>
      </c>
      <c r="B67" s="25">
        <v>70171704</v>
      </c>
      <c r="C67" s="25" t="s">
        <v>173</v>
      </c>
      <c r="D67" s="25" t="s">
        <v>174</v>
      </c>
      <c r="E67" s="26" t="s">
        <v>16</v>
      </c>
      <c r="F67" s="26">
        <v>2</v>
      </c>
      <c r="G67" s="27"/>
      <c r="H67" s="27"/>
    </row>
    <row r="68" spans="1:8" s="42" customFormat="1" ht="152.25" hidden="1" customHeight="1" x14ac:dyDescent="0.3">
      <c r="A68" s="45" t="s">
        <v>175</v>
      </c>
      <c r="B68" s="46">
        <v>72151800</v>
      </c>
      <c r="C68" s="46" t="s">
        <v>176</v>
      </c>
      <c r="D68" s="46" t="s">
        <v>177</v>
      </c>
      <c r="E68" s="47" t="s">
        <v>16</v>
      </c>
      <c r="F68" s="47">
        <v>0</v>
      </c>
      <c r="G68" s="48" t="e">
        <f>AVERAGE(#REF!,#REF!,#REF!)</f>
        <v>#REF!</v>
      </c>
      <c r="H68" s="48" t="e">
        <f>G68*F68</f>
        <v>#REF!</v>
      </c>
    </row>
    <row r="69" spans="1:8" ht="148.5" customHeight="1" x14ac:dyDescent="0.3">
      <c r="A69" s="24" t="s">
        <v>178</v>
      </c>
      <c r="B69" s="25">
        <v>70171704</v>
      </c>
      <c r="C69" s="25" t="s">
        <v>179</v>
      </c>
      <c r="D69" s="25" t="s">
        <v>180</v>
      </c>
      <c r="E69" s="26" t="s">
        <v>16</v>
      </c>
      <c r="F69" s="26">
        <v>1</v>
      </c>
      <c r="G69" s="27"/>
      <c r="H69" s="27"/>
    </row>
    <row r="70" spans="1:8" s="42" customFormat="1" ht="146.25" hidden="1" customHeight="1" x14ac:dyDescent="0.3">
      <c r="A70" s="45" t="s">
        <v>181</v>
      </c>
      <c r="B70" s="46">
        <v>72151800</v>
      </c>
      <c r="C70" s="46" t="s">
        <v>182</v>
      </c>
      <c r="D70" s="46" t="s">
        <v>183</v>
      </c>
      <c r="E70" s="47" t="s">
        <v>16</v>
      </c>
      <c r="F70" s="47">
        <v>0</v>
      </c>
      <c r="G70" s="48" t="e">
        <f>AVERAGE(#REF!,#REF!,#REF!)</f>
        <v>#REF!</v>
      </c>
      <c r="H70" s="48" t="e">
        <f>G70*F70</f>
        <v>#REF!</v>
      </c>
    </row>
    <row r="71" spans="1:8" ht="154" x14ac:dyDescent="0.3">
      <c r="A71" s="24" t="s">
        <v>184</v>
      </c>
      <c r="B71" s="25">
        <v>70171704</v>
      </c>
      <c r="C71" s="25" t="s">
        <v>185</v>
      </c>
      <c r="D71" s="25" t="s">
        <v>186</v>
      </c>
      <c r="E71" s="26" t="s">
        <v>16</v>
      </c>
      <c r="F71" s="26">
        <v>2</v>
      </c>
      <c r="G71" s="27"/>
      <c r="H71" s="27"/>
    </row>
    <row r="72" spans="1:8" ht="105.75" customHeight="1" x14ac:dyDescent="0.3">
      <c r="A72" s="28" t="s">
        <v>187</v>
      </c>
      <c r="B72" s="25">
        <v>70171704</v>
      </c>
      <c r="C72" s="25" t="s">
        <v>188</v>
      </c>
      <c r="D72" s="25" t="s">
        <v>189</v>
      </c>
      <c r="E72" s="26" t="s">
        <v>16</v>
      </c>
      <c r="F72" s="26">
        <v>1</v>
      </c>
      <c r="G72" s="27"/>
      <c r="H72" s="27"/>
    </row>
    <row r="73" spans="1:8" ht="105.75" customHeight="1" x14ac:dyDescent="0.3">
      <c r="A73" s="28" t="s">
        <v>190</v>
      </c>
      <c r="B73" s="25">
        <v>70171704</v>
      </c>
      <c r="C73" s="25" t="s">
        <v>191</v>
      </c>
      <c r="D73" s="25" t="s">
        <v>192</v>
      </c>
      <c r="E73" s="26" t="s">
        <v>16</v>
      </c>
      <c r="F73" s="26">
        <v>2</v>
      </c>
      <c r="G73" s="27"/>
      <c r="H73" s="27"/>
    </row>
    <row r="74" spans="1:8" ht="14" x14ac:dyDescent="0.3">
      <c r="A74" s="12" t="s">
        <v>202</v>
      </c>
      <c r="B74" s="65" t="s">
        <v>203</v>
      </c>
      <c r="C74" s="66"/>
      <c r="D74" s="66"/>
      <c r="E74" s="66"/>
      <c r="F74" s="66"/>
      <c r="G74" s="66"/>
      <c r="H74" s="67"/>
    </row>
    <row r="75" spans="1:8" ht="42" x14ac:dyDescent="0.3">
      <c r="A75" s="24" t="s">
        <v>193</v>
      </c>
      <c r="B75" s="25">
        <v>70171704</v>
      </c>
      <c r="C75" s="25" t="s">
        <v>194</v>
      </c>
      <c r="D75" s="25" t="s">
        <v>195</v>
      </c>
      <c r="E75" s="26" t="s">
        <v>16</v>
      </c>
      <c r="F75" s="26">
        <v>1</v>
      </c>
      <c r="G75" s="27"/>
      <c r="H75" s="27"/>
    </row>
    <row r="76" spans="1:8" ht="70" x14ac:dyDescent="0.3">
      <c r="A76" s="24" t="s">
        <v>196</v>
      </c>
      <c r="B76" s="25">
        <v>70171704</v>
      </c>
      <c r="C76" s="25" t="s">
        <v>197</v>
      </c>
      <c r="D76" s="25" t="s">
        <v>198</v>
      </c>
      <c r="E76" s="26" t="s">
        <v>16</v>
      </c>
      <c r="F76" s="26">
        <v>1</v>
      </c>
      <c r="G76" s="27"/>
      <c r="H76" s="27"/>
    </row>
    <row r="77" spans="1:8" ht="28" x14ac:dyDescent="0.3">
      <c r="A77" s="24" t="s">
        <v>199</v>
      </c>
      <c r="B77" s="25">
        <v>70171704</v>
      </c>
      <c r="C77" s="25" t="s">
        <v>200</v>
      </c>
      <c r="D77" s="25" t="s">
        <v>201</v>
      </c>
      <c r="E77" s="26" t="s">
        <v>16</v>
      </c>
      <c r="F77" s="26">
        <v>1</v>
      </c>
      <c r="G77" s="27"/>
      <c r="H77" s="27"/>
    </row>
    <row r="78" spans="1:8" ht="14" x14ac:dyDescent="0.3">
      <c r="A78" s="12" t="s">
        <v>207</v>
      </c>
      <c r="B78" s="65" t="s">
        <v>208</v>
      </c>
      <c r="C78" s="66"/>
      <c r="D78" s="66"/>
      <c r="E78" s="66"/>
      <c r="F78" s="66"/>
      <c r="G78" s="66"/>
      <c r="H78" s="67"/>
    </row>
    <row r="79" spans="1:8" ht="56" x14ac:dyDescent="0.3">
      <c r="A79" s="28" t="s">
        <v>204</v>
      </c>
      <c r="B79" s="26">
        <v>47101500</v>
      </c>
      <c r="C79" s="26" t="s">
        <v>205</v>
      </c>
      <c r="D79" s="26" t="s">
        <v>206</v>
      </c>
      <c r="E79" s="26" t="s">
        <v>16</v>
      </c>
      <c r="F79" s="26">
        <v>8</v>
      </c>
      <c r="G79" s="27"/>
      <c r="H79" s="27"/>
    </row>
    <row r="80" spans="1:8" ht="14" x14ac:dyDescent="0.3">
      <c r="A80" s="12" t="s">
        <v>209</v>
      </c>
      <c r="B80" s="65" t="s">
        <v>203</v>
      </c>
      <c r="C80" s="66"/>
      <c r="D80" s="66"/>
      <c r="E80" s="66"/>
      <c r="F80" s="66"/>
      <c r="G80" s="66"/>
      <c r="H80" s="67"/>
    </row>
    <row r="81" spans="1:8" ht="98" x14ac:dyDescent="0.3">
      <c r="A81" s="24" t="s">
        <v>210</v>
      </c>
      <c r="B81" s="25">
        <v>47101500</v>
      </c>
      <c r="C81" s="25" t="s">
        <v>211</v>
      </c>
      <c r="D81" s="25" t="s">
        <v>212</v>
      </c>
      <c r="E81" s="26" t="s">
        <v>16</v>
      </c>
      <c r="F81" s="26">
        <v>1</v>
      </c>
      <c r="G81" s="27"/>
      <c r="H81" s="27"/>
    </row>
    <row r="82" spans="1:8" ht="98" x14ac:dyDescent="0.3">
      <c r="A82" s="24" t="s">
        <v>213</v>
      </c>
      <c r="B82" s="25">
        <v>47101500</v>
      </c>
      <c r="C82" s="25" t="s">
        <v>214</v>
      </c>
      <c r="D82" s="25" t="s">
        <v>215</v>
      </c>
      <c r="E82" s="26" t="s">
        <v>16</v>
      </c>
      <c r="F82" s="26">
        <v>1</v>
      </c>
      <c r="G82" s="27"/>
      <c r="H82" s="27"/>
    </row>
    <row r="83" spans="1:8" s="42" customFormat="1" ht="28.5" hidden="1" customHeight="1" x14ac:dyDescent="0.3">
      <c r="A83" s="45" t="s">
        <v>216</v>
      </c>
      <c r="B83" s="46">
        <v>72151800</v>
      </c>
      <c r="C83" s="46" t="s">
        <v>217</v>
      </c>
      <c r="D83" s="46" t="s">
        <v>218</v>
      </c>
      <c r="E83" s="47" t="s">
        <v>16</v>
      </c>
      <c r="F83" s="47">
        <v>0</v>
      </c>
      <c r="G83" s="48" t="e">
        <f>AVERAGE(#REF!,#REF!,#REF!)</f>
        <v>#REF!</v>
      </c>
      <c r="H83" s="48" t="e">
        <f>G83*F83</f>
        <v>#REF!</v>
      </c>
    </row>
    <row r="84" spans="1:8" ht="409.5" x14ac:dyDescent="0.3">
      <c r="A84" s="24" t="s">
        <v>219</v>
      </c>
      <c r="B84" s="25">
        <v>47101500</v>
      </c>
      <c r="C84" s="25" t="s">
        <v>220</v>
      </c>
      <c r="D84" s="25" t="s">
        <v>221</v>
      </c>
      <c r="E84" s="26" t="s">
        <v>16</v>
      </c>
      <c r="F84" s="26">
        <v>2</v>
      </c>
      <c r="G84" s="27"/>
      <c r="H84" s="27"/>
    </row>
    <row r="85" spans="1:8" ht="14" x14ac:dyDescent="0.3">
      <c r="A85" s="12">
        <v>6</v>
      </c>
      <c r="B85" s="65" t="s">
        <v>222</v>
      </c>
      <c r="C85" s="66"/>
      <c r="D85" s="66"/>
      <c r="E85" s="66"/>
      <c r="F85" s="66"/>
      <c r="G85" s="66"/>
      <c r="H85" s="67"/>
    </row>
    <row r="86" spans="1:8" ht="14" x14ac:dyDescent="0.3">
      <c r="A86" s="12" t="s">
        <v>223</v>
      </c>
      <c r="B86" s="65" t="s">
        <v>234</v>
      </c>
      <c r="C86" s="66"/>
      <c r="D86" s="66"/>
      <c r="E86" s="66"/>
      <c r="F86" s="66"/>
      <c r="G86" s="66"/>
      <c r="H86" s="67"/>
    </row>
    <row r="87" spans="1:8" ht="28" x14ac:dyDescent="0.3">
      <c r="A87" s="24" t="s">
        <v>224</v>
      </c>
      <c r="B87" s="25">
        <v>72102900</v>
      </c>
      <c r="C87" s="25" t="s">
        <v>225</v>
      </c>
      <c r="D87" s="25" t="s">
        <v>225</v>
      </c>
      <c r="E87" s="26" t="s">
        <v>16</v>
      </c>
      <c r="F87" s="26">
        <v>1</v>
      </c>
      <c r="G87" s="27"/>
      <c r="H87" s="27"/>
    </row>
    <row r="88" spans="1:8" s="42" customFormat="1" ht="28.5" hidden="1" customHeight="1" x14ac:dyDescent="0.3">
      <c r="A88" s="45" t="s">
        <v>226</v>
      </c>
      <c r="B88" s="46">
        <v>72151800</v>
      </c>
      <c r="C88" s="46" t="s">
        <v>227</v>
      </c>
      <c r="D88" s="46" t="s">
        <v>228</v>
      </c>
      <c r="E88" s="47" t="s">
        <v>16</v>
      </c>
      <c r="F88" s="47">
        <v>0</v>
      </c>
      <c r="G88" s="48" t="e">
        <f>AVERAGE(#REF!,#REF!,#REF!)</f>
        <v>#REF!</v>
      </c>
      <c r="H88" s="48" t="e">
        <f>G88*F88</f>
        <v>#REF!</v>
      </c>
    </row>
    <row r="89" spans="1:8" ht="28" x14ac:dyDescent="0.3">
      <c r="A89" s="24" t="s">
        <v>229</v>
      </c>
      <c r="B89" s="25">
        <v>72102900</v>
      </c>
      <c r="C89" s="25" t="s">
        <v>230</v>
      </c>
      <c r="D89" s="25" t="s">
        <v>146</v>
      </c>
      <c r="E89" s="26" t="s">
        <v>16</v>
      </c>
      <c r="F89" s="26">
        <v>20</v>
      </c>
      <c r="G89" s="27"/>
      <c r="H89" s="27"/>
    </row>
    <row r="90" spans="1:8" s="42" customFormat="1" ht="42.75" hidden="1" customHeight="1" x14ac:dyDescent="0.3">
      <c r="A90" s="45" t="s">
        <v>231</v>
      </c>
      <c r="B90" s="46">
        <v>72151800</v>
      </c>
      <c r="C90" s="46" t="s">
        <v>232</v>
      </c>
      <c r="D90" s="46" t="s">
        <v>233</v>
      </c>
      <c r="E90" s="47" t="s">
        <v>16</v>
      </c>
      <c r="F90" s="47">
        <v>0</v>
      </c>
      <c r="G90" s="48" t="e">
        <f>AVERAGE(#REF!,#REF!,#REF!)</f>
        <v>#REF!</v>
      </c>
      <c r="H90" s="48" t="e">
        <f>G90*F90</f>
        <v>#REF!</v>
      </c>
    </row>
    <row r="91" spans="1:8" ht="14" x14ac:dyDescent="0.3">
      <c r="A91" s="12" t="s">
        <v>235</v>
      </c>
      <c r="B91" s="65" t="s">
        <v>170</v>
      </c>
      <c r="C91" s="66"/>
      <c r="D91" s="66"/>
      <c r="E91" s="66"/>
      <c r="F91" s="66"/>
      <c r="G91" s="66"/>
      <c r="H91" s="67"/>
    </row>
    <row r="92" spans="1:8" ht="28" x14ac:dyDescent="0.3">
      <c r="A92" s="24" t="s">
        <v>236</v>
      </c>
      <c r="B92" s="25">
        <v>72102900</v>
      </c>
      <c r="C92" s="25" t="s">
        <v>164</v>
      </c>
      <c r="D92" s="25" t="s">
        <v>237</v>
      </c>
      <c r="E92" s="26" t="s">
        <v>16</v>
      </c>
      <c r="F92" s="26">
        <v>12</v>
      </c>
      <c r="G92" s="27"/>
      <c r="H92" s="27"/>
    </row>
    <row r="93" spans="1:8" ht="42" x14ac:dyDescent="0.3">
      <c r="A93" s="24" t="s">
        <v>238</v>
      </c>
      <c r="B93" s="25">
        <v>72102900</v>
      </c>
      <c r="C93" s="25" t="s">
        <v>239</v>
      </c>
      <c r="D93" s="25" t="s">
        <v>240</v>
      </c>
      <c r="E93" s="26" t="s">
        <v>16</v>
      </c>
      <c r="F93" s="26">
        <v>7</v>
      </c>
      <c r="G93" s="27"/>
      <c r="H93" s="27"/>
    </row>
    <row r="94" spans="1:8" s="42" customFormat="1" ht="57" hidden="1" customHeight="1" x14ac:dyDescent="0.3">
      <c r="A94" s="45" t="s">
        <v>241</v>
      </c>
      <c r="B94" s="46">
        <v>72151800</v>
      </c>
      <c r="C94" s="46" t="s">
        <v>242</v>
      </c>
      <c r="D94" s="46" t="s">
        <v>243</v>
      </c>
      <c r="E94" s="47" t="s">
        <v>16</v>
      </c>
      <c r="F94" s="47">
        <v>0</v>
      </c>
      <c r="G94" s="48" t="e">
        <f>AVERAGE(#REF!,#REF!,#REF!)</f>
        <v>#REF!</v>
      </c>
      <c r="H94" s="48" t="e">
        <f>G94*F94</f>
        <v>#REF!</v>
      </c>
    </row>
    <row r="95" spans="1:8" ht="28" x14ac:dyDescent="0.3">
      <c r="A95" s="24" t="s">
        <v>244</v>
      </c>
      <c r="B95" s="25">
        <v>72102900</v>
      </c>
      <c r="C95" s="25" t="s">
        <v>161</v>
      </c>
      <c r="D95" s="25" t="s">
        <v>162</v>
      </c>
      <c r="E95" s="26" t="s">
        <v>16</v>
      </c>
      <c r="F95" s="26">
        <v>1</v>
      </c>
      <c r="G95" s="27"/>
      <c r="H95" s="27"/>
    </row>
    <row r="96" spans="1:8" s="42" customFormat="1" ht="57" hidden="1" customHeight="1" x14ac:dyDescent="0.3">
      <c r="A96" s="45" t="s">
        <v>245</v>
      </c>
      <c r="B96" s="46">
        <v>72151800</v>
      </c>
      <c r="C96" s="46" t="s">
        <v>246</v>
      </c>
      <c r="D96" s="46" t="s">
        <v>247</v>
      </c>
      <c r="E96" s="47" t="s">
        <v>16</v>
      </c>
      <c r="F96" s="47">
        <v>0</v>
      </c>
      <c r="G96" s="48" t="e">
        <f>AVERAGE(#REF!,#REF!,#REF!)</f>
        <v>#REF!</v>
      </c>
      <c r="H96" s="48" t="e">
        <f>G96*F96</f>
        <v>#REF!</v>
      </c>
    </row>
    <row r="97" spans="1:8" ht="14" x14ac:dyDescent="0.3">
      <c r="A97" s="12" t="s">
        <v>248</v>
      </c>
      <c r="B97" s="65" t="s">
        <v>255</v>
      </c>
      <c r="C97" s="66"/>
      <c r="D97" s="66"/>
      <c r="E97" s="66"/>
      <c r="F97" s="66"/>
      <c r="G97" s="66"/>
      <c r="H97" s="67"/>
    </row>
    <row r="98" spans="1:8" ht="42" x14ac:dyDescent="0.3">
      <c r="A98" s="24" t="s">
        <v>249</v>
      </c>
      <c r="B98" s="25">
        <v>70171704</v>
      </c>
      <c r="C98" s="25" t="s">
        <v>250</v>
      </c>
      <c r="D98" s="25" t="s">
        <v>251</v>
      </c>
      <c r="E98" s="26" t="s">
        <v>16</v>
      </c>
      <c r="F98" s="26">
        <v>2</v>
      </c>
      <c r="G98" s="27"/>
      <c r="H98" s="27"/>
    </row>
    <row r="99" spans="1:8" s="42" customFormat="1" ht="42.75" hidden="1" customHeight="1" x14ac:dyDescent="0.3">
      <c r="A99" s="45" t="s">
        <v>252</v>
      </c>
      <c r="B99" s="46">
        <v>72151800</v>
      </c>
      <c r="C99" s="46" t="s">
        <v>253</v>
      </c>
      <c r="D99" s="46" t="s">
        <v>254</v>
      </c>
      <c r="E99" s="47" t="s">
        <v>16</v>
      </c>
      <c r="F99" s="47">
        <v>0</v>
      </c>
      <c r="G99" s="48" t="e">
        <f>AVERAGE(#REF!,#REF!,#REF!)</f>
        <v>#REF!</v>
      </c>
      <c r="H99" s="48" t="e">
        <f>G99*F99</f>
        <v>#REF!</v>
      </c>
    </row>
    <row r="100" spans="1:8" ht="14" x14ac:dyDescent="0.3">
      <c r="A100" s="12" t="s">
        <v>256</v>
      </c>
      <c r="B100" s="65" t="s">
        <v>257</v>
      </c>
      <c r="C100" s="66"/>
      <c r="D100" s="66"/>
      <c r="E100" s="66"/>
      <c r="F100" s="66"/>
      <c r="G100" s="66"/>
      <c r="H100" s="67"/>
    </row>
    <row r="101" spans="1:8" ht="140" x14ac:dyDescent="0.3">
      <c r="A101" s="24" t="s">
        <v>258</v>
      </c>
      <c r="B101" s="25">
        <v>72121500</v>
      </c>
      <c r="C101" s="25" t="s">
        <v>259</v>
      </c>
      <c r="D101" s="25" t="s">
        <v>260</v>
      </c>
      <c r="E101" s="26" t="s">
        <v>16</v>
      </c>
      <c r="F101" s="26">
        <v>2</v>
      </c>
      <c r="G101" s="27"/>
      <c r="H101" s="27"/>
    </row>
    <row r="102" spans="1:8" ht="140" x14ac:dyDescent="0.3">
      <c r="A102" s="24" t="s">
        <v>261</v>
      </c>
      <c r="B102" s="25">
        <v>72121500</v>
      </c>
      <c r="C102" s="25" t="s">
        <v>262</v>
      </c>
      <c r="D102" s="25" t="s">
        <v>263</v>
      </c>
      <c r="E102" s="26" t="s">
        <v>16</v>
      </c>
      <c r="F102" s="26">
        <v>2</v>
      </c>
      <c r="G102" s="27"/>
      <c r="H102" s="27"/>
    </row>
    <row r="103" spans="1:8" ht="140" x14ac:dyDescent="0.3">
      <c r="A103" s="24" t="s">
        <v>264</v>
      </c>
      <c r="B103" s="25">
        <v>72121500</v>
      </c>
      <c r="C103" s="25" t="s">
        <v>265</v>
      </c>
      <c r="D103" s="25" t="s">
        <v>266</v>
      </c>
      <c r="E103" s="26" t="s">
        <v>16</v>
      </c>
      <c r="F103" s="26">
        <v>2</v>
      </c>
      <c r="G103" s="27"/>
      <c r="H103" s="27"/>
    </row>
    <row r="104" spans="1:8" s="42" customFormat="1" ht="114" hidden="1" customHeight="1" x14ac:dyDescent="0.3">
      <c r="A104" s="45" t="s">
        <v>267</v>
      </c>
      <c r="B104" s="46">
        <v>72151800</v>
      </c>
      <c r="C104" s="46" t="s">
        <v>268</v>
      </c>
      <c r="D104" s="46" t="s">
        <v>269</v>
      </c>
      <c r="E104" s="47" t="s">
        <v>16</v>
      </c>
      <c r="F104" s="47">
        <v>0</v>
      </c>
      <c r="G104" s="48" t="e">
        <f>AVERAGE(#REF!,#REF!,#REF!)</f>
        <v>#REF!</v>
      </c>
      <c r="H104" s="48" t="e">
        <f>G104*F104</f>
        <v>#REF!</v>
      </c>
    </row>
    <row r="105" spans="1:8" ht="98" x14ac:dyDescent="0.3">
      <c r="A105" s="24" t="s">
        <v>270</v>
      </c>
      <c r="B105" s="25">
        <v>72121500</v>
      </c>
      <c r="C105" s="25" t="s">
        <v>271</v>
      </c>
      <c r="D105" s="25" t="s">
        <v>272</v>
      </c>
      <c r="E105" s="26" t="s">
        <v>16</v>
      </c>
      <c r="F105" s="26">
        <v>1</v>
      </c>
      <c r="G105" s="27"/>
      <c r="H105" s="27"/>
    </row>
    <row r="106" spans="1:8" ht="140" x14ac:dyDescent="0.3">
      <c r="A106" s="24" t="s">
        <v>273</v>
      </c>
      <c r="B106" s="25">
        <v>70171704</v>
      </c>
      <c r="C106" s="25" t="s">
        <v>274</v>
      </c>
      <c r="D106" s="25" t="s">
        <v>275</v>
      </c>
      <c r="E106" s="26" t="s">
        <v>16</v>
      </c>
      <c r="F106" s="26">
        <v>2</v>
      </c>
      <c r="G106" s="27"/>
      <c r="H106" s="27"/>
    </row>
    <row r="107" spans="1:8" ht="84" x14ac:dyDescent="0.3">
      <c r="A107" s="24" t="s">
        <v>276</v>
      </c>
      <c r="B107" s="25">
        <v>70171704</v>
      </c>
      <c r="C107" s="25" t="s">
        <v>268</v>
      </c>
      <c r="D107" s="25" t="s">
        <v>277</v>
      </c>
      <c r="E107" s="26" t="s">
        <v>16</v>
      </c>
      <c r="F107" s="26">
        <v>1</v>
      </c>
      <c r="G107" s="27"/>
      <c r="H107" s="27"/>
    </row>
    <row r="108" spans="1:8" ht="14" x14ac:dyDescent="0.3">
      <c r="A108" s="12" t="s">
        <v>278</v>
      </c>
      <c r="B108" s="65" t="s">
        <v>279</v>
      </c>
      <c r="C108" s="66"/>
      <c r="D108" s="66"/>
      <c r="E108" s="66"/>
      <c r="F108" s="66"/>
      <c r="G108" s="66"/>
      <c r="H108" s="67"/>
    </row>
    <row r="109" spans="1:8" ht="28" x14ac:dyDescent="0.3">
      <c r="A109" s="24" t="s">
        <v>280</v>
      </c>
      <c r="B109" s="93">
        <v>72102900</v>
      </c>
      <c r="C109" s="25" t="s">
        <v>281</v>
      </c>
      <c r="D109" s="25" t="s">
        <v>282</v>
      </c>
      <c r="E109" s="26" t="s">
        <v>16</v>
      </c>
      <c r="F109" s="26">
        <v>1</v>
      </c>
      <c r="G109" s="27"/>
      <c r="H109" s="27"/>
    </row>
    <row r="110" spans="1:8" ht="42" x14ac:dyDescent="0.3">
      <c r="A110" s="24" t="s">
        <v>283</v>
      </c>
      <c r="B110" s="25">
        <v>76121900</v>
      </c>
      <c r="C110" s="25" t="s">
        <v>284</v>
      </c>
      <c r="D110" s="25" t="s">
        <v>285</v>
      </c>
      <c r="E110" s="26" t="s">
        <v>16</v>
      </c>
      <c r="F110" s="26">
        <v>1</v>
      </c>
      <c r="G110" s="27"/>
      <c r="H110" s="27"/>
    </row>
    <row r="111" spans="1:8" ht="14" x14ac:dyDescent="0.3">
      <c r="A111" s="12" t="s">
        <v>286</v>
      </c>
      <c r="B111" s="65" t="s">
        <v>287</v>
      </c>
      <c r="C111" s="66"/>
      <c r="D111" s="66"/>
      <c r="E111" s="66"/>
      <c r="F111" s="66"/>
      <c r="G111" s="66"/>
      <c r="H111" s="67"/>
    </row>
    <row r="112" spans="1:8" ht="42" x14ac:dyDescent="0.3">
      <c r="A112" s="24" t="s">
        <v>288</v>
      </c>
      <c r="B112" s="25">
        <v>72102900</v>
      </c>
      <c r="C112" s="25" t="s">
        <v>289</v>
      </c>
      <c r="D112" s="25" t="s">
        <v>290</v>
      </c>
      <c r="E112" s="26" t="s">
        <v>16</v>
      </c>
      <c r="F112" s="26">
        <v>1</v>
      </c>
      <c r="G112" s="27"/>
      <c r="H112" s="27"/>
    </row>
    <row r="113" spans="1:8" ht="56" x14ac:dyDescent="0.3">
      <c r="A113" s="24" t="s">
        <v>291</v>
      </c>
      <c r="B113" s="25">
        <v>72102900</v>
      </c>
      <c r="C113" s="25" t="s">
        <v>292</v>
      </c>
      <c r="D113" s="25" t="s">
        <v>293</v>
      </c>
      <c r="E113" s="26" t="s">
        <v>16</v>
      </c>
      <c r="F113" s="26">
        <v>1</v>
      </c>
      <c r="G113" s="27"/>
      <c r="H113" s="27"/>
    </row>
    <row r="114" spans="1:8" s="42" customFormat="1" ht="57" hidden="1" customHeight="1" x14ac:dyDescent="0.3">
      <c r="A114" s="45" t="s">
        <v>294</v>
      </c>
      <c r="B114" s="46">
        <v>72151800</v>
      </c>
      <c r="C114" s="46" t="s">
        <v>295</v>
      </c>
      <c r="D114" s="46" t="s">
        <v>296</v>
      </c>
      <c r="E114" s="47" t="s">
        <v>16</v>
      </c>
      <c r="F114" s="47">
        <v>0</v>
      </c>
      <c r="G114" s="48" t="e">
        <f>AVERAGE(#REF!,#REF!,#REF!)</f>
        <v>#REF!</v>
      </c>
      <c r="H114" s="48" t="e">
        <f>G114*F114</f>
        <v>#REF!</v>
      </c>
    </row>
    <row r="115" spans="1:8" s="42" customFormat="1" ht="71.25" hidden="1" customHeight="1" x14ac:dyDescent="0.3">
      <c r="A115" s="45" t="s">
        <v>297</v>
      </c>
      <c r="B115" s="46">
        <v>72151800</v>
      </c>
      <c r="C115" s="46" t="s">
        <v>298</v>
      </c>
      <c r="D115" s="46" t="s">
        <v>299</v>
      </c>
      <c r="E115" s="47" t="s">
        <v>16</v>
      </c>
      <c r="F115" s="47">
        <v>0</v>
      </c>
      <c r="G115" s="48" t="e">
        <f>AVERAGE(#REF!,#REF!,#REF!)</f>
        <v>#REF!</v>
      </c>
      <c r="H115" s="48" t="e">
        <f>G115*F115</f>
        <v>#REF!</v>
      </c>
    </row>
    <row r="116" spans="1:8" ht="365.25" customHeight="1" x14ac:dyDescent="0.3">
      <c r="A116" s="24" t="s">
        <v>300</v>
      </c>
      <c r="B116" s="25">
        <v>72102900</v>
      </c>
      <c r="C116" s="25" t="s">
        <v>301</v>
      </c>
      <c r="D116" s="25" t="s">
        <v>302</v>
      </c>
      <c r="E116" s="26" t="s">
        <v>16</v>
      </c>
      <c r="F116" s="26">
        <v>2</v>
      </c>
      <c r="G116" s="27"/>
      <c r="H116" s="27"/>
    </row>
    <row r="117" spans="1:8" ht="14" x14ac:dyDescent="0.3">
      <c r="A117" s="21"/>
      <c r="B117" s="29"/>
      <c r="C117" s="29"/>
      <c r="D117" s="29"/>
      <c r="E117" s="29"/>
      <c r="F117" s="29"/>
      <c r="G117" s="29"/>
      <c r="H117" s="29"/>
    </row>
    <row r="118" spans="1:8" ht="14" x14ac:dyDescent="0.3">
      <c r="A118" s="71" t="s">
        <v>2</v>
      </c>
      <c r="B118" s="72"/>
      <c r="C118" s="73"/>
      <c r="D118" s="80" t="s">
        <v>5</v>
      </c>
      <c r="E118" s="63"/>
      <c r="F118" s="64"/>
      <c r="G118" s="30"/>
      <c r="H118" s="31" t="e">
        <f>(SUM(H6:H117))</f>
        <v>#REF!</v>
      </c>
    </row>
    <row r="119" spans="1:8" ht="14" x14ac:dyDescent="0.3">
      <c r="A119" s="74"/>
      <c r="B119" s="75"/>
      <c r="C119" s="76"/>
      <c r="D119" s="81" t="s">
        <v>3</v>
      </c>
      <c r="E119" s="84" t="s">
        <v>303</v>
      </c>
      <c r="F119" s="85"/>
      <c r="G119" s="32"/>
      <c r="H119" s="31" t="e">
        <f t="shared" ref="H119" si="0">(H118*15%)</f>
        <v>#REF!</v>
      </c>
    </row>
    <row r="120" spans="1:8" ht="14" x14ac:dyDescent="0.3">
      <c r="A120" s="74"/>
      <c r="B120" s="75"/>
      <c r="C120" s="76"/>
      <c r="D120" s="82"/>
      <c r="E120" s="84" t="s">
        <v>304</v>
      </c>
      <c r="F120" s="85"/>
      <c r="G120" s="32"/>
      <c r="H120" s="31" t="e">
        <f t="shared" ref="H120" si="1">(H118*5%)</f>
        <v>#REF!</v>
      </c>
    </row>
    <row r="121" spans="1:8" ht="14" x14ac:dyDescent="0.3">
      <c r="A121" s="74"/>
      <c r="B121" s="75"/>
      <c r="C121" s="76"/>
      <c r="D121" s="82"/>
      <c r="E121" s="84" t="s">
        <v>305</v>
      </c>
      <c r="F121" s="85"/>
      <c r="G121" s="32"/>
      <c r="H121" s="31" t="e">
        <f t="shared" ref="H121" si="2">(H118*5%)</f>
        <v>#REF!</v>
      </c>
    </row>
    <row r="122" spans="1:8" ht="14" x14ac:dyDescent="0.3">
      <c r="A122" s="74"/>
      <c r="B122" s="75"/>
      <c r="C122" s="76"/>
      <c r="D122" s="83"/>
      <c r="E122" s="86" t="s">
        <v>4</v>
      </c>
      <c r="F122" s="87"/>
      <c r="G122" s="32"/>
      <c r="H122" s="31" t="e">
        <f t="shared" ref="H122" si="3">(H120*19%)</f>
        <v>#REF!</v>
      </c>
    </row>
    <row r="123" spans="1:8" ht="14.5" thickBot="1" x14ac:dyDescent="0.35">
      <c r="A123" s="77"/>
      <c r="B123" s="78"/>
      <c r="C123" s="79"/>
      <c r="D123" s="68" t="s">
        <v>2</v>
      </c>
      <c r="E123" s="69"/>
      <c r="F123" s="70"/>
      <c r="G123" s="33"/>
      <c r="H123" s="34" t="e">
        <f>SUM(H118+H119+H120+H121+H122)</f>
        <v>#REF!</v>
      </c>
    </row>
    <row r="124" spans="1:8" ht="129" customHeight="1" x14ac:dyDescent="0.3">
      <c r="A124" s="88" t="s">
        <v>309</v>
      </c>
      <c r="B124" s="88"/>
      <c r="C124" s="88"/>
      <c r="D124" s="88"/>
      <c r="E124" s="88"/>
      <c r="F124" s="88"/>
      <c r="G124" s="88"/>
      <c r="H124" s="88"/>
    </row>
    <row r="125" spans="1:8" s="5" customFormat="1" ht="14.5" x14ac:dyDescent="0.3">
      <c r="A125" s="1"/>
      <c r="B125" s="6"/>
      <c r="C125" s="1"/>
      <c r="D125" s="4"/>
      <c r="E125" s="1"/>
      <c r="F125" s="1"/>
      <c r="G125" s="3"/>
      <c r="H125" s="3"/>
    </row>
    <row r="126" spans="1:8" s="5" customFormat="1" x14ac:dyDescent="0.3">
      <c r="A126" s="1"/>
      <c r="B126" s="6"/>
      <c r="C126" s="1"/>
      <c r="D126" s="2"/>
      <c r="E126" s="1"/>
      <c r="F126" s="1"/>
      <c r="G126" s="3"/>
      <c r="H126" s="3"/>
    </row>
  </sheetData>
  <mergeCells count="39">
    <mergeCell ref="D123:F123"/>
    <mergeCell ref="B100:H100"/>
    <mergeCell ref="B108:H108"/>
    <mergeCell ref="B111:H111"/>
    <mergeCell ref="A118:C123"/>
    <mergeCell ref="D118:F118"/>
    <mergeCell ref="D119:D122"/>
    <mergeCell ref="E119:F119"/>
    <mergeCell ref="E120:F120"/>
    <mergeCell ref="E121:F121"/>
    <mergeCell ref="E122:F122"/>
    <mergeCell ref="A124:H124"/>
    <mergeCell ref="B97:H97"/>
    <mergeCell ref="B49:H49"/>
    <mergeCell ref="B52:H52"/>
    <mergeCell ref="B53:H53"/>
    <mergeCell ref="B60:H60"/>
    <mergeCell ref="B66:H66"/>
    <mergeCell ref="B74:H74"/>
    <mergeCell ref="B78:H78"/>
    <mergeCell ref="B80:H80"/>
    <mergeCell ref="B85:H85"/>
    <mergeCell ref="B86:H86"/>
    <mergeCell ref="B91:H91"/>
    <mergeCell ref="B42:H42"/>
    <mergeCell ref="B5:H5"/>
    <mergeCell ref="B11:H11"/>
    <mergeCell ref="B13:H13"/>
    <mergeCell ref="B14:H14"/>
    <mergeCell ref="B15:H15"/>
    <mergeCell ref="B22:H22"/>
    <mergeCell ref="B25:H25"/>
    <mergeCell ref="B29:H29"/>
    <mergeCell ref="B32:H32"/>
    <mergeCell ref="B34:H34"/>
    <mergeCell ref="B37:H37"/>
    <mergeCell ref="A1:H1"/>
    <mergeCell ref="A2:H2"/>
    <mergeCell ref="A3:H3"/>
  </mergeCells>
  <pageMargins left="0.7" right="0.7" top="0.75" bottom="0.75" header="0.3" footer="0.3"/>
  <pageSetup paperSize="5" scale="88" fitToHeight="0" orientation="landscape" r:id="rId1"/>
  <rowBreaks count="6" manualBreakCount="6">
    <brk id="31" max="13" man="1"/>
    <brk id="66" max="13" man="1"/>
    <brk id="75" max="13" man="1"/>
    <brk id="84" max="13" man="1"/>
    <brk id="105" max="13" man="1"/>
    <brk id="116" max="1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ajustado</vt:lpstr>
      <vt:lpstr>ajustado!Área_de_impresión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2 MANTENIMIENTO HIDROSANITARIO.xlsx</dc:title>
  <dc:creator>User1</dc:creator>
  <cp:lastModifiedBy>Suleidy Fabrina Amaya Gonzalez</cp:lastModifiedBy>
  <cp:lastPrinted>2026-07-17T19:31:26Z</cp:lastPrinted>
  <dcterms:created xsi:type="dcterms:W3CDTF">2025-06-05T21:41:52Z</dcterms:created>
  <dcterms:modified xsi:type="dcterms:W3CDTF">2026-07-17T19:44:23Z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2025-05-28T00:00:00Z</vt:filetime>
  </property>
  <property fmtid="{D5CDD505-2E9C-101B-9397-08002B2CF9AE}" pid="3" name="LastSaved">
    <vt:filetime>2025-06-05T00:00:00Z</vt:filetime>
  </property>
  <property fmtid="{D5CDD505-2E9C-101B-9397-08002B2CF9AE}" pid="4" name="Producer">
    <vt:lpwstr>4-Heights™ PDF Library 3.4.0.6904 (http://www.pdf-tools.com)</vt:lpwstr>
  </property>
  <property fmtid="{D5CDD505-2E9C-101B-9397-08002B2CF9AE}" pid="5" name="MSIP_Label_fc111285-cafa-4fc9-8a9a-bd902089b24f_Enabled">
    <vt:lpwstr>true</vt:lpwstr>
  </property>
  <property fmtid="{D5CDD505-2E9C-101B-9397-08002B2CF9AE}" pid="6" name="MSIP_Label_fc111285-cafa-4fc9-8a9a-bd902089b24f_SetDate">
    <vt:lpwstr>2025-06-05T21:42:10Z</vt:lpwstr>
  </property>
  <property fmtid="{D5CDD505-2E9C-101B-9397-08002B2CF9AE}" pid="7" name="MSIP_Label_fc111285-cafa-4fc9-8a9a-bd902089b24f_Method">
    <vt:lpwstr>Privileged</vt:lpwstr>
  </property>
  <property fmtid="{D5CDD505-2E9C-101B-9397-08002B2CF9AE}" pid="8" name="MSIP_Label_fc111285-cafa-4fc9-8a9a-bd902089b24f_Name">
    <vt:lpwstr>Public</vt:lpwstr>
  </property>
  <property fmtid="{D5CDD505-2E9C-101B-9397-08002B2CF9AE}" pid="9" name="MSIP_Label_fc111285-cafa-4fc9-8a9a-bd902089b24f_SiteId">
    <vt:lpwstr>cbc2c381-2f2e-4d93-91d1-506c9316ace7</vt:lpwstr>
  </property>
  <property fmtid="{D5CDD505-2E9C-101B-9397-08002B2CF9AE}" pid="10" name="MSIP_Label_fc111285-cafa-4fc9-8a9a-bd902089b24f_ActionId">
    <vt:lpwstr>72bf4901-3761-439f-a1b3-342540e14b9c</vt:lpwstr>
  </property>
  <property fmtid="{D5CDD505-2E9C-101B-9397-08002B2CF9AE}" pid="11" name="MSIP_Label_fc111285-cafa-4fc9-8a9a-bd902089b24f_ContentBits">
    <vt:lpwstr>0</vt:lpwstr>
  </property>
  <property fmtid="{D5CDD505-2E9C-101B-9397-08002B2CF9AE}" pid="12" name="MSIP_Label_fc111285-cafa-4fc9-8a9a-bd902089b24f_Tag">
    <vt:lpwstr>10, 0, 1, 1</vt:lpwstr>
  </property>
</Properties>
</file>