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RAESTRUCTURA-002\Downloads\"/>
    </mc:Choice>
  </mc:AlternateContent>
  <xr:revisionPtr revIDLastSave="0" documentId="8_{A35B46A1-366E-42AC-A296-9AAEEF1F067C}" xr6:coauthVersionLast="47" xr6:coauthVersionMax="47" xr10:uidLastSave="{00000000-0000-0000-0000-000000000000}"/>
  <bookViews>
    <workbookView xWindow="-110" yWindow="-110" windowWidth="19420" windowHeight="10300" xr2:uid="{047B16AA-029D-455C-8CDF-2D131020B7C1}"/>
  </bookViews>
  <sheets>
    <sheet name="cotizaciones promedio  (3)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34" i="1" l="1"/>
  <c r="R34" i="1"/>
  <c r="Q34" i="1"/>
  <c r="P34" i="1"/>
  <c r="O34" i="1"/>
  <c r="M34" i="1"/>
  <c r="L34" i="1"/>
  <c r="K34" i="1"/>
  <c r="J34" i="1"/>
  <c r="U33" i="1"/>
  <c r="S33" i="1"/>
  <c r="N33" i="1"/>
  <c r="I33" i="1"/>
  <c r="R26" i="1"/>
  <c r="S26" i="1" s="1"/>
  <c r="Q26" i="1"/>
  <c r="L26" i="1"/>
  <c r="M26" i="1" s="1"/>
  <c r="N26" i="1" s="1"/>
  <c r="H26" i="1"/>
  <c r="G26" i="1"/>
  <c r="Q25" i="1"/>
  <c r="R25" i="1" s="1"/>
  <c r="S25" i="1" s="1"/>
  <c r="L25" i="1"/>
  <c r="M25" i="1" s="1"/>
  <c r="N25" i="1" s="1"/>
  <c r="G25" i="1"/>
  <c r="H25" i="1" s="1"/>
  <c r="R24" i="1"/>
  <c r="T24" i="1" s="1"/>
  <c r="U24" i="1" s="1"/>
  <c r="Q24" i="1"/>
  <c r="L24" i="1"/>
  <c r="M24" i="1" s="1"/>
  <c r="N24" i="1" s="1"/>
  <c r="G24" i="1"/>
  <c r="H24" i="1" s="1"/>
  <c r="I24" i="1" s="1"/>
  <c r="Q23" i="1"/>
  <c r="R23" i="1" s="1"/>
  <c r="S23" i="1" s="1"/>
  <c r="L23" i="1"/>
  <c r="M23" i="1" s="1"/>
  <c r="I23" i="1"/>
  <c r="H23" i="1"/>
  <c r="G23" i="1"/>
  <c r="Q22" i="1"/>
  <c r="R22" i="1" s="1"/>
  <c r="S22" i="1" s="1"/>
  <c r="L22" i="1"/>
  <c r="M22" i="1" s="1"/>
  <c r="N22" i="1" s="1"/>
  <c r="H22" i="1"/>
  <c r="T22" i="1" s="1"/>
  <c r="U22" i="1" s="1"/>
  <c r="G22" i="1"/>
  <c r="S21" i="1"/>
  <c r="R21" i="1"/>
  <c r="Q21" i="1"/>
  <c r="L21" i="1"/>
  <c r="M21" i="1" s="1"/>
  <c r="N21" i="1" s="1"/>
  <c r="G21" i="1"/>
  <c r="H21" i="1" s="1"/>
  <c r="I21" i="1" s="1"/>
  <c r="Q20" i="1"/>
  <c r="R20" i="1" s="1"/>
  <c r="S20" i="1" s="1"/>
  <c r="L20" i="1"/>
  <c r="M20" i="1" s="1"/>
  <c r="G20" i="1"/>
  <c r="H20" i="1" s="1"/>
  <c r="I20" i="1" s="1"/>
  <c r="Q19" i="1"/>
  <c r="R19" i="1" s="1"/>
  <c r="S19" i="1" s="1"/>
  <c r="L19" i="1"/>
  <c r="M19" i="1" s="1"/>
  <c r="N19" i="1" s="1"/>
  <c r="G19" i="1"/>
  <c r="H19" i="1" s="1"/>
  <c r="Q18" i="1"/>
  <c r="R18" i="1" s="1"/>
  <c r="S18" i="1" s="1"/>
  <c r="L18" i="1"/>
  <c r="M18" i="1" s="1"/>
  <c r="N18" i="1" s="1"/>
  <c r="G18" i="1"/>
  <c r="H18" i="1" s="1"/>
  <c r="I18" i="1" s="1"/>
  <c r="Q17" i="1"/>
  <c r="R17" i="1" s="1"/>
  <c r="M17" i="1"/>
  <c r="N17" i="1" s="1"/>
  <c r="L17" i="1"/>
  <c r="G17" i="1"/>
  <c r="H17" i="1" s="1"/>
  <c r="I17" i="1" s="1"/>
  <c r="Q16" i="1"/>
  <c r="R16" i="1" s="1"/>
  <c r="S16" i="1" s="1"/>
  <c r="L16" i="1"/>
  <c r="M16" i="1" s="1"/>
  <c r="N16" i="1" s="1"/>
  <c r="G16" i="1"/>
  <c r="H16" i="1" s="1"/>
  <c r="Q15" i="1"/>
  <c r="R15" i="1" s="1"/>
  <c r="S15" i="1" s="1"/>
  <c r="L15" i="1"/>
  <c r="M15" i="1" s="1"/>
  <c r="N15" i="1" s="1"/>
  <c r="G15" i="1"/>
  <c r="H15" i="1" s="1"/>
  <c r="Q14" i="1"/>
  <c r="R14" i="1" s="1"/>
  <c r="S14" i="1" s="1"/>
  <c r="N14" i="1"/>
  <c r="M14" i="1"/>
  <c r="L14" i="1"/>
  <c r="G14" i="1"/>
  <c r="H14" i="1" s="1"/>
  <c r="I14" i="1" s="1"/>
  <c r="Q13" i="1"/>
  <c r="R13" i="1" s="1"/>
  <c r="S13" i="1" s="1"/>
  <c r="L13" i="1"/>
  <c r="M13" i="1" s="1"/>
  <c r="N13" i="1" s="1"/>
  <c r="G13" i="1"/>
  <c r="H13" i="1" s="1"/>
  <c r="Q12" i="1"/>
  <c r="R12" i="1" s="1"/>
  <c r="S12" i="1" s="1"/>
  <c r="L12" i="1"/>
  <c r="M12" i="1" s="1"/>
  <c r="N12" i="1" s="1"/>
  <c r="G12" i="1"/>
  <c r="H12" i="1" s="1"/>
  <c r="Q11" i="1"/>
  <c r="R11" i="1" s="1"/>
  <c r="S11" i="1" s="1"/>
  <c r="L11" i="1"/>
  <c r="M11" i="1" s="1"/>
  <c r="N11" i="1" s="1"/>
  <c r="G11" i="1"/>
  <c r="H11" i="1" s="1"/>
  <c r="I11" i="1" s="1"/>
  <c r="Q10" i="1"/>
  <c r="R10" i="1" s="1"/>
  <c r="S10" i="1" s="1"/>
  <c r="L10" i="1"/>
  <c r="M10" i="1" s="1"/>
  <c r="N10" i="1" s="1"/>
  <c r="H10" i="1"/>
  <c r="G10" i="1"/>
  <c r="Q9" i="1"/>
  <c r="R9" i="1" s="1"/>
  <c r="S9" i="1" s="1"/>
  <c r="L9" i="1"/>
  <c r="M9" i="1" s="1"/>
  <c r="N9" i="1" s="1"/>
  <c r="G9" i="1"/>
  <c r="H9" i="1" s="1"/>
  <c r="T8" i="1"/>
  <c r="U8" i="1" s="1"/>
  <c r="S8" i="1"/>
  <c r="R8" i="1"/>
  <c r="Q8" i="1"/>
  <c r="L8" i="1"/>
  <c r="M8" i="1" s="1"/>
  <c r="N8" i="1" s="1"/>
  <c r="G8" i="1"/>
  <c r="H8" i="1" s="1"/>
  <c r="I8" i="1" s="1"/>
  <c r="Q7" i="1"/>
  <c r="R7" i="1" s="1"/>
  <c r="S7" i="1" s="1"/>
  <c r="L7" i="1"/>
  <c r="M7" i="1" s="1"/>
  <c r="I7" i="1"/>
  <c r="H7" i="1"/>
  <c r="G7" i="1"/>
  <c r="Q6" i="1"/>
  <c r="R6" i="1" s="1"/>
  <c r="S6" i="1" s="1"/>
  <c r="M6" i="1"/>
  <c r="N6" i="1" s="1"/>
  <c r="L6" i="1"/>
  <c r="G6" i="1"/>
  <c r="H6" i="1" s="1"/>
  <c r="S5" i="1"/>
  <c r="R5" i="1"/>
  <c r="Q5" i="1"/>
  <c r="L5" i="1"/>
  <c r="M5" i="1" s="1"/>
  <c r="N5" i="1" s="1"/>
  <c r="G5" i="1"/>
  <c r="H5" i="1" s="1"/>
  <c r="I5" i="1" s="1"/>
  <c r="Q4" i="1"/>
  <c r="R4" i="1" s="1"/>
  <c r="S4" i="1" s="1"/>
  <c r="L4" i="1"/>
  <c r="M4" i="1" s="1"/>
  <c r="N4" i="1" s="1"/>
  <c r="G4" i="1"/>
  <c r="T9" i="1" l="1"/>
  <c r="U9" i="1" s="1"/>
  <c r="I9" i="1"/>
  <c r="T6" i="1"/>
  <c r="U6" i="1" s="1"/>
  <c r="I6" i="1"/>
  <c r="T19" i="1"/>
  <c r="U19" i="1" s="1"/>
  <c r="I19" i="1"/>
  <c r="T23" i="1"/>
  <c r="U23" i="1" s="1"/>
  <c r="N23" i="1"/>
  <c r="T15" i="1"/>
  <c r="U15" i="1" s="1"/>
  <c r="I15" i="1"/>
  <c r="T20" i="1"/>
  <c r="U20" i="1" s="1"/>
  <c r="N20" i="1"/>
  <c r="T7" i="1"/>
  <c r="U7" i="1" s="1"/>
  <c r="N7" i="1"/>
  <c r="N27" i="1" s="1"/>
  <c r="N34" i="1" s="1"/>
  <c r="T16" i="1"/>
  <c r="U16" i="1" s="1"/>
  <c r="I16" i="1"/>
  <c r="T12" i="1"/>
  <c r="U12" i="1" s="1"/>
  <c r="I12" i="1"/>
  <c r="T25" i="1"/>
  <c r="U25" i="1" s="1"/>
  <c r="I25" i="1"/>
  <c r="T13" i="1"/>
  <c r="U13" i="1" s="1"/>
  <c r="I13" i="1"/>
  <c r="S17" i="1"/>
  <c r="S27" i="1" s="1"/>
  <c r="S34" i="1" s="1"/>
  <c r="T17" i="1"/>
  <c r="U17" i="1" s="1"/>
  <c r="I22" i="1"/>
  <c r="S24" i="1"/>
  <c r="T11" i="1"/>
  <c r="U11" i="1" s="1"/>
  <c r="T18" i="1"/>
  <c r="U18" i="1" s="1"/>
  <c r="T10" i="1"/>
  <c r="U10" i="1" s="1"/>
  <c r="T5" i="1"/>
  <c r="U5" i="1" s="1"/>
  <c r="I10" i="1"/>
  <c r="T26" i="1"/>
  <c r="U26" i="1" s="1"/>
  <c r="I26" i="1"/>
  <c r="I28" i="1"/>
  <c r="T14" i="1"/>
  <c r="U14" i="1" s="1"/>
  <c r="T21" i="1"/>
  <c r="U21" i="1" s="1"/>
  <c r="H4" i="1"/>
  <c r="I4" i="1" l="1"/>
  <c r="I27" i="1" s="1"/>
  <c r="T4" i="1"/>
  <c r="U4" i="1" s="1"/>
  <c r="U27" i="1" s="1"/>
  <c r="U34" i="1" s="1"/>
  <c r="I29" i="1" l="1"/>
  <c r="I34" i="1"/>
</calcChain>
</file>

<file path=xl/sharedStrings.xml><?xml version="1.0" encoding="utf-8"?>
<sst xmlns="http://schemas.openxmlformats.org/spreadsheetml/2006/main" count="123" uniqueCount="84">
  <si>
    <t>COTIZACION 1</t>
  </si>
  <si>
    <t>COTIZACION 2</t>
  </si>
  <si>
    <t>COTIZACION 3</t>
  </si>
  <si>
    <t>PROMEDIO</t>
  </si>
  <si>
    <t>Elemento</t>
  </si>
  <si>
    <t>Descripción</t>
  </si>
  <si>
    <t>Cantidad</t>
  </si>
  <si>
    <t>Unidad de Medida</t>
  </si>
  <si>
    <t>VALOR UNITARIO</t>
  </si>
  <si>
    <t>IVA</t>
  </si>
  <si>
    <t xml:space="preserve">VALOR IVA </t>
  </si>
  <si>
    <t xml:space="preserve">VALOR UNITARIO IVA INCLUIDO </t>
  </si>
  <si>
    <t xml:space="preserve">SUBTOTAL </t>
  </si>
  <si>
    <t>Codigo UNSPSC</t>
  </si>
  <si>
    <t>Nombre Producto</t>
  </si>
  <si>
    <t>Escobilla jardín metálica 22 dientes con cabo</t>
  </si>
  <si>
    <t>Tipo: Escoba metálica regulable o fija tipo abanico (mínimo 22 dientes planos).
Cabo: Madera pulida e inmunizada o metal tubular con recubrimiento ergonómico (longitud mínima: 1.20 metros).</t>
  </si>
  <si>
    <t>Unidad</t>
  </si>
  <si>
    <t>Escoba de jardín</t>
  </si>
  <si>
    <t xml:space="preserve">Escoba cerda Suave grande con cabo </t>
  </si>
  <si>
    <t>Ancho de base: Mínimo 40 cm a 50 cm.
Bloque: Madera densa o plástico estructural de alto impacto con perforación roscada estándar.
Cerdas: Monofilamentos de PVC o PET suave, con puntas abiertas/plumadas para atrapar polvo fino.Cabo de madera o aluminio reforzado.</t>
  </si>
  <si>
    <t>Escobas</t>
  </si>
  <si>
    <t>Guantes de caucho calibre 35 Talla 8</t>
  </si>
  <si>
    <t>Material: Látex natural de alta resistencia. Calibre 35 (espesor industrial pesado).
Diseño: Manga larga (mínimo 35 cm de longitud total) para protección de antebrazo. Acabado rugoso en palmas y dedos para agarre en húmedo.</t>
  </si>
  <si>
    <t>Par</t>
  </si>
  <si>
    <t>Guantes de protección</t>
  </si>
  <si>
    <t>Guantes de caucho calibre 35 Talla 9</t>
  </si>
  <si>
    <t>Guante en Nylon cubierto con Nitrilo talla 8</t>
  </si>
  <si>
    <t>Soporte base: Tejido continuo de Nylon o Poliéster sin costuras, altamente transpirable.
Recubrimiento: Nitrilo liso o micro poroso en palma y falanges de los dedos. Alta resistencia</t>
  </si>
  <si>
    <t>Guante en Nylon cubierto con Nitrilo talla 9</t>
  </si>
  <si>
    <t>Rollo Nylon para guadaña negro 3,3mm * 233mts</t>
  </si>
  <si>
    <t>Marca de referencia: Para guadaña Husqvarna (o equivalente técnico homologado en calidad).
Diámetro / Perfil: 3.3 mm de grosor, perfil preferiblemente redondo o cuadrado de alta durabilidad y corte limpio.
Longitud: Rollo/Carrete original de 233 metros mínimos.</t>
  </si>
  <si>
    <t>Rollo</t>
  </si>
  <si>
    <t>Cuerda de Nylon</t>
  </si>
  <si>
    <t xml:space="preserve">Herbicida Agricola por galón </t>
  </si>
  <si>
    <t>Ingrediente Activo: Glifosato (concentración estándar en formulación de sal isopropilamina u homólogos con surfactantes incorporados).
Presentación: Envase original de fábrica de 1 Galón (3.785 Litros) perfectamente sellado y con etiqueta reglamentaria de seguridad/dosificación.
Requisito legal: Registro de venta ICA (o entidad reguladora local) vigente para uso agrícola/urbano.</t>
  </si>
  <si>
    <t>Galon</t>
  </si>
  <si>
    <t>Matamalezas</t>
  </si>
  <si>
    <t>Cepillos cerda SUAVE para barrer calles con cabo</t>
  </si>
  <si>
    <t>Ancho del cepillo: 60 cm de longitud para alto rendimiento en vías.
Cerdas: Fibra sintética de densidad media-suavede larga duración, longitud mínima de cerda: 7cm. Especial para barrido de superficies pavimentadas con residuo fino o seco.
Soporte: Base de madera pesada o polipropileno de alta resistencia con soporte de fijación metálico angular para el cabo.  Con cabo reforzado.</t>
  </si>
  <si>
    <t>Cepillos de limpieza</t>
  </si>
  <si>
    <t>Cepillos cerda DURA para barrer calles con cabo</t>
  </si>
  <si>
    <t>Ancho del cepillo: 60 cm de longitud para barrido pesado y remoción.
Cerdas: Fibra rígida de polipropileno o moflon grueso (espesor alto), longitud mínima: 7 cm. Resistente a la abrasión, fricción constante, agua y químicos ligeros. Ideal para lodo, asfalto rugoso y hojas húmedas. Soporte: Base robusta con conector reforzado para evitar quiebres del cabo bajo presión.</t>
  </si>
  <si>
    <t>Cuchillas para guadaña 350mm largox2.4mm grosor/hueco 25mm</t>
  </si>
  <si>
    <t>Marca: Husqvarna original (o sustituto certificado con aleación equivalente).
Tipo de centro: Ojo grande (diámetro interno de montaje estándar de 1 pulgada / 25.4 mm).
Dimensiones: Cuchilla plana de 2 puntas (corrientemente de 12" o 14" de largo y espesor de 1.6 mm a 2.0 mm).
Material: Acero templado sueco de alta calidad con balanceo de fábrica para reducir vibraciones en el equipo.</t>
  </si>
  <si>
    <t>Cuchillas o dientes u otros filos cortantes</t>
  </si>
  <si>
    <t>Cuchillas para guadaña 450 largox2.2mm grosor/hueco 25mm</t>
  </si>
  <si>
    <t>Marca: Husqvarna original (o sustituto certificado con aleación equivalente).
Tipo: Cuchillón pesado/reforzado (multidiente o corrugado especial para matorrales densos y maleza leñosa).
Montaje: Ojo grande (centro de 1" o 25.4 mm). 
Seguridad: Bordes de fijación perfectamente rectificados y balance dinámico estructural para uso continuo a altas revoluciones.</t>
  </si>
  <si>
    <t>Carretilla Metálica de 100 Litros Rueda Neumática Reforzada</t>
  </si>
  <si>
    <t>Capacidad: Volúmen mínimo de 5.5 a 6 pies cúbicos (aproximadamente 80 a 100 litros). Carga máxima: 150 a 200kg.
Platón:metálico, espesor mínimo de 4 mm.
Rueda: Neumática reforzada (mínimo 2 o 4 lonas) o antipinchazo con rin metálico y balineras de servicio pesado.</t>
  </si>
  <si>
    <t>Carretillas</t>
  </si>
  <si>
    <t>Pala cuadrada No.2 con cabo</t>
  </si>
  <si>
    <t>Anchura de la cabeza (en mm): 243
Acabado de la cabeza: Pintado	
Dimensiones: 243 x 209 x 1460 mm
Peso: 2.045 kg
Material de la hoja: Acero de alto carbono con tratamiento térmico, templado y revenido para evitar deformaciones. Espesor de hoja mínimo: 1.8 mm.
Cabo / Mango: Fabricado en madera de alta resistencia (ej. Fresno/Guayacán) pulida.</t>
  </si>
  <si>
    <t>Palas</t>
  </si>
  <si>
    <t>Azadón con cabo 18x20x110 cm</t>
  </si>
  <si>
    <t>Material de la cabeza: Forjado en una sola pieza de acero de alto carbono, sin soldaduras para evitar fracturas estructurales bajo esfuerzo. Filo pre-afilado y rectificado.
Dimensiones de la hoja: Ancho de corte aproximado de 18 a 22 cm, ojo de fijación redondo o elíptico reforzado para encabar a
presión.
Cabo: Madera densa de alta resistencia al impacto estructural, longitud mínima de 1.20 metros.</t>
  </si>
  <si>
    <t>Azadones</t>
  </si>
  <si>
    <t>Guadaña Motor a combustión de 2 tiempos, cilindrada mínima entre 41.5 cc y 45 cc</t>
  </si>
  <si>
    <t>Motorización: Motor a combustión de 2 tiempos, cilindrada mínima entre 41.5 cc y 45 cc (Potencia mínima: 2.0 HP a 2.3 HP).
Transmisión: Eje de transmisión rígido de acero macizo con acople reforzado y sistema de amortiguación de vibraciones.
Manillar: Tipo bicicleta (doble empuñadura ergonómica) con mandos de aceleración y bloqueo de seguridad integrados.
Accesorios incluidos de fábrica: Arnés profesional de doble hombro con protección de cadera, trimmy o cabezal de nailon
semiautomático, cuchilla metálica de dos puntas y kit de herramientas básicas de mantenimiento.</t>
  </si>
  <si>
    <t>Guadañas</t>
  </si>
  <si>
    <t>Trinche con cabo</t>
  </si>
  <si>
    <t xml:space="preserve">(Trinche / Bieldo de labranza): Estructura forjada de 4 a 5 dientes redondos o planos afilados y curvos de alta resistencia, especial para airear terrenos compactos, remover compost o levantar maleza densa.
Cabo: Madera inmunizada o fibra de vidrio de alta resistencia (Mínimo 1.20 metros de longitud). </t>
  </si>
  <si>
    <t>Rastrillos</t>
  </si>
  <si>
    <t>Tanque de almacenamiento de agua 1000 L</t>
  </si>
  <si>
    <t>Capacidad nominal: 1000 Litros netos de almacenamiento.
Material de fabricación: Polietileno de alta densidad (HDPE) virgen de grado alimentario (apto para agua potable).
Estructura multicapa (Mínimo de 3 a 4 capas), color negro.
Geometría y Diseño: Forma cilíndrica vertical u cónica con anillos de refuerzo estructural horizontales para soportar la presión del agua sin deformarse. Base plana y uniforme.
Accesorios mínimos incluidos: tapa y accesorios de entrada (1/2"), salida (1") y rebose (1") en PVC</t>
  </si>
  <si>
    <t>Tanques de almacenamiento de agua</t>
  </si>
  <si>
    <t>Reloj de arena para ducha</t>
  </si>
  <si>
    <t>Tiempo de Medición: 3 minutos. 
Material de la Carcasa Exterior: Plástico ABS de alta resistencia o Silicona impermeable. Completamente sellado. 
Material del Bulbo Interior: Vidrio borosilicato protegido o acrílico sellado a prueba de golpes.
Sistema de Fijación: Ventosa de succión de alta adherencia. Debe ser apta para adherirse firmemente a superficies lisas. Diseño giratorio de 360° sobre su propio eje central.
Material de la Arena: Arena de sílice fina refinada, tratada contra la estática y completamente antihumedad. 
Color de alta visibilidad.
Dimensiones: Compacto (entre 6 cm y 10 cm de altura).</t>
  </si>
  <si>
    <t>Relojes (temporizadores) para uso doméstico</t>
  </si>
  <si>
    <t>Señalización de prohibido botar basura</t>
  </si>
  <si>
    <t>Especificaciones de la Estructura Metálica (Pedestal / Poste)Material del Poste: Tubo cuadrado o redondo de acero galvanizado en caliente de mínimo 1"*1" (una pulgada) y calibre 16 
Altura Total del Poste: Mínimo 2.0 metros. Anclaje de Fijación (Base para tierra): El extremo inferior del tubo debe contar con una varilla transversal soldada (en forma de "T" invertida o cruz) que actúe como ancla de sujeción. Acabado del Metal: Pintura electrostática horneada  para añadir una capa extra de protección contra la intemperie.
Soporte del Tablero: Lámina de aluminio galvanizado (calibre 20) o poliestireno de alto impacto de 3 mm, sólidamente remachada o atornillada al poste metálico por la parte posterior (sin tornillos expuestos que dañen el diseño frontal).Dimensiones del Tablero: 40cm * 60 cm para exteriores
Características Visuales y GráficasDiseño: Pictograma universal de prohibición (silueta negra tirando basura dentro de un círculo rojo con franja diagonal a 45°.Texto Inferior: Letras mayúsculas de alta visibilidad: "PROHIBIDO BOTAR BASURA". Adicionalmente se le agregará más texto y los logos de la alcaldía. Material Gráfico: Vinilo reflectivo de alta intensidad (Grado Ingeniería) con laminado de protección UV para evitar la decoloración prematura por la exposición directa al sol.</t>
  </si>
  <si>
    <t>Señales de seguridad</t>
  </si>
  <si>
    <t>Señalización recoja los excrementos de su mascota</t>
  </si>
  <si>
    <t>Especificaciones del Tablero: Lámina de aluminio galvanizado o acero prepintado (calibre 20). Dimensiones 30*40cm. Fijación al Poste: La lámina debe ir sólidamente unida al poste mediante remaches estructurales o tornillos de seguridad por la parte posterior, evitando elementos punzantes o expuestos en la cara frontal que puedan dañar el diseño. Características Gráficas y Visuales: Pictograma universal de alusivo a la temática (silueta en color negro o blanco) acompañado de un texto regulatorio claro.Texto de Apoyo.
Material Gráfico: Vinilo reflectivo de alta intensidad (Grado Ingeniería) con laminado brillante de protección UV. 
Especificaciones del Poste / Pedestal para Enterrar: Tubo cuadrado o redondo de acero galvanizado en caliente de mínimo 1" * 1" y calibre 16  Poste Mínimo 1.50 metros a 1.70 metros.</t>
  </si>
  <si>
    <t>Chaleco reflectivo de seguridad</t>
  </si>
  <si>
    <t>Tela Base: Tejido de punto de alta visibilidad (fluorescente) 100% Poliéster. Se sugiere especificar malla tela microperforada en la parte superior o espalda 
Gramaje mínimo de la tela: 120 g/m² o superior.
Cierre frontal reforzado mediante cremallera de nylon de alta resistencia. Cintas Reflectivas: Dos cintas horizontales alrededor del torso garantizando visibilidad. Ancho de las Cintas: Mínimo 2 pulgadas (5 cm) de ancho.</t>
  </si>
  <si>
    <t>Chalecos de seguridad</t>
  </si>
  <si>
    <t>Traje Enterizo Protector Antifluidos Lavable y Reutilizable</t>
  </si>
  <si>
    <t>Tela base 100% Poliéster de alta densidad con tecnología Antifluidos. Impermeable: Acabado textil hidrofóbico con resistencia a la penetración de líquidos.
Propiedad de Lavado.
Estructura: Traje enterizo tipo mameluco con costuras reforzadas de seguridad. Capucha Incorporada.
Puños y tobillos con bandas elásticas recubiertas para un cierre hermético. Elástico de ajuste en la cintura.
Cierre Principal: Cremallera frontal de nylon de alta resistencia con doble cursor.
Tallas y Color: L, XL. Colores de alta visibilidad o neutros (Blanco, Azul rey o Amarillo de seguridad).</t>
  </si>
  <si>
    <t>Overoles de protección</t>
  </si>
  <si>
    <t xml:space="preserve">VALOR DE LOS ELEMENTOS ANTES DE IVA </t>
  </si>
  <si>
    <t xml:space="preserve">VALOR DE LOS ELEMENTOS IVA INCLUIDO </t>
  </si>
  <si>
    <t xml:space="preserve">VALRO TOTAL DE LOS ELELMENTOS IVA INCLUIDO </t>
  </si>
  <si>
    <t xml:space="preserve">SUMAS IGUALES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</si>
</sst>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$-240A]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3" fontId="4" fillId="0" borderId="1" xfId="1" applyFont="1" applyBorder="1" applyAlignment="1">
      <alignment vertical="center" wrapText="1"/>
    </xf>
    <xf numFmtId="9" fontId="4" fillId="0" borderId="1" xfId="2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 wrapText="1"/>
    </xf>
    <xf numFmtId="164" fontId="4" fillId="0" borderId="1" xfId="2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3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 wrapText="1"/>
    </xf>
    <xf numFmtId="43" fontId="5" fillId="0" borderId="1" xfId="1" applyFont="1" applyBorder="1" applyAlignment="1">
      <alignment vertical="center" wrapText="1"/>
    </xf>
    <xf numFmtId="164" fontId="8" fillId="0" borderId="1" xfId="1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3" fontId="8" fillId="0" borderId="1" xfId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3" fontId="0" fillId="0" borderId="0" xfId="1" applyFont="1" applyAlignment="1">
      <alignment vertical="center" wrapText="1"/>
    </xf>
    <xf numFmtId="43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43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4">
    <cellStyle name="Millares" xfId="1" builtinId="3"/>
    <cellStyle name="Normal" xfId="0" builtinId="0"/>
    <cellStyle name="Normal 6" xfId="3" xr:uid="{F749CBA2-225B-41DC-A775-CD07562AE44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esktop/2024/Contratos/Contrato%20PGIRS-PUEAA%202026/COTIZACION%20MUNICIPIO%20DE%20GUASCA%20JUNIO%2006%20DEL%202026%20ELEMENTOS%20AGRO%20Y%20OTROS.xlsx" TargetMode="External"/><Relationship Id="rId2" Type="http://schemas.openxmlformats.org/officeDocument/2006/relationships/externalLinkPath" Target="file:///C:\Users\INFRAESTRUCTURA-002\Desktop\2024\Contratos\Contrato%20PGIRS-PUEAA%202026\COTIZACION%20MUNICIPIO%20DE%20GUASCA%20JUNIO%2006%20DEL%202026%20ELEMENTOS%20AGRO%20Y%20OTROS.xlsx" TargetMode="External"/><Relationship Id="rId1" Type="http://schemas.openxmlformats.org/officeDocument/2006/relationships/externalLinkPath" Target="/Users/INFRAESTRUCTURA-002/Desktop/2024/Contratos/Contrato%20PGIRS-PUEAA%202026/COTIZACION%20MUNICIPIO%20DE%20GUASCA%20JUNIO%2006%20DEL%202026%20ELEMENTOS%20AGRO%20Y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ORMATO INICIAL "/>
      <sheetName val="CAMBIOS"/>
      <sheetName val="VF "/>
      <sheetName val="cotizacion comercalziadora "/>
      <sheetName val="cotizacion vaera"/>
      <sheetName val="cotizacion arquitectura1"/>
      <sheetName val="cotizaciones promedio "/>
      <sheetName val="cotizaciones promedio  (2)"/>
      <sheetName val="Hoja1"/>
      <sheetName val="VF  (2)"/>
      <sheetName val="cotizaciones promedio  (3)"/>
    </sheetNames>
    <sheetDataSet>
      <sheetData sheetId="0"/>
      <sheetData sheetId="1"/>
      <sheetData sheetId="2"/>
      <sheetData sheetId="3">
        <row r="29">
          <cell r="I29">
            <v>73834530</v>
          </cell>
        </row>
      </sheetData>
      <sheetData sheetId="4">
        <row r="27">
          <cell r="J27">
            <v>76850970</v>
          </cell>
        </row>
      </sheetData>
      <sheetData sheetId="5">
        <row r="27">
          <cell r="J27">
            <v>70819140</v>
          </cell>
        </row>
        <row r="34">
          <cell r="J34">
            <v>73834880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D3822-2097-4DFD-98E1-D5B16DDBAFEA}">
  <dimension ref="A1:X36"/>
  <sheetViews>
    <sheetView tabSelected="1" workbookViewId="0">
      <selection activeCell="N1" sqref="N1:R1048576"/>
    </sheetView>
  </sheetViews>
  <sheetFormatPr baseColWidth="10" defaultColWidth="11.453125" defaultRowHeight="14.5" x14ac:dyDescent="0.35"/>
  <cols>
    <col min="1" max="1" width="19.36328125" style="1" bestFit="1" customWidth="1"/>
    <col min="2" max="2" width="55.6328125" style="1" hidden="1" customWidth="1"/>
    <col min="3" max="3" width="8.90625" style="1" bestFit="1" customWidth="1"/>
    <col min="4" max="4" width="10.08984375" style="1" bestFit="1" customWidth="1"/>
    <col min="5" max="5" width="10.90625" style="1" hidden="1" customWidth="1"/>
    <col min="6" max="6" width="3.90625" style="1" hidden="1" customWidth="1"/>
    <col min="7" max="7" width="10.90625" style="1" hidden="1" customWidth="1"/>
    <col min="8" max="8" width="10.90625" style="1" customWidth="1"/>
    <col min="9" max="9" width="13.90625" style="1" customWidth="1"/>
    <col min="10" max="10" width="9.81640625" style="1" hidden="1" customWidth="1"/>
    <col min="11" max="11" width="7.36328125" style="1" hidden="1" customWidth="1"/>
    <col min="12" max="12" width="0" style="1" hidden="1" customWidth="1"/>
    <col min="13" max="13" width="11.453125" style="1"/>
    <col min="14" max="14" width="10.54296875" style="1" customWidth="1"/>
    <col min="15" max="15" width="9.81640625" style="1" hidden="1" customWidth="1"/>
    <col min="16" max="16" width="5.453125" style="1" hidden="1" customWidth="1"/>
    <col min="17" max="17" width="10.54296875" style="1" hidden="1" customWidth="1"/>
    <col min="18" max="18" width="11.453125" style="1"/>
    <col min="19" max="19" width="10.81640625" style="1" customWidth="1"/>
    <col min="20" max="21" width="11.453125" style="1"/>
    <col min="22" max="23" width="15.54296875" style="2" customWidth="1"/>
    <col min="24" max="16384" width="11.453125" style="1"/>
  </cols>
  <sheetData>
    <row r="1" spans="1:23" ht="24" customHeight="1" x14ac:dyDescent="0.35"/>
    <row r="2" spans="1:23" ht="32" customHeight="1" x14ac:dyDescent="0.35">
      <c r="E2" s="3" t="s">
        <v>0</v>
      </c>
      <c r="F2" s="3"/>
      <c r="G2" s="3"/>
      <c r="H2" s="3"/>
      <c r="I2" s="3"/>
      <c r="J2" s="3" t="s">
        <v>1</v>
      </c>
      <c r="K2" s="3"/>
      <c r="L2" s="3"/>
      <c r="M2" s="3"/>
      <c r="N2" s="3"/>
      <c r="O2" s="4" t="s">
        <v>2</v>
      </c>
      <c r="P2" s="5"/>
      <c r="Q2" s="5"/>
      <c r="R2" s="5"/>
      <c r="S2" s="6"/>
      <c r="T2" s="3" t="s">
        <v>3</v>
      </c>
      <c r="U2" s="3"/>
    </row>
    <row r="3" spans="1:23" ht="19" x14ac:dyDescent="0.35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8" t="s">
        <v>12</v>
      </c>
      <c r="J3" s="7" t="s">
        <v>8</v>
      </c>
      <c r="K3" s="7" t="s">
        <v>9</v>
      </c>
      <c r="L3" s="7" t="s">
        <v>10</v>
      </c>
      <c r="M3" s="7" t="s">
        <v>11</v>
      </c>
      <c r="N3" s="8" t="s">
        <v>12</v>
      </c>
      <c r="O3" s="7" t="s">
        <v>8</v>
      </c>
      <c r="P3" s="7" t="s">
        <v>9</v>
      </c>
      <c r="Q3" s="7" t="s">
        <v>10</v>
      </c>
      <c r="R3" s="7" t="s">
        <v>11</v>
      </c>
      <c r="S3" s="8" t="s">
        <v>12</v>
      </c>
      <c r="T3" s="7" t="s">
        <v>11</v>
      </c>
      <c r="U3" s="8" t="s">
        <v>12</v>
      </c>
      <c r="V3" s="9" t="s">
        <v>13</v>
      </c>
      <c r="W3" s="9" t="s">
        <v>14</v>
      </c>
    </row>
    <row r="4" spans="1:23" ht="23.5" customHeight="1" x14ac:dyDescent="0.35">
      <c r="A4" s="10" t="s">
        <v>15</v>
      </c>
      <c r="B4" s="10" t="s">
        <v>16</v>
      </c>
      <c r="C4" s="11">
        <v>18</v>
      </c>
      <c r="D4" s="11" t="s">
        <v>17</v>
      </c>
      <c r="E4" s="12">
        <v>28300</v>
      </c>
      <c r="F4" s="13">
        <v>0.05</v>
      </c>
      <c r="G4" s="12">
        <f>+E4*F4</f>
        <v>1415</v>
      </c>
      <c r="H4" s="14">
        <f>+E4+G4</f>
        <v>29715</v>
      </c>
      <c r="I4" s="14">
        <f t="shared" ref="I4:I26" si="0">+C4*H4</f>
        <v>534870</v>
      </c>
      <c r="J4" s="14">
        <v>29000</v>
      </c>
      <c r="K4" s="15">
        <v>0.05</v>
      </c>
      <c r="L4" s="14">
        <f>+J4*K4</f>
        <v>1450</v>
      </c>
      <c r="M4" s="14">
        <f>+J4+L4</f>
        <v>30450</v>
      </c>
      <c r="N4" s="16">
        <f t="shared" ref="N4:N26" si="1">+C4*M4</f>
        <v>548100</v>
      </c>
      <c r="O4" s="14">
        <v>26300</v>
      </c>
      <c r="P4" s="15">
        <v>0.05</v>
      </c>
      <c r="Q4" s="14">
        <f>+O4*P4</f>
        <v>1315</v>
      </c>
      <c r="R4" s="16">
        <f>+O4+Q4</f>
        <v>27615</v>
      </c>
      <c r="S4" s="16">
        <f t="shared" ref="S4:S26" si="2">+C4*R4</f>
        <v>497070</v>
      </c>
      <c r="T4" s="17">
        <f>+(H4+M4+R4)/3</f>
        <v>29260</v>
      </c>
      <c r="U4" s="17">
        <f t="shared" ref="U4:U26" si="3">+C4*T4</f>
        <v>526680</v>
      </c>
      <c r="V4" s="18">
        <v>27112027</v>
      </c>
      <c r="W4" s="18" t="s">
        <v>18</v>
      </c>
    </row>
    <row r="5" spans="1:23" ht="16" customHeight="1" x14ac:dyDescent="0.25">
      <c r="A5" s="10" t="s">
        <v>19</v>
      </c>
      <c r="B5" s="10" t="s">
        <v>20</v>
      </c>
      <c r="C5" s="11">
        <v>36</v>
      </c>
      <c r="D5" s="11" t="s">
        <v>17</v>
      </c>
      <c r="E5" s="12">
        <v>15000</v>
      </c>
      <c r="F5" s="13">
        <v>0.19</v>
      </c>
      <c r="G5" s="12">
        <f t="shared" ref="G5:G26" si="4">+E5*F5</f>
        <v>2850</v>
      </c>
      <c r="H5" s="14">
        <f t="shared" ref="H5:H26" si="5">+E5+G5</f>
        <v>17850</v>
      </c>
      <c r="I5" s="14">
        <f t="shared" si="0"/>
        <v>642600</v>
      </c>
      <c r="J5" s="14">
        <v>17000</v>
      </c>
      <c r="K5" s="15">
        <v>0.19</v>
      </c>
      <c r="L5" s="14">
        <f t="shared" ref="L5:L26" si="6">+J5*K5</f>
        <v>3230</v>
      </c>
      <c r="M5" s="14">
        <f t="shared" ref="M5:M26" si="7">+J5+L5</f>
        <v>20230</v>
      </c>
      <c r="N5" s="16">
        <f t="shared" si="1"/>
        <v>728280</v>
      </c>
      <c r="O5" s="14">
        <v>13000</v>
      </c>
      <c r="P5" s="15">
        <v>0.19</v>
      </c>
      <c r="Q5" s="14">
        <f t="shared" ref="Q5:Q26" si="8">+O5*P5</f>
        <v>2470</v>
      </c>
      <c r="R5" s="16">
        <f t="shared" ref="R5:R26" si="9">+O5+Q5</f>
        <v>15470</v>
      </c>
      <c r="S5" s="16">
        <f t="shared" si="2"/>
        <v>556920</v>
      </c>
      <c r="T5" s="17">
        <f t="shared" ref="T5:T26" si="10">+(H5+M5+R5)/3</f>
        <v>17850</v>
      </c>
      <c r="U5" s="17">
        <f t="shared" si="3"/>
        <v>642600</v>
      </c>
      <c r="V5" s="19">
        <v>47131604</v>
      </c>
      <c r="W5" s="19" t="s">
        <v>21</v>
      </c>
    </row>
    <row r="6" spans="1:23" ht="14" customHeight="1" x14ac:dyDescent="0.25">
      <c r="A6" s="10" t="s">
        <v>22</v>
      </c>
      <c r="B6" s="10" t="s">
        <v>23</v>
      </c>
      <c r="C6" s="11">
        <v>10</v>
      </c>
      <c r="D6" s="11" t="s">
        <v>24</v>
      </c>
      <c r="E6" s="12">
        <v>9500</v>
      </c>
      <c r="F6" s="13">
        <v>0.19</v>
      </c>
      <c r="G6" s="12">
        <f t="shared" si="4"/>
        <v>1805</v>
      </c>
      <c r="H6" s="14">
        <f t="shared" si="5"/>
        <v>11305</v>
      </c>
      <c r="I6" s="14">
        <f t="shared" si="0"/>
        <v>113050</v>
      </c>
      <c r="J6" s="14">
        <v>11500</v>
      </c>
      <c r="K6" s="15">
        <v>0.19</v>
      </c>
      <c r="L6" s="14">
        <f t="shared" si="6"/>
        <v>2185</v>
      </c>
      <c r="M6" s="14">
        <f t="shared" si="7"/>
        <v>13685</v>
      </c>
      <c r="N6" s="16">
        <f t="shared" si="1"/>
        <v>136850</v>
      </c>
      <c r="O6" s="14">
        <v>7500</v>
      </c>
      <c r="P6" s="15">
        <v>0.19</v>
      </c>
      <c r="Q6" s="14">
        <f t="shared" si="8"/>
        <v>1425</v>
      </c>
      <c r="R6" s="16">
        <f t="shared" si="9"/>
        <v>8925</v>
      </c>
      <c r="S6" s="16">
        <f t="shared" si="2"/>
        <v>89250</v>
      </c>
      <c r="T6" s="17">
        <f t="shared" si="10"/>
        <v>11305</v>
      </c>
      <c r="U6" s="17">
        <f t="shared" si="3"/>
        <v>113050</v>
      </c>
      <c r="V6" s="19">
        <v>46181504</v>
      </c>
      <c r="W6" s="19" t="s">
        <v>25</v>
      </c>
    </row>
    <row r="7" spans="1:23" ht="15" customHeight="1" x14ac:dyDescent="0.25">
      <c r="A7" s="10" t="s">
        <v>26</v>
      </c>
      <c r="B7" s="10" t="s">
        <v>23</v>
      </c>
      <c r="C7" s="11">
        <v>20</v>
      </c>
      <c r="D7" s="11" t="s">
        <v>24</v>
      </c>
      <c r="E7" s="12">
        <v>9500</v>
      </c>
      <c r="F7" s="13">
        <v>0.19</v>
      </c>
      <c r="G7" s="12">
        <f t="shared" si="4"/>
        <v>1805</v>
      </c>
      <c r="H7" s="14">
        <f t="shared" si="5"/>
        <v>11305</v>
      </c>
      <c r="I7" s="14">
        <f t="shared" si="0"/>
        <v>226100</v>
      </c>
      <c r="J7" s="14">
        <v>11500</v>
      </c>
      <c r="K7" s="15">
        <v>0.19</v>
      </c>
      <c r="L7" s="14">
        <f t="shared" si="6"/>
        <v>2185</v>
      </c>
      <c r="M7" s="14">
        <f t="shared" si="7"/>
        <v>13685</v>
      </c>
      <c r="N7" s="16">
        <f t="shared" si="1"/>
        <v>273700</v>
      </c>
      <c r="O7" s="14">
        <v>7500</v>
      </c>
      <c r="P7" s="15">
        <v>0.19</v>
      </c>
      <c r="Q7" s="14">
        <f t="shared" si="8"/>
        <v>1425</v>
      </c>
      <c r="R7" s="16">
        <f t="shared" si="9"/>
        <v>8925</v>
      </c>
      <c r="S7" s="16">
        <f t="shared" si="2"/>
        <v>178500</v>
      </c>
      <c r="T7" s="17">
        <f t="shared" si="10"/>
        <v>11305</v>
      </c>
      <c r="U7" s="17">
        <f t="shared" si="3"/>
        <v>226100</v>
      </c>
      <c r="V7" s="19">
        <v>46181504</v>
      </c>
      <c r="W7" s="19" t="s">
        <v>25</v>
      </c>
    </row>
    <row r="8" spans="1:23" ht="20" customHeight="1" x14ac:dyDescent="0.25">
      <c r="A8" s="10" t="s">
        <v>27</v>
      </c>
      <c r="B8" s="10" t="s">
        <v>28</v>
      </c>
      <c r="C8" s="11">
        <v>10</v>
      </c>
      <c r="D8" s="11" t="s">
        <v>24</v>
      </c>
      <c r="E8" s="12">
        <v>4000</v>
      </c>
      <c r="F8" s="13">
        <v>0.19</v>
      </c>
      <c r="G8" s="12">
        <f t="shared" si="4"/>
        <v>760</v>
      </c>
      <c r="H8" s="14">
        <f t="shared" si="5"/>
        <v>4760</v>
      </c>
      <c r="I8" s="14">
        <f t="shared" si="0"/>
        <v>47600</v>
      </c>
      <c r="J8" s="14">
        <v>5000</v>
      </c>
      <c r="K8" s="15">
        <v>0.19</v>
      </c>
      <c r="L8" s="14">
        <f t="shared" si="6"/>
        <v>950</v>
      </c>
      <c r="M8" s="14">
        <f t="shared" si="7"/>
        <v>5950</v>
      </c>
      <c r="N8" s="16">
        <f t="shared" si="1"/>
        <v>59500</v>
      </c>
      <c r="O8" s="14">
        <v>3500</v>
      </c>
      <c r="P8" s="15">
        <v>0.19</v>
      </c>
      <c r="Q8" s="14">
        <f t="shared" si="8"/>
        <v>665</v>
      </c>
      <c r="R8" s="16">
        <f t="shared" si="9"/>
        <v>4165</v>
      </c>
      <c r="S8" s="16">
        <f t="shared" si="2"/>
        <v>41650</v>
      </c>
      <c r="T8" s="17">
        <f t="shared" si="10"/>
        <v>4958.333333333333</v>
      </c>
      <c r="U8" s="17">
        <f t="shared" si="3"/>
        <v>49583.333333333328</v>
      </c>
      <c r="V8" s="19">
        <v>46181504</v>
      </c>
      <c r="W8" s="19" t="s">
        <v>25</v>
      </c>
    </row>
    <row r="9" spans="1:23" ht="19" customHeight="1" x14ac:dyDescent="0.25">
      <c r="A9" s="10" t="s">
        <v>29</v>
      </c>
      <c r="B9" s="10" t="s">
        <v>28</v>
      </c>
      <c r="C9" s="11">
        <v>40</v>
      </c>
      <c r="D9" s="11" t="s">
        <v>24</v>
      </c>
      <c r="E9" s="12">
        <v>4000</v>
      </c>
      <c r="F9" s="13">
        <v>0.19</v>
      </c>
      <c r="G9" s="12">
        <f t="shared" si="4"/>
        <v>760</v>
      </c>
      <c r="H9" s="14">
        <f t="shared" si="5"/>
        <v>4760</v>
      </c>
      <c r="I9" s="14">
        <f t="shared" si="0"/>
        <v>190400</v>
      </c>
      <c r="J9" s="14">
        <v>5000</v>
      </c>
      <c r="K9" s="15">
        <v>0.19</v>
      </c>
      <c r="L9" s="14">
        <f t="shared" si="6"/>
        <v>950</v>
      </c>
      <c r="M9" s="14">
        <f t="shared" si="7"/>
        <v>5950</v>
      </c>
      <c r="N9" s="16">
        <f t="shared" si="1"/>
        <v>238000</v>
      </c>
      <c r="O9" s="14">
        <v>3500</v>
      </c>
      <c r="P9" s="15">
        <v>0.19</v>
      </c>
      <c r="Q9" s="14">
        <f t="shared" si="8"/>
        <v>665</v>
      </c>
      <c r="R9" s="16">
        <f t="shared" si="9"/>
        <v>4165</v>
      </c>
      <c r="S9" s="16">
        <f t="shared" si="2"/>
        <v>166600</v>
      </c>
      <c r="T9" s="17">
        <f t="shared" si="10"/>
        <v>4958.333333333333</v>
      </c>
      <c r="U9" s="17">
        <f t="shared" si="3"/>
        <v>198333.33333333331</v>
      </c>
      <c r="V9" s="19">
        <v>46181504</v>
      </c>
      <c r="W9" s="19" t="s">
        <v>25</v>
      </c>
    </row>
    <row r="10" spans="1:23" ht="19" customHeight="1" x14ac:dyDescent="0.25">
      <c r="A10" s="10" t="s">
        <v>30</v>
      </c>
      <c r="B10" s="10" t="s">
        <v>31</v>
      </c>
      <c r="C10" s="11">
        <v>4</v>
      </c>
      <c r="D10" s="11" t="s">
        <v>32</v>
      </c>
      <c r="E10" s="12">
        <v>310000</v>
      </c>
      <c r="F10" s="13">
        <v>0.19</v>
      </c>
      <c r="G10" s="12">
        <f t="shared" si="4"/>
        <v>58900</v>
      </c>
      <c r="H10" s="14">
        <f t="shared" si="5"/>
        <v>368900</v>
      </c>
      <c r="I10" s="14">
        <f t="shared" si="0"/>
        <v>1475600</v>
      </c>
      <c r="J10" s="14">
        <v>320000</v>
      </c>
      <c r="K10" s="15">
        <v>0.19</v>
      </c>
      <c r="L10" s="14">
        <f t="shared" si="6"/>
        <v>60800</v>
      </c>
      <c r="M10" s="14">
        <f t="shared" si="7"/>
        <v>380800</v>
      </c>
      <c r="N10" s="16">
        <f t="shared" si="1"/>
        <v>1523200</v>
      </c>
      <c r="O10" s="14">
        <v>300000</v>
      </c>
      <c r="P10" s="15">
        <v>0.19</v>
      </c>
      <c r="Q10" s="14">
        <f t="shared" si="8"/>
        <v>57000</v>
      </c>
      <c r="R10" s="16">
        <f t="shared" si="9"/>
        <v>357000</v>
      </c>
      <c r="S10" s="16">
        <f t="shared" si="2"/>
        <v>1428000</v>
      </c>
      <c r="T10" s="17">
        <f t="shared" si="10"/>
        <v>368900</v>
      </c>
      <c r="U10" s="17">
        <f t="shared" si="3"/>
        <v>1475600</v>
      </c>
      <c r="V10" s="19">
        <v>31151504</v>
      </c>
      <c r="W10" s="19" t="s">
        <v>33</v>
      </c>
    </row>
    <row r="11" spans="1:23" ht="13" customHeight="1" x14ac:dyDescent="0.25">
      <c r="A11" s="10" t="s">
        <v>34</v>
      </c>
      <c r="B11" s="10" t="s">
        <v>35</v>
      </c>
      <c r="C11" s="11">
        <v>8</v>
      </c>
      <c r="D11" s="11" t="s">
        <v>36</v>
      </c>
      <c r="E11" s="12">
        <v>145000</v>
      </c>
      <c r="F11" s="13">
        <v>0.19</v>
      </c>
      <c r="G11" s="12">
        <f t="shared" si="4"/>
        <v>27550</v>
      </c>
      <c r="H11" s="14">
        <f t="shared" si="5"/>
        <v>172550</v>
      </c>
      <c r="I11" s="14">
        <f t="shared" si="0"/>
        <v>1380400</v>
      </c>
      <c r="J11" s="14">
        <v>150000</v>
      </c>
      <c r="K11" s="15">
        <v>0.19</v>
      </c>
      <c r="L11" s="14">
        <f t="shared" si="6"/>
        <v>28500</v>
      </c>
      <c r="M11" s="14">
        <f t="shared" si="7"/>
        <v>178500</v>
      </c>
      <c r="N11" s="16">
        <f t="shared" si="1"/>
        <v>1428000</v>
      </c>
      <c r="O11" s="14">
        <v>140000</v>
      </c>
      <c r="P11" s="15">
        <v>0.19</v>
      </c>
      <c r="Q11" s="14">
        <f t="shared" si="8"/>
        <v>26600</v>
      </c>
      <c r="R11" s="16">
        <f t="shared" si="9"/>
        <v>166600</v>
      </c>
      <c r="S11" s="16">
        <f t="shared" si="2"/>
        <v>1332800</v>
      </c>
      <c r="T11" s="17">
        <f t="shared" si="10"/>
        <v>172550</v>
      </c>
      <c r="U11" s="17">
        <f t="shared" si="3"/>
        <v>1380400</v>
      </c>
      <c r="V11" s="19">
        <v>10171701</v>
      </c>
      <c r="W11" s="19" t="s">
        <v>37</v>
      </c>
    </row>
    <row r="12" spans="1:23" ht="21" customHeight="1" x14ac:dyDescent="0.25">
      <c r="A12" s="10" t="s">
        <v>38</v>
      </c>
      <c r="B12" s="10" t="s">
        <v>39</v>
      </c>
      <c r="C12" s="11">
        <v>36</v>
      </c>
      <c r="D12" s="11" t="s">
        <v>17</v>
      </c>
      <c r="E12" s="12">
        <v>54000</v>
      </c>
      <c r="F12" s="13">
        <v>0.19</v>
      </c>
      <c r="G12" s="12">
        <f t="shared" si="4"/>
        <v>10260</v>
      </c>
      <c r="H12" s="14">
        <f t="shared" si="5"/>
        <v>64260</v>
      </c>
      <c r="I12" s="14">
        <f t="shared" si="0"/>
        <v>2313360</v>
      </c>
      <c r="J12" s="14">
        <v>55000</v>
      </c>
      <c r="K12" s="15">
        <v>0.19</v>
      </c>
      <c r="L12" s="14">
        <f t="shared" si="6"/>
        <v>10450</v>
      </c>
      <c r="M12" s="14">
        <f t="shared" si="7"/>
        <v>65450</v>
      </c>
      <c r="N12" s="16">
        <f t="shared" si="1"/>
        <v>2356200</v>
      </c>
      <c r="O12" s="14">
        <v>52000</v>
      </c>
      <c r="P12" s="15">
        <v>0.19</v>
      </c>
      <c r="Q12" s="14">
        <f t="shared" si="8"/>
        <v>9880</v>
      </c>
      <c r="R12" s="16">
        <f t="shared" si="9"/>
        <v>61880</v>
      </c>
      <c r="S12" s="16">
        <f t="shared" si="2"/>
        <v>2227680</v>
      </c>
      <c r="T12" s="17">
        <f t="shared" si="10"/>
        <v>63863.333333333336</v>
      </c>
      <c r="U12" s="17">
        <f t="shared" si="3"/>
        <v>2299080</v>
      </c>
      <c r="V12" s="19">
        <v>47131605</v>
      </c>
      <c r="W12" s="19" t="s">
        <v>40</v>
      </c>
    </row>
    <row r="13" spans="1:23" ht="18.5" customHeight="1" x14ac:dyDescent="0.25">
      <c r="A13" s="10" t="s">
        <v>41</v>
      </c>
      <c r="B13" s="10" t="s">
        <v>42</v>
      </c>
      <c r="C13" s="11">
        <v>36</v>
      </c>
      <c r="D13" s="11" t="s">
        <v>17</v>
      </c>
      <c r="E13" s="12">
        <v>54000</v>
      </c>
      <c r="F13" s="13">
        <v>0.19</v>
      </c>
      <c r="G13" s="12">
        <f t="shared" si="4"/>
        <v>10260</v>
      </c>
      <c r="H13" s="14">
        <f t="shared" si="5"/>
        <v>64260</v>
      </c>
      <c r="I13" s="14">
        <f t="shared" si="0"/>
        <v>2313360</v>
      </c>
      <c r="J13" s="14">
        <v>55000</v>
      </c>
      <c r="K13" s="15">
        <v>0.19</v>
      </c>
      <c r="L13" s="14">
        <f t="shared" si="6"/>
        <v>10450</v>
      </c>
      <c r="M13" s="14">
        <f t="shared" si="7"/>
        <v>65450</v>
      </c>
      <c r="N13" s="16">
        <f t="shared" si="1"/>
        <v>2356200</v>
      </c>
      <c r="O13" s="14">
        <v>52000</v>
      </c>
      <c r="P13" s="15">
        <v>0.19</v>
      </c>
      <c r="Q13" s="14">
        <f t="shared" si="8"/>
        <v>9880</v>
      </c>
      <c r="R13" s="16">
        <f t="shared" si="9"/>
        <v>61880</v>
      </c>
      <c r="S13" s="16">
        <f t="shared" si="2"/>
        <v>2227680</v>
      </c>
      <c r="T13" s="17">
        <f t="shared" si="10"/>
        <v>63863.333333333336</v>
      </c>
      <c r="U13" s="17">
        <f t="shared" si="3"/>
        <v>2299080</v>
      </c>
      <c r="V13" s="19">
        <v>47131605</v>
      </c>
      <c r="W13" s="19" t="s">
        <v>40</v>
      </c>
    </row>
    <row r="14" spans="1:23" ht="24.5" customHeight="1" x14ac:dyDescent="0.25">
      <c r="A14" s="10" t="s">
        <v>43</v>
      </c>
      <c r="B14" s="10" t="s">
        <v>44</v>
      </c>
      <c r="C14" s="11">
        <v>10</v>
      </c>
      <c r="D14" s="11" t="s">
        <v>17</v>
      </c>
      <c r="E14" s="12">
        <v>23800</v>
      </c>
      <c r="F14" s="13">
        <v>0.05</v>
      </c>
      <c r="G14" s="12">
        <f t="shared" si="4"/>
        <v>1190</v>
      </c>
      <c r="H14" s="14">
        <f t="shared" si="5"/>
        <v>24990</v>
      </c>
      <c r="I14" s="14">
        <f t="shared" si="0"/>
        <v>249900</v>
      </c>
      <c r="J14" s="14">
        <v>24800</v>
      </c>
      <c r="K14" s="15">
        <v>0.05</v>
      </c>
      <c r="L14" s="14">
        <f t="shared" si="6"/>
        <v>1240</v>
      </c>
      <c r="M14" s="14">
        <f t="shared" si="7"/>
        <v>26040</v>
      </c>
      <c r="N14" s="16">
        <f t="shared" si="1"/>
        <v>260400</v>
      </c>
      <c r="O14" s="14">
        <v>21800</v>
      </c>
      <c r="P14" s="15">
        <v>0.05</v>
      </c>
      <c r="Q14" s="14">
        <f t="shared" si="8"/>
        <v>1090</v>
      </c>
      <c r="R14" s="16">
        <f t="shared" si="9"/>
        <v>22890</v>
      </c>
      <c r="S14" s="16">
        <f t="shared" si="2"/>
        <v>228900</v>
      </c>
      <c r="T14" s="17">
        <f t="shared" si="10"/>
        <v>24640</v>
      </c>
      <c r="U14" s="17">
        <f t="shared" si="3"/>
        <v>246400</v>
      </c>
      <c r="V14" s="18">
        <v>22101703</v>
      </c>
      <c r="W14" s="19" t="s">
        <v>45</v>
      </c>
    </row>
    <row r="15" spans="1:23" ht="22" customHeight="1" x14ac:dyDescent="0.25">
      <c r="A15" s="10" t="s">
        <v>46</v>
      </c>
      <c r="B15" s="10" t="s">
        <v>47</v>
      </c>
      <c r="C15" s="11">
        <v>15</v>
      </c>
      <c r="D15" s="11" t="s">
        <v>17</v>
      </c>
      <c r="E15" s="12">
        <v>23800</v>
      </c>
      <c r="F15" s="13">
        <v>0.05</v>
      </c>
      <c r="G15" s="12">
        <f t="shared" si="4"/>
        <v>1190</v>
      </c>
      <c r="H15" s="14">
        <f t="shared" si="5"/>
        <v>24990</v>
      </c>
      <c r="I15" s="14">
        <f t="shared" si="0"/>
        <v>374850</v>
      </c>
      <c r="J15" s="14">
        <v>24800</v>
      </c>
      <c r="K15" s="15">
        <v>0.05</v>
      </c>
      <c r="L15" s="14">
        <f t="shared" si="6"/>
        <v>1240</v>
      </c>
      <c r="M15" s="14">
        <f t="shared" si="7"/>
        <v>26040</v>
      </c>
      <c r="N15" s="16">
        <f t="shared" si="1"/>
        <v>390600</v>
      </c>
      <c r="O15" s="14">
        <v>21800</v>
      </c>
      <c r="P15" s="15">
        <v>0.05</v>
      </c>
      <c r="Q15" s="14">
        <f t="shared" si="8"/>
        <v>1090</v>
      </c>
      <c r="R15" s="16">
        <f t="shared" si="9"/>
        <v>22890</v>
      </c>
      <c r="S15" s="16">
        <f t="shared" si="2"/>
        <v>343350</v>
      </c>
      <c r="T15" s="17">
        <f t="shared" si="10"/>
        <v>24640</v>
      </c>
      <c r="U15" s="17">
        <f t="shared" si="3"/>
        <v>369600</v>
      </c>
      <c r="V15" s="18">
        <v>22101703</v>
      </c>
      <c r="W15" s="19" t="s">
        <v>45</v>
      </c>
    </row>
    <row r="16" spans="1:23" ht="20" customHeight="1" x14ac:dyDescent="0.25">
      <c r="A16" s="10" t="s">
        <v>48</v>
      </c>
      <c r="B16" s="10" t="s">
        <v>49</v>
      </c>
      <c r="C16" s="11">
        <v>4</v>
      </c>
      <c r="D16" s="11" t="s">
        <v>17</v>
      </c>
      <c r="E16" s="12">
        <v>315000</v>
      </c>
      <c r="F16" s="13">
        <v>0.19</v>
      </c>
      <c r="G16" s="12">
        <f t="shared" si="4"/>
        <v>59850</v>
      </c>
      <c r="H16" s="14">
        <f t="shared" si="5"/>
        <v>374850</v>
      </c>
      <c r="I16" s="14">
        <f t="shared" si="0"/>
        <v>1499400</v>
      </c>
      <c r="J16" s="14">
        <v>320000</v>
      </c>
      <c r="K16" s="15">
        <v>0.19</v>
      </c>
      <c r="L16" s="14">
        <f t="shared" si="6"/>
        <v>60800</v>
      </c>
      <c r="M16" s="14">
        <f t="shared" si="7"/>
        <v>380800</v>
      </c>
      <c r="N16" s="16">
        <f t="shared" si="1"/>
        <v>1523200</v>
      </c>
      <c r="O16" s="14">
        <v>305000</v>
      </c>
      <c r="P16" s="15">
        <v>0.19</v>
      </c>
      <c r="Q16" s="14">
        <f t="shared" si="8"/>
        <v>57950</v>
      </c>
      <c r="R16" s="16">
        <f t="shared" si="9"/>
        <v>362950</v>
      </c>
      <c r="S16" s="16">
        <f t="shared" si="2"/>
        <v>1451800</v>
      </c>
      <c r="T16" s="17">
        <f t="shared" si="10"/>
        <v>372866.66666666669</v>
      </c>
      <c r="U16" s="17">
        <f t="shared" si="3"/>
        <v>1491466.6666666667</v>
      </c>
      <c r="V16" s="19">
        <v>24101507</v>
      </c>
      <c r="W16" s="19" t="s">
        <v>50</v>
      </c>
    </row>
    <row r="17" spans="1:23" ht="16.5" customHeight="1" x14ac:dyDescent="0.35">
      <c r="A17" s="10" t="s">
        <v>51</v>
      </c>
      <c r="B17" s="10" t="s">
        <v>52</v>
      </c>
      <c r="C17" s="11">
        <v>7</v>
      </c>
      <c r="D17" s="11" t="s">
        <v>17</v>
      </c>
      <c r="E17" s="12">
        <v>51000</v>
      </c>
      <c r="F17" s="13">
        <v>0.05</v>
      </c>
      <c r="G17" s="12">
        <f t="shared" si="4"/>
        <v>2550</v>
      </c>
      <c r="H17" s="14">
        <f t="shared" si="5"/>
        <v>53550</v>
      </c>
      <c r="I17" s="14">
        <f t="shared" si="0"/>
        <v>374850</v>
      </c>
      <c r="J17" s="14">
        <v>53000</v>
      </c>
      <c r="K17" s="15">
        <v>0.05</v>
      </c>
      <c r="L17" s="14">
        <f t="shared" si="6"/>
        <v>2650</v>
      </c>
      <c r="M17" s="14">
        <f t="shared" si="7"/>
        <v>55650</v>
      </c>
      <c r="N17" s="16">
        <f t="shared" si="1"/>
        <v>389550</v>
      </c>
      <c r="O17" s="14">
        <v>50000</v>
      </c>
      <c r="P17" s="15">
        <v>0.05</v>
      </c>
      <c r="Q17" s="14">
        <f t="shared" si="8"/>
        <v>2500</v>
      </c>
      <c r="R17" s="16">
        <f t="shared" si="9"/>
        <v>52500</v>
      </c>
      <c r="S17" s="16">
        <f t="shared" si="2"/>
        <v>367500</v>
      </c>
      <c r="T17" s="17">
        <f t="shared" si="10"/>
        <v>53900</v>
      </c>
      <c r="U17" s="17">
        <f t="shared" si="3"/>
        <v>377300</v>
      </c>
      <c r="V17" s="18">
        <v>27112004</v>
      </c>
      <c r="W17" s="18" t="s">
        <v>53</v>
      </c>
    </row>
    <row r="18" spans="1:23" ht="16" customHeight="1" x14ac:dyDescent="0.25">
      <c r="A18" s="10" t="s">
        <v>54</v>
      </c>
      <c r="B18" s="10" t="s">
        <v>55</v>
      </c>
      <c r="C18" s="11">
        <v>3</v>
      </c>
      <c r="D18" s="11" t="s">
        <v>17</v>
      </c>
      <c r="E18" s="12">
        <v>80600</v>
      </c>
      <c r="F18" s="13">
        <v>0.05</v>
      </c>
      <c r="G18" s="12">
        <f t="shared" si="4"/>
        <v>4030</v>
      </c>
      <c r="H18" s="14">
        <f t="shared" si="5"/>
        <v>84630</v>
      </c>
      <c r="I18" s="14">
        <f t="shared" si="0"/>
        <v>253890</v>
      </c>
      <c r="J18" s="14">
        <v>82600</v>
      </c>
      <c r="K18" s="15">
        <v>0.05</v>
      </c>
      <c r="L18" s="14">
        <f t="shared" si="6"/>
        <v>4130</v>
      </c>
      <c r="M18" s="14">
        <f t="shared" si="7"/>
        <v>86730</v>
      </c>
      <c r="N18" s="16">
        <f t="shared" si="1"/>
        <v>260190</v>
      </c>
      <c r="O18" s="14">
        <v>78000</v>
      </c>
      <c r="P18" s="15">
        <v>0.05</v>
      </c>
      <c r="Q18" s="14">
        <f t="shared" si="8"/>
        <v>3900</v>
      </c>
      <c r="R18" s="16">
        <f t="shared" si="9"/>
        <v>81900</v>
      </c>
      <c r="S18" s="16">
        <f t="shared" si="2"/>
        <v>245700</v>
      </c>
      <c r="T18" s="17">
        <f t="shared" si="10"/>
        <v>84420</v>
      </c>
      <c r="U18" s="17">
        <f t="shared" si="3"/>
        <v>253260</v>
      </c>
      <c r="V18" s="19">
        <v>27112002</v>
      </c>
      <c r="W18" s="19" t="s">
        <v>56</v>
      </c>
    </row>
    <row r="19" spans="1:23" ht="31.5" customHeight="1" x14ac:dyDescent="0.25">
      <c r="A19" s="10" t="s">
        <v>57</v>
      </c>
      <c r="B19" s="10" t="s">
        <v>58</v>
      </c>
      <c r="C19" s="11">
        <v>2</v>
      </c>
      <c r="D19" s="11" t="s">
        <v>17</v>
      </c>
      <c r="E19" s="12">
        <v>1630000</v>
      </c>
      <c r="F19" s="13">
        <v>0.19</v>
      </c>
      <c r="G19" s="12">
        <f t="shared" si="4"/>
        <v>309700</v>
      </c>
      <c r="H19" s="14">
        <f t="shared" si="5"/>
        <v>1939700</v>
      </c>
      <c r="I19" s="14">
        <f t="shared" si="0"/>
        <v>3879400</v>
      </c>
      <c r="J19" s="14">
        <v>1680000</v>
      </c>
      <c r="K19" s="15">
        <v>0.19</v>
      </c>
      <c r="L19" s="14">
        <f t="shared" si="6"/>
        <v>319200</v>
      </c>
      <c r="M19" s="14">
        <f t="shared" si="7"/>
        <v>1999200</v>
      </c>
      <c r="N19" s="16">
        <f t="shared" si="1"/>
        <v>3998400</v>
      </c>
      <c r="O19" s="14">
        <v>1530000</v>
      </c>
      <c r="P19" s="15">
        <v>0.19</v>
      </c>
      <c r="Q19" s="14">
        <f t="shared" si="8"/>
        <v>290700</v>
      </c>
      <c r="R19" s="16">
        <f t="shared" si="9"/>
        <v>1820700</v>
      </c>
      <c r="S19" s="16">
        <f t="shared" si="2"/>
        <v>3641400</v>
      </c>
      <c r="T19" s="17">
        <f t="shared" si="10"/>
        <v>1919866.6666666667</v>
      </c>
      <c r="U19" s="17">
        <f t="shared" si="3"/>
        <v>3839733.3333333335</v>
      </c>
      <c r="V19" s="19">
        <v>27112006</v>
      </c>
      <c r="W19" s="19" t="s">
        <v>59</v>
      </c>
    </row>
    <row r="20" spans="1:23" ht="14" customHeight="1" x14ac:dyDescent="0.25">
      <c r="A20" s="10" t="s">
        <v>60</v>
      </c>
      <c r="B20" s="10" t="s">
        <v>61</v>
      </c>
      <c r="C20" s="11">
        <v>4</v>
      </c>
      <c r="D20" s="11" t="s">
        <v>17</v>
      </c>
      <c r="E20" s="12">
        <v>89000</v>
      </c>
      <c r="F20" s="13">
        <v>0.19</v>
      </c>
      <c r="G20" s="12">
        <f t="shared" si="4"/>
        <v>16910</v>
      </c>
      <c r="H20" s="14">
        <f t="shared" si="5"/>
        <v>105910</v>
      </c>
      <c r="I20" s="14">
        <f t="shared" si="0"/>
        <v>423640</v>
      </c>
      <c r="J20" s="14">
        <v>90000</v>
      </c>
      <c r="K20" s="15">
        <v>0.19</v>
      </c>
      <c r="L20" s="14">
        <f t="shared" si="6"/>
        <v>17100</v>
      </c>
      <c r="M20" s="14">
        <f t="shared" si="7"/>
        <v>107100</v>
      </c>
      <c r="N20" s="16">
        <f t="shared" si="1"/>
        <v>428400</v>
      </c>
      <c r="O20" s="14">
        <v>87000</v>
      </c>
      <c r="P20" s="15">
        <v>0.19</v>
      </c>
      <c r="Q20" s="14">
        <f t="shared" si="8"/>
        <v>16530</v>
      </c>
      <c r="R20" s="16">
        <f t="shared" si="9"/>
        <v>103530</v>
      </c>
      <c r="S20" s="16">
        <f t="shared" si="2"/>
        <v>414120</v>
      </c>
      <c r="T20" s="17">
        <f t="shared" si="10"/>
        <v>105513.33333333333</v>
      </c>
      <c r="U20" s="17">
        <f t="shared" si="3"/>
        <v>422053.33333333331</v>
      </c>
      <c r="V20" s="19">
        <v>27112003</v>
      </c>
      <c r="W20" s="19" t="s">
        <v>62</v>
      </c>
    </row>
    <row r="21" spans="1:23" ht="20.5" customHeight="1" x14ac:dyDescent="0.25">
      <c r="A21" s="10" t="s">
        <v>63</v>
      </c>
      <c r="B21" s="10" t="s">
        <v>64</v>
      </c>
      <c r="C21" s="11">
        <v>60</v>
      </c>
      <c r="D21" s="11" t="s">
        <v>17</v>
      </c>
      <c r="E21" s="12">
        <v>505000</v>
      </c>
      <c r="F21" s="13">
        <v>0.19</v>
      </c>
      <c r="G21" s="12">
        <f t="shared" si="4"/>
        <v>95950</v>
      </c>
      <c r="H21" s="14">
        <f t="shared" si="5"/>
        <v>600950</v>
      </c>
      <c r="I21" s="14">
        <f t="shared" si="0"/>
        <v>36057000</v>
      </c>
      <c r="J21" s="14">
        <v>520000</v>
      </c>
      <c r="K21" s="15">
        <v>0.19</v>
      </c>
      <c r="L21" s="14">
        <f t="shared" si="6"/>
        <v>98800</v>
      </c>
      <c r="M21" s="14">
        <f t="shared" si="7"/>
        <v>618800</v>
      </c>
      <c r="N21" s="16">
        <f t="shared" si="1"/>
        <v>37128000</v>
      </c>
      <c r="O21" s="14">
        <v>495000</v>
      </c>
      <c r="P21" s="15">
        <v>0.19</v>
      </c>
      <c r="Q21" s="14">
        <f t="shared" si="8"/>
        <v>94050</v>
      </c>
      <c r="R21" s="16">
        <f t="shared" si="9"/>
        <v>589050</v>
      </c>
      <c r="S21" s="16">
        <f t="shared" si="2"/>
        <v>35343000</v>
      </c>
      <c r="T21" s="17">
        <f t="shared" si="10"/>
        <v>602933.33333333337</v>
      </c>
      <c r="U21" s="17">
        <f t="shared" si="3"/>
        <v>36176000</v>
      </c>
      <c r="V21" s="19">
        <v>24111810</v>
      </c>
      <c r="W21" s="19" t="s">
        <v>65</v>
      </c>
    </row>
    <row r="22" spans="1:23" ht="14.5" customHeight="1" x14ac:dyDescent="0.25">
      <c r="A22" s="10" t="s">
        <v>66</v>
      </c>
      <c r="B22" s="10" t="s">
        <v>67</v>
      </c>
      <c r="C22" s="11">
        <v>500</v>
      </c>
      <c r="D22" s="11" t="s">
        <v>17</v>
      </c>
      <c r="E22" s="12">
        <v>18500</v>
      </c>
      <c r="F22" s="13">
        <v>0.19</v>
      </c>
      <c r="G22" s="12">
        <f t="shared" si="4"/>
        <v>3515</v>
      </c>
      <c r="H22" s="14">
        <f t="shared" si="5"/>
        <v>22015</v>
      </c>
      <c r="I22" s="14">
        <f t="shared" si="0"/>
        <v>11007500</v>
      </c>
      <c r="J22" s="14">
        <v>19800</v>
      </c>
      <c r="K22" s="15">
        <v>0.19</v>
      </c>
      <c r="L22" s="14">
        <f t="shared" si="6"/>
        <v>3762</v>
      </c>
      <c r="M22" s="14">
        <f t="shared" si="7"/>
        <v>23562</v>
      </c>
      <c r="N22" s="16">
        <f t="shared" si="1"/>
        <v>11781000</v>
      </c>
      <c r="O22" s="14">
        <v>17000</v>
      </c>
      <c r="P22" s="15">
        <v>0.19</v>
      </c>
      <c r="Q22" s="14">
        <f t="shared" si="8"/>
        <v>3230</v>
      </c>
      <c r="R22" s="16">
        <f t="shared" si="9"/>
        <v>20230</v>
      </c>
      <c r="S22" s="16">
        <f t="shared" si="2"/>
        <v>10115000</v>
      </c>
      <c r="T22" s="17">
        <f t="shared" si="10"/>
        <v>21935.666666666668</v>
      </c>
      <c r="U22" s="17">
        <f t="shared" si="3"/>
        <v>10967833.333333334</v>
      </c>
      <c r="V22" s="18">
        <v>52151647</v>
      </c>
      <c r="W22" s="19" t="s">
        <v>68</v>
      </c>
    </row>
    <row r="23" spans="1:23" ht="21" customHeight="1" x14ac:dyDescent="0.25">
      <c r="A23" s="10" t="s">
        <v>69</v>
      </c>
      <c r="B23" s="10" t="s">
        <v>70</v>
      </c>
      <c r="C23" s="11">
        <v>15</v>
      </c>
      <c r="D23" s="11" t="s">
        <v>17</v>
      </c>
      <c r="E23" s="12">
        <v>360000</v>
      </c>
      <c r="F23" s="13">
        <v>0.19</v>
      </c>
      <c r="G23" s="12">
        <f t="shared" si="4"/>
        <v>68400</v>
      </c>
      <c r="H23" s="14">
        <f t="shared" si="5"/>
        <v>428400</v>
      </c>
      <c r="I23" s="14">
        <f t="shared" si="0"/>
        <v>6426000</v>
      </c>
      <c r="J23" s="14">
        <v>380000</v>
      </c>
      <c r="K23" s="15">
        <v>0.19</v>
      </c>
      <c r="L23" s="14">
        <f t="shared" si="6"/>
        <v>72200</v>
      </c>
      <c r="M23" s="14">
        <f t="shared" si="7"/>
        <v>452200</v>
      </c>
      <c r="N23" s="16">
        <f t="shared" si="1"/>
        <v>6783000</v>
      </c>
      <c r="O23" s="14">
        <v>340000</v>
      </c>
      <c r="P23" s="15">
        <v>0.19</v>
      </c>
      <c r="Q23" s="14">
        <f t="shared" si="8"/>
        <v>64600</v>
      </c>
      <c r="R23" s="16">
        <f t="shared" si="9"/>
        <v>404600</v>
      </c>
      <c r="S23" s="16">
        <f t="shared" si="2"/>
        <v>6069000</v>
      </c>
      <c r="T23" s="17">
        <f t="shared" si="10"/>
        <v>428400</v>
      </c>
      <c r="U23" s="17">
        <f t="shared" si="3"/>
        <v>6426000</v>
      </c>
      <c r="V23" s="19">
        <v>55121704</v>
      </c>
      <c r="W23" s="19" t="s">
        <v>71</v>
      </c>
    </row>
    <row r="24" spans="1:23" ht="21" customHeight="1" x14ac:dyDescent="0.25">
      <c r="A24" s="10" t="s">
        <v>72</v>
      </c>
      <c r="B24" s="10" t="s">
        <v>73</v>
      </c>
      <c r="C24" s="11">
        <v>5</v>
      </c>
      <c r="D24" s="11" t="s">
        <v>17</v>
      </c>
      <c r="E24" s="12">
        <v>360000</v>
      </c>
      <c r="F24" s="13">
        <v>0.19</v>
      </c>
      <c r="G24" s="12">
        <f t="shared" si="4"/>
        <v>68400</v>
      </c>
      <c r="H24" s="14">
        <f t="shared" si="5"/>
        <v>428400</v>
      </c>
      <c r="I24" s="14">
        <f t="shared" si="0"/>
        <v>2142000</v>
      </c>
      <c r="J24" s="14">
        <v>380000</v>
      </c>
      <c r="K24" s="15">
        <v>0.19</v>
      </c>
      <c r="L24" s="14">
        <f t="shared" si="6"/>
        <v>72200</v>
      </c>
      <c r="M24" s="14">
        <f t="shared" si="7"/>
        <v>452200</v>
      </c>
      <c r="N24" s="16">
        <f t="shared" si="1"/>
        <v>2261000</v>
      </c>
      <c r="O24" s="14">
        <v>340000</v>
      </c>
      <c r="P24" s="15">
        <v>0.19</v>
      </c>
      <c r="Q24" s="14">
        <f t="shared" si="8"/>
        <v>64600</v>
      </c>
      <c r="R24" s="16">
        <f t="shared" si="9"/>
        <v>404600</v>
      </c>
      <c r="S24" s="16">
        <f t="shared" si="2"/>
        <v>2023000</v>
      </c>
      <c r="T24" s="17">
        <f t="shared" si="10"/>
        <v>428400</v>
      </c>
      <c r="U24" s="17">
        <f t="shared" si="3"/>
        <v>2142000</v>
      </c>
      <c r="V24" s="19">
        <v>55121704</v>
      </c>
      <c r="W24" s="19" t="s">
        <v>71</v>
      </c>
    </row>
    <row r="25" spans="1:23" ht="15.5" customHeight="1" x14ac:dyDescent="0.25">
      <c r="A25" s="10" t="s">
        <v>74</v>
      </c>
      <c r="B25" s="10" t="s">
        <v>75</v>
      </c>
      <c r="C25" s="11">
        <v>18</v>
      </c>
      <c r="D25" s="11" t="s">
        <v>17</v>
      </c>
      <c r="E25" s="12">
        <v>38000</v>
      </c>
      <c r="F25" s="13">
        <v>0.19</v>
      </c>
      <c r="G25" s="12">
        <f t="shared" si="4"/>
        <v>7220</v>
      </c>
      <c r="H25" s="14">
        <f t="shared" si="5"/>
        <v>45220</v>
      </c>
      <c r="I25" s="14">
        <f t="shared" si="0"/>
        <v>813960</v>
      </c>
      <c r="J25" s="14">
        <v>40000</v>
      </c>
      <c r="K25" s="15">
        <v>0.19</v>
      </c>
      <c r="L25" s="14">
        <f t="shared" si="6"/>
        <v>7600</v>
      </c>
      <c r="M25" s="14">
        <f t="shared" si="7"/>
        <v>47600</v>
      </c>
      <c r="N25" s="16">
        <f t="shared" si="1"/>
        <v>856800</v>
      </c>
      <c r="O25" s="14">
        <v>36000</v>
      </c>
      <c r="P25" s="15">
        <v>0.19</v>
      </c>
      <c r="Q25" s="14">
        <f t="shared" si="8"/>
        <v>6840</v>
      </c>
      <c r="R25" s="16">
        <f t="shared" si="9"/>
        <v>42840</v>
      </c>
      <c r="S25" s="16">
        <f t="shared" si="2"/>
        <v>771120</v>
      </c>
      <c r="T25" s="17">
        <f t="shared" si="10"/>
        <v>45220</v>
      </c>
      <c r="U25" s="17">
        <f t="shared" si="3"/>
        <v>813960</v>
      </c>
      <c r="V25" s="19">
        <v>46181507</v>
      </c>
      <c r="W25" s="19" t="s">
        <v>76</v>
      </c>
    </row>
    <row r="26" spans="1:23" ht="19.5" customHeight="1" x14ac:dyDescent="0.25">
      <c r="A26" s="10" t="s">
        <v>77</v>
      </c>
      <c r="B26" s="10" t="s">
        <v>78</v>
      </c>
      <c r="C26" s="11">
        <v>20</v>
      </c>
      <c r="D26" s="11" t="s">
        <v>17</v>
      </c>
      <c r="E26" s="12">
        <v>46000</v>
      </c>
      <c r="F26" s="13">
        <v>0.19</v>
      </c>
      <c r="G26" s="12">
        <f t="shared" si="4"/>
        <v>8740</v>
      </c>
      <c r="H26" s="14">
        <f t="shared" si="5"/>
        <v>54740</v>
      </c>
      <c r="I26" s="14">
        <f t="shared" si="0"/>
        <v>1094800</v>
      </c>
      <c r="J26" s="14">
        <v>48000</v>
      </c>
      <c r="K26" s="15">
        <v>0.19</v>
      </c>
      <c r="L26" s="14">
        <f t="shared" si="6"/>
        <v>9120</v>
      </c>
      <c r="M26" s="14">
        <f t="shared" si="7"/>
        <v>57120</v>
      </c>
      <c r="N26" s="16">
        <f t="shared" si="1"/>
        <v>1142400</v>
      </c>
      <c r="O26" s="14">
        <v>44500</v>
      </c>
      <c r="P26" s="15">
        <v>0.19</v>
      </c>
      <c r="Q26" s="14">
        <f t="shared" si="8"/>
        <v>8455</v>
      </c>
      <c r="R26" s="16">
        <f t="shared" si="9"/>
        <v>52955</v>
      </c>
      <c r="S26" s="16">
        <f t="shared" si="2"/>
        <v>1059100</v>
      </c>
      <c r="T26" s="17">
        <f t="shared" si="10"/>
        <v>54938.333333333336</v>
      </c>
      <c r="U26" s="17">
        <f t="shared" si="3"/>
        <v>1098766.6666666667</v>
      </c>
      <c r="V26" s="19">
        <v>46181503</v>
      </c>
      <c r="W26" s="19" t="s">
        <v>79</v>
      </c>
    </row>
    <row r="27" spans="1:23" x14ac:dyDescent="0.35">
      <c r="A27" s="20" t="s">
        <v>80</v>
      </c>
      <c r="B27" s="21"/>
      <c r="C27" s="21"/>
      <c r="D27" s="21"/>
      <c r="E27" s="21"/>
      <c r="F27" s="21"/>
      <c r="G27" s="22"/>
      <c r="H27" s="23"/>
      <c r="I27" s="24">
        <f>SUM(I4:I26)</f>
        <v>73834530</v>
      </c>
      <c r="J27" s="10"/>
      <c r="K27" s="10"/>
      <c r="L27" s="10"/>
      <c r="M27" s="10"/>
      <c r="N27" s="16">
        <f>SUM(N4:N26)</f>
        <v>76850970</v>
      </c>
      <c r="O27" s="10"/>
      <c r="P27" s="10"/>
      <c r="Q27" s="10"/>
      <c r="R27" s="10"/>
      <c r="S27" s="16">
        <f>SUM(S4:S26)</f>
        <v>70819140</v>
      </c>
      <c r="T27" s="25"/>
      <c r="U27" s="26">
        <f>SUM(U4:U26)</f>
        <v>73834880.000000015</v>
      </c>
    </row>
    <row r="28" spans="1:23" hidden="1" x14ac:dyDescent="0.35">
      <c r="A28" s="27" t="s">
        <v>81</v>
      </c>
      <c r="B28" s="28"/>
      <c r="C28" s="28"/>
      <c r="D28" s="28"/>
      <c r="E28" s="28"/>
      <c r="F28" s="28"/>
      <c r="G28" s="29"/>
      <c r="H28" s="30"/>
      <c r="I28" s="31">
        <f>SUM(G4:G26)</f>
        <v>764010</v>
      </c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</row>
    <row r="29" spans="1:23" hidden="1" x14ac:dyDescent="0.35">
      <c r="A29" s="27" t="s">
        <v>82</v>
      </c>
      <c r="B29" s="28"/>
      <c r="C29" s="28"/>
      <c r="D29" s="28"/>
      <c r="E29" s="28"/>
      <c r="F29" s="28"/>
      <c r="G29" s="29"/>
      <c r="H29" s="30"/>
      <c r="I29" s="31">
        <f>+I27+I28</f>
        <v>74598540</v>
      </c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</row>
    <row r="30" spans="1:23" hidden="1" x14ac:dyDescent="0.35">
      <c r="I30" s="33"/>
    </row>
    <row r="31" spans="1:23" hidden="1" x14ac:dyDescent="0.35"/>
    <row r="33" spans="8:24" x14ac:dyDescent="0.35">
      <c r="I33" s="34">
        <f>+'[1]cotizacion comercalziadora '!I29</f>
        <v>73834530</v>
      </c>
      <c r="J33" s="35"/>
      <c r="K33" s="35"/>
      <c r="L33" s="35"/>
      <c r="M33" s="35"/>
      <c r="N33" s="34">
        <f>+'[1]cotizacion vaera'!J27</f>
        <v>76850970</v>
      </c>
      <c r="O33" s="35"/>
      <c r="P33" s="35"/>
      <c r="Q33" s="35"/>
      <c r="R33" s="35"/>
      <c r="S33" s="34">
        <f>+'[1]cotizacion arquitectura1'!J27</f>
        <v>70819140</v>
      </c>
      <c r="T33" s="35"/>
      <c r="U33" s="36">
        <f>+'[1]cotizacion arquitectura1'!J34</f>
        <v>73834880</v>
      </c>
      <c r="X33" s="35"/>
    </row>
    <row r="34" spans="8:24" ht="29" x14ac:dyDescent="0.35">
      <c r="H34" s="1" t="s">
        <v>83</v>
      </c>
      <c r="I34" s="34">
        <f>+I27-I33</f>
        <v>0</v>
      </c>
      <c r="J34" s="34">
        <f t="shared" ref="J34:U34" si="11">+J27-J33</f>
        <v>0</v>
      </c>
      <c r="K34" s="34">
        <f t="shared" si="11"/>
        <v>0</v>
      </c>
      <c r="L34" s="34">
        <f t="shared" si="11"/>
        <v>0</v>
      </c>
      <c r="M34" s="34">
        <f t="shared" si="11"/>
        <v>0</v>
      </c>
      <c r="N34" s="34">
        <f t="shared" si="11"/>
        <v>0</v>
      </c>
      <c r="O34" s="34">
        <f t="shared" si="11"/>
        <v>0</v>
      </c>
      <c r="P34" s="34">
        <f t="shared" si="11"/>
        <v>0</v>
      </c>
      <c r="Q34" s="34">
        <f t="shared" si="11"/>
        <v>0</v>
      </c>
      <c r="R34" s="34">
        <f t="shared" si="11"/>
        <v>0</v>
      </c>
      <c r="S34" s="34">
        <f t="shared" si="11"/>
        <v>0</v>
      </c>
      <c r="T34" s="34">
        <f t="shared" si="11"/>
        <v>0</v>
      </c>
      <c r="U34" s="36">
        <f t="shared" si="11"/>
        <v>0</v>
      </c>
      <c r="X34" s="35"/>
    </row>
    <row r="35" spans="8:24" x14ac:dyDescent="0.35"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7"/>
      <c r="X35" s="35"/>
    </row>
    <row r="36" spans="8:24" x14ac:dyDescent="0.35"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X36" s="35"/>
    </row>
  </sheetData>
  <mergeCells count="7">
    <mergeCell ref="A29:G29"/>
    <mergeCell ref="E2:I2"/>
    <mergeCell ref="J2:N2"/>
    <mergeCell ref="O2:S2"/>
    <mergeCell ref="T2:U2"/>
    <mergeCell ref="A27:G27"/>
    <mergeCell ref="A28:G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promedio 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 SUESCA</dc:creator>
  <cp:lastModifiedBy>ALCALDIA  SUESCA</cp:lastModifiedBy>
  <dcterms:created xsi:type="dcterms:W3CDTF">2026-07-10T21:33:37Z</dcterms:created>
  <dcterms:modified xsi:type="dcterms:W3CDTF">2026-07-10T21:35:00Z</dcterms:modified>
</cp:coreProperties>
</file>