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96d8acc3710cdaf5/Documentos/COMISION NACIONAL SERVICIO CIVIL/ESTRUCTURACION PROCESOS SEC GENERAL/DOTACION/REVISADOS OAJ/"/>
    </mc:Choice>
  </mc:AlternateContent>
  <xr:revisionPtr revIDLastSave="2" documentId="8_{D6F9893A-09E0-4690-80E3-977936DD5B2A}" xr6:coauthVersionLast="47" xr6:coauthVersionMax="47" xr10:uidLastSave="{5EB62B3F-454A-43D5-BC16-51DDD60C8587}"/>
  <bookViews>
    <workbookView xWindow="-120" yWindow="-120" windowWidth="20730" windowHeight="11040" xr2:uid="{DF3608B1-C830-4E06-8A61-CEEE97450E82}"/>
  </bookViews>
  <sheets>
    <sheet name="DETALLE DE CADA ORDEN DE ENTRE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7" i="1" l="1"/>
  <c r="R8" i="1"/>
  <c r="R9" i="1"/>
  <c r="R10" i="1"/>
  <c r="R11" i="1"/>
  <c r="R12" i="1"/>
  <c r="R13" i="1"/>
  <c r="R6" i="1"/>
  <c r="P6" i="1"/>
  <c r="O7" i="1"/>
  <c r="O8" i="1"/>
  <c r="O9" i="1"/>
  <c r="O10" i="1"/>
  <c r="O11" i="1"/>
  <c r="O12" i="1"/>
  <c r="O13" i="1"/>
  <c r="O6" i="1"/>
  <c r="N7" i="1"/>
  <c r="N8" i="1"/>
  <c r="N9" i="1"/>
  <c r="N10" i="1"/>
  <c r="N11" i="1"/>
  <c r="N12" i="1"/>
  <c r="N13" i="1"/>
  <c r="N6" i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6" i="1"/>
  <c r="L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6" i="1"/>
  <c r="I6" i="1" s="1"/>
  <c r="P13" i="1" l="1"/>
  <c r="P12" i="1"/>
  <c r="Q12" i="1" s="1"/>
  <c r="S12" i="1" s="1"/>
  <c r="P11" i="1"/>
  <c r="P10" i="1"/>
  <c r="P9" i="1"/>
  <c r="W8" i="1"/>
  <c r="P8" i="1"/>
  <c r="P7" i="1"/>
  <c r="Q6" i="1"/>
  <c r="Q11" i="1" l="1"/>
  <c r="S11" i="1" s="1"/>
  <c r="Q10" i="1"/>
  <c r="S10" i="1" s="1"/>
  <c r="Q9" i="1"/>
  <c r="S9" i="1" s="1"/>
  <c r="Q8" i="1"/>
  <c r="S8" i="1" s="1"/>
  <c r="S6" i="1"/>
  <c r="Q7" i="1"/>
  <c r="S7" i="1" s="1"/>
  <c r="Q13" i="1"/>
  <c r="S13" i="1" s="1"/>
  <c r="S14" i="1" l="1"/>
</calcChain>
</file>

<file path=xl/sharedStrings.xml><?xml version="1.0" encoding="utf-8"?>
<sst xmlns="http://schemas.openxmlformats.org/spreadsheetml/2006/main" count="38" uniqueCount="29">
  <si>
    <t>COMISIÓN NACIONAL DEL SERVICIO CIVIL - CNSC
ANÁLISIS DE MERCADO</t>
  </si>
  <si>
    <t>ITEM</t>
  </si>
  <si>
    <t xml:space="preserve">DESCRIPCIÓN </t>
  </si>
  <si>
    <t>CANTIDAD</t>
  </si>
  <si>
    <t>C.I MORASU</t>
  </si>
  <si>
    <t>COTIZANTE 2</t>
  </si>
  <si>
    <t>VALOR PROMEDIO ESTIMADO</t>
  </si>
  <si>
    <t>VALOR UNITARIO ANTES DE IVA</t>
  </si>
  <si>
    <t>Blusa para dama</t>
  </si>
  <si>
    <t>Composición: 65% algodón, 35% poliéster (± 3 puntos porcentuales). 
-No destiñe o decolora. No encoge. Permite el lavado a máquina y uso de secadora.</t>
  </si>
  <si>
    <t xml:space="preserve">Pantalón para dama </t>
  </si>
  <si>
    <t>Composición: 65% algodón, 33% poliéster (±3 puntos porcentuales) y mínimo 2% elastómero.</t>
  </si>
  <si>
    <t xml:space="preserve">Chaqueta para dama </t>
  </si>
  <si>
    <t>Composición: Tela Principal 92% Poliéster 8% Elastano Forro 100% Poliéster.
Peso: mínimo 120 g/m²</t>
  </si>
  <si>
    <t>Zapato para dama</t>
  </si>
  <si>
    <t>Capellada: Cerrados en cuero 100% , uniforme, color homogéneo en toda su extensión
Forro interno: Debe permitir la transpirabilidad, absorción de la humedad y resistencia a la abrasión</t>
  </si>
  <si>
    <t>Vestido caballero</t>
  </si>
  <si>
    <t>chaqueta y pantalón (poliéster - lana)</t>
  </si>
  <si>
    <t xml:space="preserve">Camisa formal caballero </t>
  </si>
  <si>
    <t xml:space="preserve">Composición: 50% algodón, 48% poliéster y mínimo 2% elastómero. </t>
  </si>
  <si>
    <t>Corbata</t>
  </si>
  <si>
    <t>(poliéster)</t>
  </si>
  <si>
    <t xml:space="preserve">Zapato para caballero </t>
  </si>
  <si>
    <t>IVA 19%</t>
  </si>
  <si>
    <t xml:space="preserve">VALOR UNITARIO IVA INCLUIDO </t>
  </si>
  <si>
    <t>VALOR TOTAL INCLUIDO IVA</t>
  </si>
  <si>
    <t xml:space="preserve">VALOR UNITARIO  INCLUIDO IVA </t>
  </si>
  <si>
    <t>d gerars mg sas</t>
  </si>
  <si>
    <r>
      <rPr>
        <b/>
        <sz val="12"/>
        <color rgb="FF000000"/>
        <rFont val="Arial"/>
        <family val="2"/>
      </rPr>
      <t>OBJETO</t>
    </r>
    <r>
      <rPr>
        <sz val="12"/>
        <color rgb="FF000000"/>
        <rFont val="Arial"/>
        <family val="2"/>
      </rPr>
      <t>: Suministrar elementos de vestuario y calzado para la dotación de los Funcionarios públicos de la CNSC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</si>
</sst>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&quot;$&quot;\ #,##0"/>
    <numFmt numFmtId="166" formatCode="_-[$$-240A]\ * #,##0_-;\-[$$-240A]\ * #,##0_-;_-[$$-240A]\ 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sz val="20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0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0" xfId="0" applyFont="1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5" fontId="7" fillId="2" borderId="1" xfId="1" applyNumberFormat="1" applyFont="1" applyFill="1" applyBorder="1" applyAlignment="1">
      <alignment horizontal="right" vertical="center" wrapText="1"/>
    </xf>
    <xf numFmtId="165" fontId="7" fillId="5" borderId="1" xfId="1" applyNumberFormat="1" applyFont="1" applyFill="1" applyBorder="1" applyAlignment="1">
      <alignment horizontal="right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165" fontId="7" fillId="6" borderId="1" xfId="0" applyNumberFormat="1" applyFont="1" applyFill="1" applyBorder="1" applyAlignment="1">
      <alignment horizontal="center" vertical="center" wrapText="1"/>
    </xf>
    <xf numFmtId="165" fontId="0" fillId="2" borderId="0" xfId="0" applyNumberFormat="1" applyFill="1" applyAlignment="1">
      <alignment horizontal="center"/>
    </xf>
    <xf numFmtId="165" fontId="0" fillId="0" borderId="0" xfId="0" applyNumberFormat="1"/>
    <xf numFmtId="166" fontId="0" fillId="0" borderId="0" xfId="1" applyNumberFormat="1" applyFont="1"/>
    <xf numFmtId="0" fontId="0" fillId="2" borderId="0" xfId="0" applyFill="1"/>
    <xf numFmtId="0" fontId="2" fillId="0" borderId="0" xfId="0" applyFont="1"/>
    <xf numFmtId="165" fontId="10" fillId="7" borderId="0" xfId="0" applyNumberFormat="1" applyFont="1" applyFill="1"/>
    <xf numFmtId="0" fontId="9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64" fontId="7" fillId="4" borderId="2" xfId="1" applyFont="1" applyFill="1" applyBorder="1" applyAlignment="1">
      <alignment horizontal="center" vertical="center" wrapText="1"/>
    </xf>
    <xf numFmtId="164" fontId="7" fillId="4" borderId="5" xfId="1" applyFont="1" applyFill="1" applyBorder="1" applyAlignment="1">
      <alignment horizontal="center" vertical="center" wrapText="1"/>
    </xf>
    <xf numFmtId="164" fontId="7" fillId="4" borderId="3" xfId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44823</xdr:colOff>
      <xdr:row>0</xdr:row>
      <xdr:rowOff>0</xdr:rowOff>
    </xdr:from>
    <xdr:to>
      <xdr:col>3</xdr:col>
      <xdr:colOff>0</xdr:colOff>
      <xdr:row>2</xdr:row>
      <xdr:rowOff>3238</xdr:rowOff>
    </xdr:to>
    <xdr:pic>
      <xdr:nvPicPr>
        <xdr:cNvPr id="2" name="Imagen 7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FA2019A2-6CF2-46D0-B4D5-4FBD74E2D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148" y="0"/>
          <a:ext cx="1383927" cy="6318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A3888-F2D3-47D6-A03C-E52D1D05F3EC}">
  <dimension ref="A1:X24"/>
  <sheetViews>
    <sheetView tabSelected="1" topLeftCell="A2" zoomScale="85" zoomScaleNormal="85" workbookViewId="0">
      <selection activeCell="J5" sqref="J5"/>
    </sheetView>
  </sheetViews>
  <sheetFormatPr baseColWidth="10" defaultColWidth="14.42578125" defaultRowHeight="0" customHeight="1" zeroHeight="1" x14ac:dyDescent="0.25"/>
  <cols>
    <col min="1" max="1" width="2.5703125" style="3" customWidth="1"/>
    <col min="2" max="2" width="13.5703125" customWidth="1"/>
    <col min="3" max="3" width="21.42578125" customWidth="1"/>
    <col min="4" max="4" width="11.42578125" customWidth="1"/>
    <col min="5" max="5" width="9.42578125" customWidth="1"/>
    <col min="6" max="6" width="7.42578125" customWidth="1"/>
    <col min="7" max="7" width="12.28515625" customWidth="1"/>
    <col min="8" max="8" width="11.28515625" bestFit="1" customWidth="1"/>
    <col min="9" max="9" width="11.28515625" customWidth="1"/>
    <col min="10" max="10" width="13.85546875" bestFit="1" customWidth="1"/>
    <col min="11" max="11" width="12.140625" bestFit="1" customWidth="1"/>
    <col min="12" max="12" width="13.5703125" customWidth="1"/>
    <col min="13" max="13" width="13.28515625" customWidth="1"/>
    <col min="14" max="14" width="11.28515625" bestFit="1" customWidth="1"/>
    <col min="15" max="15" width="14" customWidth="1"/>
    <col min="16" max="16" width="13.85546875" customWidth="1"/>
    <col min="17" max="17" width="11.28515625" bestFit="1" customWidth="1"/>
    <col min="18" max="18" width="13.5703125" bestFit="1" customWidth="1"/>
    <col min="19" max="19" width="18.7109375" customWidth="1"/>
    <col min="20" max="20" width="14.42578125" style="16"/>
  </cols>
  <sheetData>
    <row r="1" spans="1:24" ht="18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1"/>
    </row>
    <row r="2" spans="1:24" ht="31.9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"/>
    </row>
    <row r="3" spans="1:24" ht="42.75" customHeight="1" x14ac:dyDescent="0.25">
      <c r="A3" s="22" t="s">
        <v>28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3"/>
    </row>
    <row r="4" spans="1:24" ht="31.9" customHeight="1" x14ac:dyDescent="0.25">
      <c r="A4" s="23" t="s">
        <v>1</v>
      </c>
      <c r="B4" s="23"/>
      <c r="C4" s="23" t="s">
        <v>2</v>
      </c>
      <c r="D4" s="23"/>
      <c r="E4" s="23"/>
      <c r="F4" s="24" t="s">
        <v>3</v>
      </c>
      <c r="G4" s="25" t="s">
        <v>4</v>
      </c>
      <c r="H4" s="26"/>
      <c r="I4" s="27"/>
      <c r="J4" s="25" t="s">
        <v>5</v>
      </c>
      <c r="K4" s="26"/>
      <c r="L4" s="27"/>
      <c r="M4" s="25" t="s">
        <v>27</v>
      </c>
      <c r="N4" s="26"/>
      <c r="O4" s="27"/>
      <c r="P4" s="28" t="s">
        <v>6</v>
      </c>
      <c r="Q4" s="29"/>
      <c r="R4" s="29"/>
      <c r="S4" s="30"/>
      <c r="T4" s="3"/>
    </row>
    <row r="5" spans="1:24" ht="49.9" customHeight="1" x14ac:dyDescent="0.25">
      <c r="A5" s="23"/>
      <c r="B5" s="23"/>
      <c r="C5" s="23"/>
      <c r="D5" s="23"/>
      <c r="E5" s="23"/>
      <c r="F5" s="24"/>
      <c r="G5" s="5" t="s">
        <v>7</v>
      </c>
      <c r="H5" s="5" t="s">
        <v>23</v>
      </c>
      <c r="I5" s="5" t="s">
        <v>26</v>
      </c>
      <c r="J5" s="5" t="s">
        <v>7</v>
      </c>
      <c r="K5" s="5" t="s">
        <v>23</v>
      </c>
      <c r="L5" s="5" t="s">
        <v>26</v>
      </c>
      <c r="M5" s="5" t="s">
        <v>7</v>
      </c>
      <c r="N5" s="5" t="s">
        <v>23</v>
      </c>
      <c r="O5" s="5" t="s">
        <v>26</v>
      </c>
      <c r="P5" s="5" t="s">
        <v>7</v>
      </c>
      <c r="Q5" s="5" t="s">
        <v>23</v>
      </c>
      <c r="R5" s="5" t="s">
        <v>24</v>
      </c>
      <c r="S5" s="4" t="s">
        <v>25</v>
      </c>
      <c r="T5" s="3"/>
    </row>
    <row r="6" spans="1:24" ht="84.75" customHeight="1" x14ac:dyDescent="0.25">
      <c r="A6" s="6">
        <v>1</v>
      </c>
      <c r="B6" s="7" t="s">
        <v>8</v>
      </c>
      <c r="C6" s="20" t="s">
        <v>9</v>
      </c>
      <c r="D6" s="20"/>
      <c r="E6" s="20"/>
      <c r="F6" s="8">
        <v>18</v>
      </c>
      <c r="G6" s="9">
        <v>154000</v>
      </c>
      <c r="H6" s="9">
        <f>G6*19%</f>
        <v>29260</v>
      </c>
      <c r="I6" s="10">
        <f>G6+H6</f>
        <v>183260</v>
      </c>
      <c r="J6" s="9">
        <v>150000</v>
      </c>
      <c r="K6" s="9">
        <f>J6*19%</f>
        <v>28500</v>
      </c>
      <c r="L6" s="10">
        <f>J6+K6</f>
        <v>178500</v>
      </c>
      <c r="M6" s="9">
        <v>90000</v>
      </c>
      <c r="N6" s="9">
        <f>M6*19%</f>
        <v>17100</v>
      </c>
      <c r="O6" s="10">
        <f>M6+N6</f>
        <v>107100</v>
      </c>
      <c r="P6" s="11">
        <f>AVERAGE(G6,J6,M6)</f>
        <v>131333.33333333334</v>
      </c>
      <c r="Q6" s="11">
        <f>P6*19%</f>
        <v>24953.333333333336</v>
      </c>
      <c r="R6" s="11">
        <f>AVERAGE(I6,L6,O6)</f>
        <v>156286.66666666666</v>
      </c>
      <c r="S6" s="12">
        <f>R6*F6</f>
        <v>2813160</v>
      </c>
      <c r="T6" s="13"/>
      <c r="U6" s="14"/>
    </row>
    <row r="7" spans="1:24" ht="61.5" customHeight="1" x14ac:dyDescent="0.25">
      <c r="A7" s="6">
        <v>2</v>
      </c>
      <c r="B7" s="7" t="s">
        <v>10</v>
      </c>
      <c r="C7" s="20" t="s">
        <v>11</v>
      </c>
      <c r="D7" s="20"/>
      <c r="E7" s="20"/>
      <c r="F7" s="8">
        <v>18</v>
      </c>
      <c r="G7" s="9">
        <v>185000</v>
      </c>
      <c r="H7" s="9">
        <f t="shared" ref="H7:H13" si="0">G7*19%</f>
        <v>35150</v>
      </c>
      <c r="I7" s="10">
        <f t="shared" ref="I7:I13" si="1">G7+H7</f>
        <v>220150</v>
      </c>
      <c r="J7" s="9">
        <v>125000</v>
      </c>
      <c r="K7" s="9">
        <f t="shared" ref="K7:K13" si="2">J7*19%</f>
        <v>23750</v>
      </c>
      <c r="L7" s="10">
        <f t="shared" ref="L7:L13" si="3">J7+K7</f>
        <v>148750</v>
      </c>
      <c r="M7" s="9">
        <v>100000</v>
      </c>
      <c r="N7" s="9">
        <f t="shared" ref="N7:N13" si="4">M7*19%</f>
        <v>19000</v>
      </c>
      <c r="O7" s="10">
        <f t="shared" ref="O7:O13" si="5">M7+N7</f>
        <v>119000</v>
      </c>
      <c r="P7" s="11">
        <f t="shared" ref="P7:P13" si="6">AVERAGE(G7,J7,M7)</f>
        <v>136666.66666666666</v>
      </c>
      <c r="Q7" s="11">
        <f t="shared" ref="Q7:Q13" si="7">P7*19%</f>
        <v>25966.666666666664</v>
      </c>
      <c r="R7" s="11">
        <f t="shared" ref="R7:R13" si="8">AVERAGE(I7,L7,O7)</f>
        <v>162633.33333333334</v>
      </c>
      <c r="S7" s="12">
        <f t="shared" ref="S7:S13" si="9">R7*F7</f>
        <v>2927400</v>
      </c>
      <c r="T7" s="3"/>
      <c r="U7" s="14"/>
    </row>
    <row r="8" spans="1:24" ht="40.5" customHeight="1" x14ac:dyDescent="0.25">
      <c r="A8" s="6">
        <v>3</v>
      </c>
      <c r="B8" s="7" t="s">
        <v>12</v>
      </c>
      <c r="C8" s="20" t="s">
        <v>13</v>
      </c>
      <c r="D8" s="20"/>
      <c r="E8" s="20"/>
      <c r="F8" s="8">
        <v>18</v>
      </c>
      <c r="G8" s="9">
        <v>265000</v>
      </c>
      <c r="H8" s="9">
        <f t="shared" si="0"/>
        <v>50350</v>
      </c>
      <c r="I8" s="10">
        <f t="shared" si="1"/>
        <v>315350</v>
      </c>
      <c r="J8" s="9">
        <v>350000</v>
      </c>
      <c r="K8" s="9">
        <f t="shared" si="2"/>
        <v>66500</v>
      </c>
      <c r="L8" s="10">
        <f t="shared" si="3"/>
        <v>416500</v>
      </c>
      <c r="M8" s="9">
        <v>220000</v>
      </c>
      <c r="N8" s="9">
        <f t="shared" si="4"/>
        <v>41800</v>
      </c>
      <c r="O8" s="10">
        <f t="shared" si="5"/>
        <v>261800</v>
      </c>
      <c r="P8" s="11">
        <f t="shared" si="6"/>
        <v>278333.33333333331</v>
      </c>
      <c r="Q8" s="11">
        <f t="shared" si="7"/>
        <v>52883.333333333328</v>
      </c>
      <c r="R8" s="11">
        <f t="shared" si="8"/>
        <v>331216.66666666669</v>
      </c>
      <c r="S8" s="12">
        <f t="shared" si="9"/>
        <v>5961900</v>
      </c>
      <c r="T8" s="3"/>
      <c r="U8" s="14"/>
      <c r="V8" s="14"/>
      <c r="W8" s="14">
        <f>V8*19%</f>
        <v>0</v>
      </c>
      <c r="X8" s="14"/>
    </row>
    <row r="9" spans="1:24" ht="114.75" customHeight="1" x14ac:dyDescent="0.25">
      <c r="A9" s="6">
        <v>4</v>
      </c>
      <c r="B9" s="7" t="s">
        <v>14</v>
      </c>
      <c r="C9" s="20" t="s">
        <v>15</v>
      </c>
      <c r="D9" s="20"/>
      <c r="E9" s="20"/>
      <c r="F9" s="8">
        <v>18</v>
      </c>
      <c r="G9" s="9">
        <v>238000</v>
      </c>
      <c r="H9" s="9">
        <f t="shared" si="0"/>
        <v>45220</v>
      </c>
      <c r="I9" s="10">
        <f t="shared" si="1"/>
        <v>283220</v>
      </c>
      <c r="J9" s="9">
        <v>220000</v>
      </c>
      <c r="K9" s="9">
        <f t="shared" si="2"/>
        <v>41800</v>
      </c>
      <c r="L9" s="10">
        <f t="shared" si="3"/>
        <v>261800</v>
      </c>
      <c r="M9" s="9">
        <v>140000</v>
      </c>
      <c r="N9" s="9">
        <f t="shared" si="4"/>
        <v>26600</v>
      </c>
      <c r="O9" s="10">
        <f t="shared" si="5"/>
        <v>166600</v>
      </c>
      <c r="P9" s="11">
        <f t="shared" si="6"/>
        <v>199333.33333333334</v>
      </c>
      <c r="Q9" s="11">
        <f t="shared" si="7"/>
        <v>37873.333333333336</v>
      </c>
      <c r="R9" s="11">
        <f t="shared" si="8"/>
        <v>237206.66666666666</v>
      </c>
      <c r="S9" s="12">
        <f t="shared" si="9"/>
        <v>4269720</v>
      </c>
      <c r="T9" s="3"/>
      <c r="U9" s="14"/>
    </row>
    <row r="10" spans="1:24" ht="42.75" customHeight="1" x14ac:dyDescent="0.25">
      <c r="A10" s="6">
        <v>5</v>
      </c>
      <c r="B10" s="7" t="s">
        <v>16</v>
      </c>
      <c r="C10" s="20" t="s">
        <v>17</v>
      </c>
      <c r="D10" s="20"/>
      <c r="E10" s="20"/>
      <c r="F10" s="8">
        <v>17</v>
      </c>
      <c r="G10" s="9">
        <v>510000</v>
      </c>
      <c r="H10" s="9">
        <f t="shared" si="0"/>
        <v>96900</v>
      </c>
      <c r="I10" s="10">
        <f t="shared" si="1"/>
        <v>606900</v>
      </c>
      <c r="J10" s="9">
        <v>600000</v>
      </c>
      <c r="K10" s="9">
        <f t="shared" si="2"/>
        <v>114000</v>
      </c>
      <c r="L10" s="10">
        <f t="shared" si="3"/>
        <v>714000</v>
      </c>
      <c r="M10" s="9">
        <v>340000</v>
      </c>
      <c r="N10" s="9">
        <f t="shared" si="4"/>
        <v>64600</v>
      </c>
      <c r="O10" s="10">
        <f t="shared" si="5"/>
        <v>404600</v>
      </c>
      <c r="P10" s="11">
        <f t="shared" si="6"/>
        <v>483333.33333333331</v>
      </c>
      <c r="Q10" s="11">
        <f t="shared" si="7"/>
        <v>91833.333333333328</v>
      </c>
      <c r="R10" s="11">
        <f t="shared" si="8"/>
        <v>575166.66666666663</v>
      </c>
      <c r="S10" s="12">
        <f t="shared" si="9"/>
        <v>9777833.3333333321</v>
      </c>
      <c r="T10" s="3"/>
      <c r="U10" s="15"/>
    </row>
    <row r="11" spans="1:24" ht="72.75" customHeight="1" x14ac:dyDescent="0.25">
      <c r="A11" s="6">
        <v>6</v>
      </c>
      <c r="B11" s="7" t="s">
        <v>18</v>
      </c>
      <c r="C11" s="20" t="s">
        <v>19</v>
      </c>
      <c r="D11" s="20"/>
      <c r="E11" s="20"/>
      <c r="F11" s="8">
        <v>17</v>
      </c>
      <c r="G11" s="9">
        <v>154000</v>
      </c>
      <c r="H11" s="9">
        <f t="shared" si="0"/>
        <v>29260</v>
      </c>
      <c r="I11" s="10">
        <f t="shared" si="1"/>
        <v>183260</v>
      </c>
      <c r="J11" s="9">
        <v>150000</v>
      </c>
      <c r="K11" s="9">
        <f t="shared" si="2"/>
        <v>28500</v>
      </c>
      <c r="L11" s="10">
        <f t="shared" si="3"/>
        <v>178500</v>
      </c>
      <c r="M11" s="9">
        <v>90000</v>
      </c>
      <c r="N11" s="9">
        <f t="shared" si="4"/>
        <v>17100</v>
      </c>
      <c r="O11" s="10">
        <f t="shared" si="5"/>
        <v>107100</v>
      </c>
      <c r="P11" s="11">
        <f t="shared" si="6"/>
        <v>131333.33333333334</v>
      </c>
      <c r="Q11" s="11">
        <f t="shared" si="7"/>
        <v>24953.333333333336</v>
      </c>
      <c r="R11" s="11">
        <f t="shared" si="8"/>
        <v>156286.66666666666</v>
      </c>
      <c r="S11" s="12">
        <f t="shared" si="9"/>
        <v>2656873.333333333</v>
      </c>
      <c r="T11" s="3"/>
      <c r="U11" s="14"/>
    </row>
    <row r="12" spans="1:24" ht="36" customHeight="1" x14ac:dyDescent="0.25">
      <c r="A12" s="6">
        <v>7</v>
      </c>
      <c r="B12" s="7" t="s">
        <v>20</v>
      </c>
      <c r="C12" s="20" t="s">
        <v>21</v>
      </c>
      <c r="D12" s="20"/>
      <c r="E12" s="20"/>
      <c r="F12" s="8">
        <v>17</v>
      </c>
      <c r="G12" s="9">
        <v>65000</v>
      </c>
      <c r="H12" s="9">
        <f t="shared" si="0"/>
        <v>12350</v>
      </c>
      <c r="I12" s="10">
        <f t="shared" si="1"/>
        <v>77350</v>
      </c>
      <c r="J12" s="9">
        <v>45000</v>
      </c>
      <c r="K12" s="9">
        <f t="shared" si="2"/>
        <v>8550</v>
      </c>
      <c r="L12" s="10">
        <f t="shared" si="3"/>
        <v>53550</v>
      </c>
      <c r="M12" s="9">
        <v>50000</v>
      </c>
      <c r="N12" s="9">
        <f t="shared" si="4"/>
        <v>9500</v>
      </c>
      <c r="O12" s="10">
        <f t="shared" si="5"/>
        <v>59500</v>
      </c>
      <c r="P12" s="11">
        <f t="shared" si="6"/>
        <v>53333.333333333336</v>
      </c>
      <c r="Q12" s="11">
        <f t="shared" si="7"/>
        <v>10133.333333333334</v>
      </c>
      <c r="R12" s="11">
        <f t="shared" si="8"/>
        <v>63466.666666666664</v>
      </c>
      <c r="S12" s="12">
        <f t="shared" si="9"/>
        <v>1078933.3333333333</v>
      </c>
      <c r="T12" s="3"/>
    </row>
    <row r="13" spans="1:24" ht="107.25" customHeight="1" x14ac:dyDescent="0.25">
      <c r="A13" s="6">
        <v>8</v>
      </c>
      <c r="B13" s="7" t="s">
        <v>22</v>
      </c>
      <c r="C13" s="20" t="s">
        <v>15</v>
      </c>
      <c r="D13" s="20"/>
      <c r="E13" s="20"/>
      <c r="F13" s="8">
        <v>17</v>
      </c>
      <c r="G13" s="9">
        <v>238000</v>
      </c>
      <c r="H13" s="9">
        <f t="shared" si="0"/>
        <v>45220</v>
      </c>
      <c r="I13" s="10">
        <f t="shared" si="1"/>
        <v>283220</v>
      </c>
      <c r="J13" s="9">
        <v>240000</v>
      </c>
      <c r="K13" s="9">
        <f t="shared" si="2"/>
        <v>45600</v>
      </c>
      <c r="L13" s="10">
        <f t="shared" si="3"/>
        <v>285600</v>
      </c>
      <c r="M13" s="9">
        <v>140000</v>
      </c>
      <c r="N13" s="9">
        <f t="shared" si="4"/>
        <v>26600</v>
      </c>
      <c r="O13" s="10">
        <f t="shared" si="5"/>
        <v>166600</v>
      </c>
      <c r="P13" s="11">
        <f t="shared" si="6"/>
        <v>206000</v>
      </c>
      <c r="Q13" s="11">
        <f t="shared" si="7"/>
        <v>39140</v>
      </c>
      <c r="R13" s="11">
        <f t="shared" si="8"/>
        <v>245140</v>
      </c>
      <c r="S13" s="12">
        <f t="shared" si="9"/>
        <v>4167380</v>
      </c>
      <c r="T13" s="3"/>
    </row>
    <row r="14" spans="1:24" ht="52.5" customHeight="1" x14ac:dyDescent="0.4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8">
        <f>SUM(S6:S13)</f>
        <v>33653200</v>
      </c>
    </row>
    <row r="15" spans="1:24" ht="15" customHeight="1" x14ac:dyDescent="0.25">
      <c r="P15" s="17"/>
      <c r="Q15" s="17"/>
      <c r="R15" s="17"/>
    </row>
    <row r="16" spans="1:24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</sheetData>
  <mergeCells count="18">
    <mergeCell ref="A1:S2"/>
    <mergeCell ref="A3:S3"/>
    <mergeCell ref="A4:B5"/>
    <mergeCell ref="C4:E5"/>
    <mergeCell ref="F4:F5"/>
    <mergeCell ref="G4:I4"/>
    <mergeCell ref="J4:L4"/>
    <mergeCell ref="M4:O4"/>
    <mergeCell ref="P4:S4"/>
    <mergeCell ref="A14:R14"/>
    <mergeCell ref="C12:E12"/>
    <mergeCell ref="C13:E13"/>
    <mergeCell ref="C6:E6"/>
    <mergeCell ref="C7:E7"/>
    <mergeCell ref="C8:E8"/>
    <mergeCell ref="C9:E9"/>
    <mergeCell ref="C10:E10"/>
    <mergeCell ref="C11:E11"/>
  </mergeCells>
  <pageMargins left="0.7" right="0.7" top="0.75" bottom="0.75" header="0.3" footer="0.3"/>
  <ignoredErrors>
    <ignoredError sqref="Q6:Q13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DE CADA ORDEN DE ENTREG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ROMERO</dc:creator>
  <cp:lastModifiedBy>SANDRA ROMERO</cp:lastModifiedBy>
  <dcterms:created xsi:type="dcterms:W3CDTF">2026-06-04T17:28:26Z</dcterms:created>
  <dcterms:modified xsi:type="dcterms:W3CDTF">2026-06-19T16:45:39Z</dcterms:modified>
</cp:coreProperties>
</file>