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B2DB46C-CB62-46F1-836E-8EECC03C4957}" xr6:coauthVersionLast="47" xr6:coauthVersionMax="47" xr10:uidLastSave="{00000000-0000-0000-0000-000000000000}"/>
  <bookViews>
    <workbookView xWindow="-120" yWindow="-120" windowWidth="29040" windowHeight="15720" xr2:uid="{F3DF7878-B73C-4F1D-963A-6F605572974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23" i="1"/>
  <c r="G22" i="1"/>
  <c r="G21" i="1"/>
  <c r="G12" i="1"/>
  <c r="G11" i="1"/>
  <c r="G10" i="1"/>
  <c r="G9" i="1"/>
  <c r="G24" i="1" l="1"/>
  <c r="G13" i="1"/>
  <c r="G15" i="1" s="1"/>
  <c r="G25" i="1" l="1"/>
  <c r="G26" i="1" s="1"/>
  <c r="G27" i="1" s="1"/>
</calcChain>
</file>

<file path=xl/sharedStrings.xml><?xml version="1.0" encoding="utf-8"?>
<sst xmlns="http://schemas.openxmlformats.org/spreadsheetml/2006/main" count="35" uniqueCount="29">
  <si>
    <t>AGUAS DEL HUILA S.A E.S.P</t>
  </si>
  <si>
    <t xml:space="preserve">PRESUPUESTO INTERVENTORÍA </t>
  </si>
  <si>
    <t>ÍTEM</t>
  </si>
  <si>
    <t>CARGO - OFICIO</t>
  </si>
  <si>
    <t>SUELDO Y/O JORNAL MENSUAL</t>
  </si>
  <si>
    <t>CANTIDAD</t>
  </si>
  <si>
    <t>DEDICACION HOMBRE/MES</t>
  </si>
  <si>
    <t>PARTICIPACION TOTAL</t>
  </si>
  <si>
    <t>VALOR PARCIAL</t>
  </si>
  <si>
    <t>PERSONAL PROFESIONAL</t>
  </si>
  <si>
    <r>
      <rPr>
        <b/>
        <sz val="10"/>
        <color theme="1"/>
        <rFont val="Arial"/>
        <family val="2"/>
      </rPr>
      <t xml:space="preserve">
Director General de Interventoría</t>
    </r>
    <r>
      <rPr>
        <sz val="10"/>
        <color theme="1"/>
        <rFont val="Arial"/>
        <family val="2"/>
      </rPr>
      <t xml:space="preserve">: 
</t>
    </r>
  </si>
  <si>
    <r>
      <rPr>
        <b/>
        <sz val="10"/>
        <color theme="1"/>
        <rFont val="Arial"/>
        <family val="2"/>
      </rPr>
      <t>Especialista Hidraulico</t>
    </r>
    <r>
      <rPr>
        <sz val="10"/>
        <color theme="1"/>
        <rFont val="Arial"/>
        <family val="2"/>
      </rPr>
      <t xml:space="preserve">
</t>
    </r>
  </si>
  <si>
    <r>
      <rPr>
        <b/>
        <sz val="10"/>
        <color theme="1"/>
        <rFont val="Arial"/>
        <family val="2"/>
      </rPr>
      <t>Especialista Estructural</t>
    </r>
    <r>
      <rPr>
        <sz val="10"/>
        <color theme="1"/>
        <rFont val="Arial"/>
        <family val="2"/>
      </rPr>
      <t xml:space="preserve">
</t>
    </r>
  </si>
  <si>
    <t>Topografo</t>
  </si>
  <si>
    <t>SUBTOTAL I</t>
  </si>
  <si>
    <t>FACTOR MULTIPLICADOR</t>
  </si>
  <si>
    <t>VALOR TOTAL PERSONAL</t>
  </si>
  <si>
    <t>II. OTROS COSTOS DIRECTOS</t>
  </si>
  <si>
    <t>DEDICACION EQUIPO/MES</t>
  </si>
  <si>
    <t>OTROS</t>
  </si>
  <si>
    <t>2.1</t>
  </si>
  <si>
    <t>IMPRESIÓN DE INFORMES Y DIGITALIZACION E IMPRESIÓN DE PLANOS</t>
  </si>
  <si>
    <t>TRANSPORTE</t>
  </si>
  <si>
    <t>TOTAL COSTOS DE CONSULTORIA</t>
  </si>
  <si>
    <t>IVA</t>
  </si>
  <si>
    <t>COSTO TOTAL CONSULTORIA</t>
  </si>
  <si>
    <t>IMPUESTOS DE LEGALIZACION</t>
  </si>
  <si>
    <t>POLIZAS</t>
  </si>
  <si>
    <t>INTERVENTORÍA A LOS ESTUDIOS Y DISEÑOS PARA LA CONSTRUCCIÓN DE LA PLANTA DE TRATAMIENTO DE AGUAS  RESIDUALES DEL CASCO URBANO DEL MUNICIPIO DE SALADOBLANCO, DEPARTAMENTO DEL HUILA.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</si>
</sst>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_(&quot;$&quot;\ * #,##0.00_);_(&quot;$&quot;\ * \(#,##0.00\);_(&quot;$&quot;\ * &quot;-&quot;??_);_(@_)"/>
  </numFmts>
  <fonts count="7" x14ac:knownFonts="1"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DBE5F1"/>
        <bgColor rgb="FFDBE5F1"/>
      </patternFill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4" fillId="0" borderId="21" xfId="1" applyFont="1" applyBorder="1" applyAlignment="1">
      <alignment horizontal="center" vertical="center"/>
    </xf>
    <xf numFmtId="0" fontId="6" fillId="4" borderId="22" xfId="1" applyFont="1" applyFill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1" fontId="4" fillId="0" borderId="22" xfId="1" applyNumberFormat="1" applyFont="1" applyBorder="1" applyAlignment="1">
      <alignment horizontal="left" vertical="center"/>
    </xf>
    <xf numFmtId="0" fontId="4" fillId="0" borderId="23" xfId="1" applyFont="1" applyBorder="1" applyAlignment="1">
      <alignment horizontal="left" vertical="center"/>
    </xf>
    <xf numFmtId="0" fontId="5" fillId="0" borderId="21" xfId="1" applyFont="1" applyBorder="1" applyAlignment="1">
      <alignment horizontal="center" vertical="center"/>
    </xf>
    <xf numFmtId="4" fontId="5" fillId="0" borderId="2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/>
    </xf>
    <xf numFmtId="1" fontId="5" fillId="0" borderId="22" xfId="1" applyNumberFormat="1" applyFont="1" applyBorder="1" applyAlignment="1">
      <alignment horizontal="center" vertical="center"/>
    </xf>
    <xf numFmtId="9" fontId="5" fillId="0" borderId="22" xfId="1" applyNumberFormat="1" applyFont="1" applyBorder="1" applyAlignment="1">
      <alignment horizontal="center" vertical="center"/>
    </xf>
    <xf numFmtId="3" fontId="5" fillId="0" borderId="22" xfId="1" applyNumberFormat="1" applyFont="1" applyBorder="1" applyAlignment="1">
      <alignment horizontal="center" vertical="center"/>
    </xf>
    <xf numFmtId="164" fontId="5" fillId="0" borderId="23" xfId="1" applyNumberFormat="1" applyFont="1" applyBorder="1" applyAlignment="1">
      <alignment horizontal="right" vertical="center"/>
    </xf>
    <xf numFmtId="0" fontId="5" fillId="2" borderId="21" xfId="1" applyFont="1" applyFill="1" applyBorder="1" applyAlignment="1">
      <alignment horizontal="center" vertical="center"/>
    </xf>
    <xf numFmtId="164" fontId="5" fillId="0" borderId="24" xfId="1" applyNumberFormat="1" applyFont="1" applyBorder="1" applyAlignment="1">
      <alignment horizontal="right" vertical="center"/>
    </xf>
    <xf numFmtId="4" fontId="4" fillId="0" borderId="22" xfId="1" applyNumberFormat="1" applyFont="1" applyBorder="1" applyAlignment="1">
      <alignment horizontal="center" vertical="center" wrapText="1"/>
    </xf>
    <xf numFmtId="4" fontId="4" fillId="3" borderId="23" xfId="1" applyNumberFormat="1" applyFont="1" applyFill="1" applyBorder="1" applyAlignment="1">
      <alignment horizontal="right" vertical="center"/>
    </xf>
    <xf numFmtId="4" fontId="4" fillId="5" borderId="25" xfId="1" applyNumberFormat="1" applyFont="1" applyFill="1" applyBorder="1" applyAlignment="1">
      <alignment vertical="center"/>
    </xf>
    <xf numFmtId="4" fontId="4" fillId="5" borderId="26" xfId="1" applyNumberFormat="1" applyFont="1" applyFill="1" applyBorder="1" applyAlignment="1">
      <alignment vertical="center"/>
    </xf>
    <xf numFmtId="1" fontId="4" fillId="5" borderId="26" xfId="1" applyNumberFormat="1" applyFont="1" applyFill="1" applyBorder="1" applyAlignment="1">
      <alignment vertical="center"/>
    </xf>
    <xf numFmtId="4" fontId="4" fillId="5" borderId="29" xfId="1" applyNumberFormat="1" applyFont="1" applyFill="1" applyBorder="1" applyAlignment="1">
      <alignment vertical="center"/>
    </xf>
    <xf numFmtId="0" fontId="4" fillId="0" borderId="22" xfId="1" applyFont="1" applyBorder="1" applyAlignment="1">
      <alignment horizontal="center" vertical="center"/>
    </xf>
    <xf numFmtId="8" fontId="5" fillId="0" borderId="22" xfId="1" applyNumberFormat="1" applyFont="1" applyBorder="1" applyAlignment="1">
      <alignment horizontal="right" vertical="center"/>
    </xf>
    <xf numFmtId="1" fontId="5" fillId="0" borderId="22" xfId="1" applyNumberFormat="1" applyFont="1" applyBorder="1" applyAlignment="1">
      <alignment horizontal="center" vertical="center" wrapText="1"/>
    </xf>
    <xf numFmtId="10" fontId="5" fillId="0" borderId="0" xfId="1" applyNumberFormat="1" applyFont="1" applyAlignment="1">
      <alignment horizontal="center" vertical="center"/>
    </xf>
    <xf numFmtId="0" fontId="5" fillId="0" borderId="22" xfId="1" applyFont="1" applyBorder="1" applyAlignment="1">
      <alignment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10" fontId="5" fillId="0" borderId="22" xfId="1" applyNumberFormat="1" applyFont="1" applyBorder="1" applyAlignment="1">
      <alignment horizontal="center" vertical="center" wrapText="1"/>
    </xf>
    <xf numFmtId="4" fontId="4" fillId="3" borderId="33" xfId="1" applyNumberFormat="1" applyFont="1" applyFill="1" applyBorder="1" applyAlignment="1">
      <alignment vertical="center"/>
    </xf>
    <xf numFmtId="4" fontId="4" fillId="3" borderId="25" xfId="1" applyNumberFormat="1" applyFont="1" applyFill="1" applyBorder="1" applyAlignment="1">
      <alignment horizontal="right" vertical="center"/>
    </xf>
    <xf numFmtId="0" fontId="3" fillId="0" borderId="26" xfId="1" applyFont="1" applyBorder="1"/>
    <xf numFmtId="0" fontId="3" fillId="0" borderId="27" xfId="1" applyFont="1" applyBorder="1"/>
    <xf numFmtId="4" fontId="2" fillId="0" borderId="1" xfId="1" applyNumberFormat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3" fillId="0" borderId="5" xfId="1" applyFont="1" applyBorder="1"/>
    <xf numFmtId="0" fontId="3" fillId="0" borderId="6" xfId="1" applyFont="1" applyBorder="1"/>
    <xf numFmtId="0" fontId="3" fillId="0" borderId="7" xfId="1" applyFont="1" applyBorder="1"/>
    <xf numFmtId="4" fontId="2" fillId="0" borderId="4" xfId="1" applyNumberFormat="1" applyFont="1" applyBorder="1" applyAlignment="1">
      <alignment horizontal="center" vertical="center"/>
    </xf>
    <xf numFmtId="0" fontId="3" fillId="0" borderId="8" xfId="1" applyFont="1" applyBorder="1"/>
    <xf numFmtId="4" fontId="4" fillId="2" borderId="9" xfId="1" applyNumberFormat="1" applyFont="1" applyFill="1" applyBorder="1" applyAlignment="1">
      <alignment horizontal="center" vertical="center" wrapText="1"/>
    </xf>
    <xf numFmtId="0" fontId="3" fillId="0" borderId="10" xfId="1" applyFont="1" applyBorder="1"/>
    <xf numFmtId="0" fontId="3" fillId="0" borderId="11" xfId="1" applyFont="1" applyBorder="1"/>
    <xf numFmtId="0" fontId="5" fillId="0" borderId="12" xfId="1" applyFont="1" applyBorder="1" applyAlignment="1">
      <alignment horizontal="center" vertical="center"/>
    </xf>
    <xf numFmtId="0" fontId="1" fillId="0" borderId="0" xfId="1"/>
    <xf numFmtId="0" fontId="3" fillId="0" borderId="13" xfId="1" applyFont="1" applyBorder="1"/>
    <xf numFmtId="0" fontId="4" fillId="0" borderId="14" xfId="1" applyFont="1" applyBorder="1" applyAlignment="1">
      <alignment horizontal="center" vertical="center"/>
    </xf>
    <xf numFmtId="0" fontId="3" fillId="0" borderId="15" xfId="1" applyFont="1" applyBorder="1"/>
    <xf numFmtId="0" fontId="3" fillId="0" borderId="16" xfId="1" applyFont="1" applyBorder="1"/>
    <xf numFmtId="0" fontId="4" fillId="3" borderId="17" xfId="1" applyFont="1" applyFill="1" applyBorder="1" applyAlignment="1">
      <alignment horizontal="center" vertical="center" wrapText="1"/>
    </xf>
    <xf numFmtId="0" fontId="3" fillId="0" borderId="19" xfId="1" applyFont="1" applyBorder="1"/>
    <xf numFmtId="0" fontId="4" fillId="3" borderId="18" xfId="1" applyFont="1" applyFill="1" applyBorder="1" applyAlignment="1">
      <alignment horizontal="center" vertical="center" wrapText="1"/>
    </xf>
    <xf numFmtId="0" fontId="3" fillId="0" borderId="20" xfId="1" applyFont="1" applyBorder="1"/>
    <xf numFmtId="1" fontId="4" fillId="3" borderId="18" xfId="1" applyNumberFormat="1" applyFont="1" applyFill="1" applyBorder="1" applyAlignment="1">
      <alignment horizontal="center" vertical="center" wrapText="1"/>
    </xf>
    <xf numFmtId="4" fontId="4" fillId="3" borderId="18" xfId="1" applyNumberFormat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4" fontId="4" fillId="0" borderId="25" xfId="1" applyNumberFormat="1" applyFont="1" applyBorder="1" applyAlignment="1">
      <alignment horizontal="right" vertical="center"/>
    </xf>
    <xf numFmtId="0" fontId="4" fillId="0" borderId="25" xfId="1" applyFont="1" applyBorder="1" applyAlignment="1">
      <alignment vertical="center"/>
    </xf>
    <xf numFmtId="4" fontId="4" fillId="0" borderId="28" xfId="1" applyNumberFormat="1" applyFont="1" applyBorder="1" applyAlignment="1">
      <alignment vertical="center"/>
    </xf>
    <xf numFmtId="0" fontId="3" fillId="0" borderId="29" xfId="1" applyFont="1" applyBorder="1"/>
    <xf numFmtId="0" fontId="4" fillId="3" borderId="30" xfId="1" applyFont="1" applyFill="1" applyBorder="1" applyAlignment="1">
      <alignment horizontal="center" vertical="center"/>
    </xf>
    <xf numFmtId="0" fontId="3" fillId="0" borderId="31" xfId="1" applyFont="1" applyBorder="1"/>
    <xf numFmtId="0" fontId="3" fillId="0" borderId="32" xfId="1" applyFont="1" applyBorder="1"/>
    <xf numFmtId="0" fontId="4" fillId="3" borderId="14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3" borderId="34" xfId="1" applyFont="1" applyFill="1" applyBorder="1" applyAlignment="1">
      <alignment horizontal="center" vertical="center"/>
    </xf>
    <xf numFmtId="9" fontId="4" fillId="3" borderId="35" xfId="1" applyNumberFormat="1" applyFont="1" applyFill="1" applyBorder="1" applyAlignment="1">
      <alignment vertical="center"/>
    </xf>
    <xf numFmtId="9" fontId="4" fillId="3" borderId="34" xfId="1" applyNumberFormat="1" applyFont="1" applyFill="1" applyBorder="1" applyAlignment="1">
      <alignment vertical="center"/>
    </xf>
    <xf numFmtId="4" fontId="0" fillId="0" borderId="0" xfId="0" applyNumberFormat="1"/>
    <xf numFmtId="8" fontId="0" fillId="0" borderId="0" xfId="0" applyNumberFormat="1"/>
  </cellXfs>
  <cellStyles count="2">
    <cellStyle name="Normal" xfId="0" builtinId="0"/>
    <cellStyle name="Normal 5" xfId="1" xr:uid="{DFE13266-EB24-4F7E-9FC2-06F37A762C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333375</xdr:colOff>
      <xdr:row>0</xdr:row>
      <xdr:rowOff>123824</xdr:rowOff>
    </xdr:from>
    <xdr:ext cx="962025" cy="495301"/>
    <xdr:pic>
      <xdr:nvPicPr>
        <xdr:cNvPr id="2" name="image1.png">
          <a:extLst>
            <a:ext uri="{FF2B5EF4-FFF2-40B4-BE49-F238E27FC236}">
              <a16:creationId xmlns:a16="http://schemas.microsoft.com/office/drawing/2014/main" id="{464B1377-8CE8-4DA8-A78C-EC6C98BA0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05375" y="123824"/>
          <a:ext cx="962025" cy="49530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B9264-F1F5-43AB-8390-9F182DBA0E7C}">
  <dimension ref="A1:G32"/>
  <sheetViews>
    <sheetView tabSelected="1" topLeftCell="A13" workbookViewId="0">
      <selection activeCell="J20" sqref="J20"/>
    </sheetView>
  </sheetViews>
  <sheetFormatPr baseColWidth="10" defaultRowHeight="15" x14ac:dyDescent="0.25"/>
  <cols>
    <col min="2" max="2" width="30.140625" customWidth="1"/>
    <col min="3" max="3" width="20.5703125" customWidth="1"/>
    <col min="5" max="5" width="18" customWidth="1"/>
    <col min="6" max="6" width="17.7109375" customWidth="1"/>
    <col min="7" max="7" width="24.7109375" customWidth="1"/>
  </cols>
  <sheetData>
    <row r="1" spans="1:7" x14ac:dyDescent="0.25">
      <c r="A1" s="32" t="s">
        <v>0</v>
      </c>
      <c r="B1" s="33"/>
      <c r="C1" s="33"/>
      <c r="D1" s="33"/>
      <c r="E1" s="33"/>
      <c r="F1" s="34"/>
      <c r="G1" s="38"/>
    </row>
    <row r="2" spans="1:7" ht="46.5" customHeight="1" x14ac:dyDescent="0.25">
      <c r="A2" s="35"/>
      <c r="B2" s="36"/>
      <c r="C2" s="36"/>
      <c r="D2" s="36"/>
      <c r="E2" s="36"/>
      <c r="F2" s="37"/>
      <c r="G2" s="39"/>
    </row>
    <row r="3" spans="1:7" ht="57" customHeight="1" thickBot="1" x14ac:dyDescent="0.3">
      <c r="A3" s="40" t="s">
        <v>28</v>
      </c>
      <c r="B3" s="41"/>
      <c r="C3" s="41"/>
      <c r="D3" s="41"/>
      <c r="E3" s="41"/>
      <c r="F3" s="41"/>
      <c r="G3" s="42"/>
    </row>
    <row r="4" spans="1:7" ht="15.75" thickBot="1" x14ac:dyDescent="0.3">
      <c r="A4" s="43"/>
      <c r="B4" s="44"/>
      <c r="C4" s="44"/>
      <c r="D4" s="44"/>
      <c r="E4" s="44"/>
      <c r="F4" s="44"/>
      <c r="G4" s="45"/>
    </row>
    <row r="5" spans="1:7" ht="15.75" thickBot="1" x14ac:dyDescent="0.3">
      <c r="A5" s="46" t="s">
        <v>1</v>
      </c>
      <c r="B5" s="47"/>
      <c r="C5" s="47"/>
      <c r="D5" s="47"/>
      <c r="E5" s="47"/>
      <c r="F5" s="47"/>
      <c r="G5" s="48"/>
    </row>
    <row r="6" spans="1:7" x14ac:dyDescent="0.25">
      <c r="A6" s="49" t="s">
        <v>2</v>
      </c>
      <c r="B6" s="51" t="s">
        <v>3</v>
      </c>
      <c r="C6" s="51" t="s">
        <v>4</v>
      </c>
      <c r="D6" s="53" t="s">
        <v>5</v>
      </c>
      <c r="E6" s="51" t="s">
        <v>6</v>
      </c>
      <c r="F6" s="54" t="s">
        <v>7</v>
      </c>
      <c r="G6" s="55" t="s">
        <v>8</v>
      </c>
    </row>
    <row r="7" spans="1:7" ht="38.25" customHeight="1" x14ac:dyDescent="0.25">
      <c r="A7" s="50"/>
      <c r="B7" s="52"/>
      <c r="C7" s="52"/>
      <c r="D7" s="52"/>
      <c r="E7" s="52"/>
      <c r="F7" s="52"/>
      <c r="G7" s="39"/>
    </row>
    <row r="8" spans="1:7" x14ac:dyDescent="0.25">
      <c r="A8" s="1">
        <v>1</v>
      </c>
      <c r="B8" s="2" t="s">
        <v>9</v>
      </c>
      <c r="C8" s="3"/>
      <c r="D8" s="4"/>
      <c r="E8" s="3"/>
      <c r="F8" s="3"/>
      <c r="G8" s="5"/>
    </row>
    <row r="9" spans="1:7" ht="65.25" customHeight="1" x14ac:dyDescent="0.25">
      <c r="A9" s="6">
        <v>1.1000000000000001</v>
      </c>
      <c r="B9" s="7" t="s">
        <v>10</v>
      </c>
      <c r="C9" s="8">
        <v>4000000</v>
      </c>
      <c r="D9" s="9">
        <v>1</v>
      </c>
      <c r="E9" s="10">
        <v>0.1</v>
      </c>
      <c r="F9" s="11">
        <v>14</v>
      </c>
      <c r="G9" s="12">
        <f>C9*D9*E9*F9</f>
        <v>5600000</v>
      </c>
    </row>
    <row r="10" spans="1:7" ht="34.5" customHeight="1" x14ac:dyDescent="0.25">
      <c r="A10" s="6">
        <v>1.2</v>
      </c>
      <c r="B10" s="7" t="s">
        <v>11</v>
      </c>
      <c r="C10" s="8">
        <v>3250000</v>
      </c>
      <c r="D10" s="9">
        <v>1</v>
      </c>
      <c r="E10" s="10">
        <v>0.05</v>
      </c>
      <c r="F10" s="11">
        <v>12</v>
      </c>
      <c r="G10" s="12">
        <f>C10*D10*E10*F10</f>
        <v>1950000</v>
      </c>
    </row>
    <row r="11" spans="1:7" ht="39" customHeight="1" x14ac:dyDescent="0.25">
      <c r="A11" s="13">
        <v>1.3</v>
      </c>
      <c r="B11" s="7" t="s">
        <v>12</v>
      </c>
      <c r="C11" s="8">
        <v>3250000</v>
      </c>
      <c r="D11" s="9">
        <v>1</v>
      </c>
      <c r="E11" s="10">
        <v>0.05</v>
      </c>
      <c r="F11" s="11">
        <v>12</v>
      </c>
      <c r="G11" s="14">
        <f>C11*D11*E11*F11</f>
        <v>1950000</v>
      </c>
    </row>
    <row r="12" spans="1:7" x14ac:dyDescent="0.25">
      <c r="A12" s="13">
        <v>1.4</v>
      </c>
      <c r="B12" s="15" t="s">
        <v>13</v>
      </c>
      <c r="C12" s="8">
        <v>3000000</v>
      </c>
      <c r="D12" s="9">
        <v>1</v>
      </c>
      <c r="E12" s="10">
        <v>0.1</v>
      </c>
      <c r="F12" s="11">
        <v>12</v>
      </c>
      <c r="G12" s="14">
        <f>C12*D12*E12*F12</f>
        <v>3600000</v>
      </c>
    </row>
    <row r="13" spans="1:7" x14ac:dyDescent="0.25">
      <c r="A13" s="56" t="s">
        <v>14</v>
      </c>
      <c r="B13" s="30"/>
      <c r="C13" s="30"/>
      <c r="D13" s="30"/>
      <c r="E13" s="30"/>
      <c r="F13" s="31"/>
      <c r="G13" s="16">
        <f>ROUND((SUM(G9:G12)),0)</f>
        <v>13100000</v>
      </c>
    </row>
    <row r="14" spans="1:7" x14ac:dyDescent="0.25">
      <c r="A14" s="57" t="s">
        <v>15</v>
      </c>
      <c r="B14" s="30"/>
      <c r="C14" s="30"/>
      <c r="D14" s="30"/>
      <c r="E14" s="31"/>
      <c r="F14" s="58">
        <v>2.2000000000000002</v>
      </c>
      <c r="G14" s="59"/>
    </row>
    <row r="15" spans="1:7" x14ac:dyDescent="0.25">
      <c r="A15" s="29" t="s">
        <v>16</v>
      </c>
      <c r="B15" s="30"/>
      <c r="C15" s="30"/>
      <c r="D15" s="30"/>
      <c r="E15" s="30"/>
      <c r="F15" s="31"/>
      <c r="G15" s="16">
        <f>ROUND((G13*F14),0)</f>
        <v>28820000</v>
      </c>
    </row>
    <row r="16" spans="1:7" ht="15.75" thickBot="1" x14ac:dyDescent="0.3">
      <c r="A16" s="17" t="s">
        <v>17</v>
      </c>
      <c r="B16" s="18"/>
      <c r="C16" s="18"/>
      <c r="D16" s="19"/>
      <c r="E16" s="18"/>
      <c r="F16" s="18"/>
      <c r="G16" s="20"/>
    </row>
    <row r="17" spans="1:7" x14ac:dyDescent="0.25">
      <c r="A17" s="49" t="s">
        <v>2</v>
      </c>
      <c r="B17" s="51" t="s">
        <v>3</v>
      </c>
      <c r="C17" s="51" t="s">
        <v>4</v>
      </c>
      <c r="D17" s="53" t="s">
        <v>5</v>
      </c>
      <c r="E17" s="51" t="s">
        <v>18</v>
      </c>
      <c r="F17" s="54" t="s">
        <v>7</v>
      </c>
      <c r="G17" s="55" t="s">
        <v>8</v>
      </c>
    </row>
    <row r="18" spans="1:7" x14ac:dyDescent="0.25">
      <c r="A18" s="50"/>
      <c r="B18" s="52"/>
      <c r="C18" s="52"/>
      <c r="D18" s="52"/>
      <c r="E18" s="52"/>
      <c r="F18" s="52"/>
      <c r="G18" s="39"/>
    </row>
    <row r="19" spans="1:7" x14ac:dyDescent="0.25">
      <c r="A19" s="1">
        <v>2</v>
      </c>
      <c r="B19" s="3" t="s">
        <v>19</v>
      </c>
      <c r="C19" s="3"/>
      <c r="D19" s="4"/>
      <c r="E19" s="21"/>
      <c r="F19" s="3"/>
      <c r="G19" s="5"/>
    </row>
    <row r="20" spans="1:7" ht="75" customHeight="1" x14ac:dyDescent="0.25">
      <c r="A20" s="1" t="s">
        <v>20</v>
      </c>
      <c r="B20" s="25" t="s">
        <v>21</v>
      </c>
      <c r="C20" s="22">
        <v>105479</v>
      </c>
      <c r="D20" s="23">
        <v>1</v>
      </c>
      <c r="E20" s="24">
        <v>1</v>
      </c>
      <c r="F20" s="11">
        <v>14</v>
      </c>
      <c r="G20" s="12">
        <f>ROUND(C20*D20*E20*F20,2)</f>
        <v>1476706</v>
      </c>
    </row>
    <row r="21" spans="1:7" ht="49.5" customHeight="1" x14ac:dyDescent="0.25">
      <c r="A21" s="1">
        <v>2.2000000000000002</v>
      </c>
      <c r="B21" s="25" t="s">
        <v>22</v>
      </c>
      <c r="C21" s="26">
        <v>1500000</v>
      </c>
      <c r="D21" s="23">
        <v>1</v>
      </c>
      <c r="E21" s="27">
        <v>1</v>
      </c>
      <c r="F21" s="11">
        <v>1</v>
      </c>
      <c r="G21" s="12">
        <f>ROUND(C21*D21*E21*F21,0)</f>
        <v>1500000</v>
      </c>
    </row>
    <row r="22" spans="1:7" ht="49.5" customHeight="1" x14ac:dyDescent="0.25">
      <c r="A22" s="1">
        <v>2.2999999999999998</v>
      </c>
      <c r="B22" s="25" t="s">
        <v>26</v>
      </c>
      <c r="C22" s="26">
        <v>34260000</v>
      </c>
      <c r="D22" s="23">
        <v>1</v>
      </c>
      <c r="E22" s="27">
        <v>0.06</v>
      </c>
      <c r="F22" s="11">
        <v>1</v>
      </c>
      <c r="G22" s="12">
        <f>ROUND(C22*D22*E22*F22,0)</f>
        <v>2055600</v>
      </c>
    </row>
    <row r="23" spans="1:7" ht="49.5" customHeight="1" x14ac:dyDescent="0.25">
      <c r="A23" s="1">
        <v>2.4</v>
      </c>
      <c r="B23" s="25" t="s">
        <v>27</v>
      </c>
      <c r="C23" s="26">
        <v>40769400</v>
      </c>
      <c r="D23" s="23">
        <v>1</v>
      </c>
      <c r="E23" s="27">
        <v>0.01</v>
      </c>
      <c r="F23" s="11">
        <v>1</v>
      </c>
      <c r="G23" s="12">
        <f>ROUND(C23*D23*E23*F23,0)</f>
        <v>407694</v>
      </c>
    </row>
    <row r="24" spans="1:7" x14ac:dyDescent="0.25">
      <c r="A24" s="29"/>
      <c r="B24" s="30"/>
      <c r="C24" s="30"/>
      <c r="D24" s="30"/>
      <c r="E24" s="30"/>
      <c r="F24" s="31"/>
      <c r="G24" s="16">
        <f>ROUND((SUM(G19:G23)),0)</f>
        <v>5440000</v>
      </c>
    </row>
    <row r="25" spans="1:7" ht="15.75" thickBot="1" x14ac:dyDescent="0.3">
      <c r="A25" s="60" t="s">
        <v>23</v>
      </c>
      <c r="B25" s="61"/>
      <c r="C25" s="61"/>
      <c r="D25" s="61"/>
      <c r="E25" s="61"/>
      <c r="F25" s="62"/>
      <c r="G25" s="28">
        <f>ROUND((+G24+G15),0)</f>
        <v>34260000</v>
      </c>
    </row>
    <row r="26" spans="1:7" ht="15.75" thickBot="1" x14ac:dyDescent="0.3">
      <c r="A26" s="63" t="s">
        <v>24</v>
      </c>
      <c r="B26" s="64"/>
      <c r="C26" s="64"/>
      <c r="D26" s="65"/>
      <c r="E26" s="66">
        <v>0.19</v>
      </c>
      <c r="F26" s="67"/>
      <c r="G26" s="28">
        <f>ROUNDUP((G25*E26),0)</f>
        <v>6509400</v>
      </c>
    </row>
    <row r="27" spans="1:7" ht="15.75" thickBot="1" x14ac:dyDescent="0.3">
      <c r="A27" s="60" t="s">
        <v>25</v>
      </c>
      <c r="B27" s="61"/>
      <c r="C27" s="61"/>
      <c r="D27" s="61"/>
      <c r="E27" s="61"/>
      <c r="F27" s="62"/>
      <c r="G27" s="28">
        <f>G25+G26</f>
        <v>40769400</v>
      </c>
    </row>
    <row r="29" spans="1:7" x14ac:dyDescent="0.25">
      <c r="G29" s="68"/>
    </row>
    <row r="32" spans="1:7" x14ac:dyDescent="0.25">
      <c r="G32" s="69"/>
    </row>
  </sheetData>
  <mergeCells count="27">
    <mergeCell ref="G17:G18"/>
    <mergeCell ref="A24:F24"/>
    <mergeCell ref="A25:F25"/>
    <mergeCell ref="A27:F27"/>
    <mergeCell ref="A17:A18"/>
    <mergeCell ref="B17:B18"/>
    <mergeCell ref="C17:C18"/>
    <mergeCell ref="D17:D18"/>
    <mergeCell ref="E17:E18"/>
    <mergeCell ref="F17:F18"/>
    <mergeCell ref="A26:D26"/>
    <mergeCell ref="A15:F15"/>
    <mergeCell ref="A1:F2"/>
    <mergeCell ref="G1:G2"/>
    <mergeCell ref="A3:G3"/>
    <mergeCell ref="A4:G4"/>
    <mergeCell ref="A5:G5"/>
    <mergeCell ref="A6:A7"/>
    <mergeCell ref="B6:B7"/>
    <mergeCell ref="C6:C7"/>
    <mergeCell ref="D6:D7"/>
    <mergeCell ref="E6:E7"/>
    <mergeCell ref="F6:F7"/>
    <mergeCell ref="G6:G7"/>
    <mergeCell ref="A13:F13"/>
    <mergeCell ref="A14:E14"/>
    <mergeCell ref="F14:G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MILER PASTRANA</dc:creator>
  <cp:lastModifiedBy>oscar  eduardo gutierrez olaya</cp:lastModifiedBy>
  <dcterms:created xsi:type="dcterms:W3CDTF">2026-02-13T14:34:50Z</dcterms:created>
  <dcterms:modified xsi:type="dcterms:W3CDTF">2026-07-06T13:34:45Z</dcterms:modified>
</cp:coreProperties>
</file>