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ERRERA\Downloads\"/>
    </mc:Choice>
  </mc:AlternateContent>
  <xr:revisionPtr revIDLastSave="0" documentId="13_ncr:1_{96BC6261-F3EB-409C-B6FC-AC3BFEAA5459}" xr6:coauthVersionLast="36" xr6:coauthVersionMax="47" xr10:uidLastSave="{00000000-0000-0000-0000-000000000000}"/>
  <bookViews>
    <workbookView xWindow="0" yWindow="0" windowWidth="22035" windowHeight="798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Q15" i="1" s="1"/>
  <c r="P16" i="1"/>
  <c r="P17" i="1"/>
  <c r="P18" i="1"/>
  <c r="P19" i="1"/>
  <c r="P20" i="1"/>
  <c r="P21" i="1"/>
  <c r="P22" i="1"/>
  <c r="P23" i="1"/>
  <c r="Q23" i="1" s="1"/>
  <c r="P24" i="1"/>
  <c r="P25" i="1"/>
  <c r="Q9" i="1"/>
  <c r="Q10" i="1"/>
  <c r="Q11" i="1"/>
  <c r="Q12" i="1"/>
  <c r="Q13" i="1"/>
  <c r="Q14" i="1"/>
  <c r="Q16" i="1"/>
  <c r="Q17" i="1"/>
  <c r="Q18" i="1"/>
  <c r="Q19" i="1"/>
  <c r="Q20" i="1"/>
  <c r="Q21" i="1"/>
  <c r="Q22" i="1"/>
  <c r="Q24" i="1"/>
  <c r="Q25" i="1"/>
  <c r="Q8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P8" i="1"/>
</calcChain>
</file>

<file path=xl/sharedStrings.xml><?xml version="1.0" encoding="utf-8"?>
<sst xmlns="http://schemas.openxmlformats.org/spreadsheetml/2006/main" count="388" uniqueCount="145">
  <si>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</si>
  <si>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</si>
  <si>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</si>
  <si>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</si>
  <si>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</si>
  <si>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</si>
  <si>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</si>
  <si>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</si>
  <si>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</si>
  <si>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</si>
  <si>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</si>
  <si>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</si>
  <si>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</si>
  <si>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</si>
  <si>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</si>
  <si>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</si>
  <si>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</si>
  <si>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</si>
  <si>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</si>
  <si>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</si>
  <si>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</si>
  <si>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</si>
  <si>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</si>
  <si>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</si>
  <si>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</si>
  <si>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</si>
  <si>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Interno</t>
  </si>
  <si>
    <t>Riesgos Operacionales</t>
  </si>
  <si>
    <t>3=Posible</t>
  </si>
  <si>
    <t>2= Menor</t>
  </si>
  <si>
    <t>2=Improbable</t>
  </si>
  <si>
    <t>Contratista</t>
  </si>
  <si>
    <t>Desde el inicio de ejecución del contrato</t>
  </si>
  <si>
    <t>Mensual</t>
  </si>
  <si>
    <t>Externo</t>
  </si>
  <si>
    <t>Si</t>
  </si>
  <si>
    <t>Riesgos Ambientales</t>
  </si>
  <si>
    <t>Ejecución</t>
  </si>
  <si>
    <t>Hasta la finalización del servicio contratado</t>
  </si>
  <si>
    <t xml:space="preserve"> A Necesidad</t>
  </si>
  <si>
    <t>General</t>
  </si>
  <si>
    <t>SUBRED SUR</t>
  </si>
  <si>
    <t>MATRIZ DE RIESGOS SUB RED SUR</t>
  </si>
  <si>
    <t xml:space="preserve">PÁGINA 1 DE 1| </t>
  </si>
  <si>
    <t>CO-XXX-XXXX-XXXX</t>
  </si>
  <si>
    <t>V 1</t>
  </si>
  <si>
    <t>XX/XX/XXXX (FECHA)</t>
  </si>
  <si>
    <t>3=Moderado</t>
  </si>
  <si>
    <t>4=Mayor</t>
  </si>
  <si>
    <t xml:space="preserve">MODALIDAD DE CONTRATACIÓN: INVITACION A COTIZAR </t>
  </si>
  <si>
    <t>OBJETO DEL CONTRATO: PRESTAR LOS SERVICIOS ESPECIALIZADOS PARA LA ATENCIÓN INTEGRAL DE OFTALMOLOGÍA ADULTO, PEDIÁTRICA Y NEONATAL REALIZANDO LAS ACTIVIDADES DE CONSULTA AMBULATORIA, INTERCONSULTAS DE PACIENTES HOSPITALIZADOS, PROCEDIMIENTOS DE DIAGNÓSTICO Y PROCEDIMIENTOS QUIRÚRGICOS EN LA SUBRED INTEGRADA DE SERVICIOS DE SALUD SUR E.S.E</t>
  </si>
  <si>
    <t>Insuficiencia de especialistas para atender la demanda contratada</t>
  </si>
  <si>
    <t>Incremento en tiempos de espera, cancelación de agendas y afectación de indicadores de oportunidad</t>
  </si>
  <si>
    <t>4 = Probable</t>
  </si>
  <si>
    <t>2=Menor</t>
  </si>
  <si>
    <t xml:space="preserve">si </t>
  </si>
  <si>
    <t>Exigir planta mínima de especialistas, reemplazos inmediatos y programación mensual</t>
  </si>
  <si>
    <t>Seguimiento mensual a agendas, oportunidad y cancelaciones</t>
  </si>
  <si>
    <t xml:space="preserve">hasta la terminacion del contrato </t>
  </si>
  <si>
    <t>Incumplimiento de horarios de consulta y cirugía</t>
  </si>
  <si>
    <t>Reprogramaciones y afectación al usuario</t>
  </si>
  <si>
    <t>3 = Posible</t>
  </si>
  <si>
    <t xml:space="preserve">Indicadores de cumplimiento de agenda y penalidades contractuales
</t>
  </si>
  <si>
    <t>Informe mensual de cumplimiento</t>
  </si>
  <si>
    <t>Fallas en la prestación del servicio por incumplimiento de protocolos clínicos</t>
  </si>
  <si>
    <t>Eventos adversos y riesgos para el paciente</t>
  </si>
  <si>
    <t>Auditorías clínicas, guías institucionales y habilitación vigente</t>
  </si>
  <si>
    <t>Auditoría concurrente y seguimiento por calidad</t>
  </si>
  <si>
    <t xml:space="preserve">bimensual </t>
  </si>
  <si>
    <t>Indisponibilidad de equipos biomédicos aportados por el contratista</t>
  </si>
  <si>
    <t>Suspensión de consultas o procedimientos</t>
  </si>
  <si>
    <t>Mantenimiento preventivo, equipos de respaldo y plan de contingencia</t>
  </si>
  <si>
    <t>Informe de disponibilidad de equipos</t>
  </si>
  <si>
    <t>Riesgos Financieros</t>
  </si>
  <si>
    <t>Incremento de costos laborales o de operación durante la ejecución</t>
  </si>
  <si>
    <t>Disminución de rentabilidad del contratista</t>
  </si>
  <si>
    <t>Adecuada estructuración financiera de la oferta</t>
  </si>
  <si>
    <t xml:space="preserve">Desde la presentación de la oferta </t>
  </si>
  <si>
    <t>Seguimiento financiero cuando se solicite restablecimiento económico</t>
  </si>
  <si>
    <t>Incremento inesperado de la demanda de pacientes</t>
  </si>
  <si>
    <t>Congestión del servicio</t>
  </si>
  <si>
    <t>Programación flexible, ampliación de agendas y redistribución de especialistas</t>
  </si>
  <si>
    <t>1 = Raro</t>
  </si>
  <si>
    <t>Indicadores de producción y oportunidad</t>
  </si>
  <si>
    <t>Eventos adversos durante procedimientos diagnósticos o terapéuticos</t>
  </si>
  <si>
    <t>Daño al paciente y reclamaciones</t>
  </si>
  <si>
    <t>Protocolos institucionales, consentimiento informado y pólizas</t>
  </si>
  <si>
    <t xml:space="preserve">SUBRED SUR </t>
  </si>
  <si>
    <t>Comité de seguridad del paciente</t>
  </si>
  <si>
    <t xml:space="preserve">Mensual </t>
  </si>
  <si>
    <t>Riesgos Regulatorios</t>
  </si>
  <si>
    <t>Cambios normativos que modifiquen requisitos de habilitación o prestación del servicio</t>
  </si>
  <si>
    <t>Ajustes operativos</t>
  </si>
  <si>
    <t xml:space="preserve">compartido </t>
  </si>
  <si>
    <t>Actualización normativa permanente</t>
  </si>
  <si>
    <t xml:space="preserve">contratista y Subred </t>
  </si>
  <si>
    <t>Seguimiento jurídico y técnico</t>
  </si>
  <si>
    <t>Interrupción del servicio por incumplimiento contractual</t>
  </si>
  <si>
    <t>Afectación de la continuidad asistencial</t>
  </si>
  <si>
    <t>Plan de continuidad, cláusulas sancionatorias y posibilidad de reemplazo</t>
  </si>
  <si>
    <t>Seguimiento permanente del supervisor</t>
  </si>
  <si>
    <t>Ausencia o retiro inesperado del personal asistencial</t>
  </si>
  <si>
    <t>Suspensión parcial del servicio</t>
  </si>
  <si>
    <t>Plan de contingencia y banco de profesionales disponibles</t>
  </si>
  <si>
    <t xml:space="preserve">Verificación permanente del talento humano ofertado </t>
  </si>
  <si>
    <t>Riesgos Tecnológicos</t>
  </si>
  <si>
    <t>Fallas en software, historia clínica o conectividad utilizados por el contratista</t>
  </si>
  <si>
    <t>Retrasos en atención y pérdida de información</t>
  </si>
  <si>
    <t>Copias de seguridad, soporte técnico y planes de recuperación</t>
  </si>
  <si>
    <t>Seguimiento a incidentes tecnológicos</t>
  </si>
  <si>
    <t>Pérdida de habilitación del prestador o de algún servicio habilitado</t>
  </si>
  <si>
    <t>Imposibilidad de ejecutar el contrato</t>
  </si>
  <si>
    <t>Verificación permanente de habilitación y requisitos legales</t>
  </si>
  <si>
    <t>Revisión periódica en REPS</t>
  </si>
  <si>
    <t>Incumplimiento de normas de habilitación, seguridad del paciente o calidad</t>
  </si>
  <si>
    <t>Sanciones por autoridades sanitarias</t>
  </si>
  <si>
    <t>Auditorías internas y cumplimiento de Resolución 3100 de 2019</t>
  </si>
  <si>
    <t>Seguimiento por supervisor y calidad</t>
  </si>
  <si>
    <t>Retraso en pagos por disponibilidad de PAC</t>
  </si>
  <si>
    <t>Afectación del flujo de caja</t>
  </si>
  <si>
    <t>Gestión presupuestal y financiera</t>
  </si>
  <si>
    <t>Seguimiento por supervisión administrativa</t>
  </si>
  <si>
    <t>Quejas reiteradas por trato humanizado o calidad del servicio</t>
  </si>
  <si>
    <t>Pérdida de confianza institucional</t>
  </si>
  <si>
    <t>Capacitación en humanización y seguimiento a PQRS</t>
  </si>
  <si>
    <t>Informe mensual de PQRS</t>
  </si>
  <si>
    <t>Incumplimiento de Habeas Data y confidencialidad de historias clínicas</t>
  </si>
  <si>
    <t>Sanciones legales y pérdida de información</t>
  </si>
  <si>
    <t>Acuerdos de confidencialidad, controles de acceso y seguridad informática</t>
  </si>
  <si>
    <t>Auditorías de seguridad de la información</t>
  </si>
  <si>
    <t>Riesgos sanitarios y sanciones ambientales</t>
  </si>
  <si>
    <t>Manejo inadecuado de residuos hospitalarios generados por el contratista</t>
  </si>
  <si>
    <t>Cumplimiento PGIRASA y protocolos institucionales</t>
  </si>
  <si>
    <t>Auditorías ambientales</t>
  </si>
  <si>
    <t>Incumplimiento de indicadores mínimos de oportunidad, producción y calidad</t>
  </si>
  <si>
    <t>Aplicación de descuentos, requerimientos o sanciones</t>
  </si>
  <si>
    <t>Indicadores contractuales, planes de mejoramiento y seguimiento mensual</t>
  </si>
  <si>
    <t>Comité de seguimiento contractual</t>
  </si>
  <si>
    <t>2 = Improbable</t>
  </si>
  <si>
    <t>1=Insignificante</t>
  </si>
  <si>
    <t>5=Catostrófico</t>
  </si>
  <si>
    <t>RIESGO EXTREMO</t>
  </si>
  <si>
    <t>RIESGO ALTO</t>
  </si>
  <si>
    <t>RIESGO MEDIO</t>
  </si>
  <si>
    <t>RIESGO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</si>
</sst>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justify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52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25"/>
  <sheetViews>
    <sheetView tabSelected="1" topLeftCell="G4" zoomScale="80" zoomScaleNormal="80" workbookViewId="0">
      <selection activeCell="O24" sqref="O2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0" width="16.375" customWidth="1"/>
    <col min="11" max="11" width="19.2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33" x14ac:dyDescent="0.25">
      <c r="A1" s="25" t="s">
        <v>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 t="s">
        <v>43</v>
      </c>
      <c r="U1" s="25"/>
      <c r="V1" s="25"/>
      <c r="W1" s="25"/>
    </row>
    <row r="2" spans="1:33" x14ac:dyDescent="0.25">
      <c r="A2" s="21" t="s">
        <v>49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 t="s">
        <v>44</v>
      </c>
      <c r="U2" s="21"/>
      <c r="V2" s="21"/>
      <c r="W2" s="21"/>
    </row>
    <row r="3" spans="1:33" x14ac:dyDescent="0.2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 t="s">
        <v>45</v>
      </c>
      <c r="U3" s="21"/>
      <c r="V3" s="21" t="s">
        <v>46</v>
      </c>
      <c r="W3" s="21"/>
    </row>
    <row r="4" spans="1:33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2"/>
      <c r="U4" s="23"/>
      <c r="V4" s="22"/>
      <c r="W4" s="23"/>
    </row>
    <row r="5" spans="1:33" x14ac:dyDescent="0.25">
      <c r="A5" s="26" t="s">
        <v>0</v>
      </c>
      <c r="B5" s="26" t="s">
        <v>1</v>
      </c>
      <c r="C5" s="26" t="s">
        <v>2</v>
      </c>
      <c r="D5" s="26" t="s">
        <v>3</v>
      </c>
      <c r="E5" s="26" t="s">
        <v>4</v>
      </c>
      <c r="F5" s="26" t="s">
        <v>5</v>
      </c>
      <c r="G5" s="26" t="s">
        <v>6</v>
      </c>
      <c r="H5" s="26" t="s">
        <v>7</v>
      </c>
      <c r="I5" s="26" t="s">
        <v>8</v>
      </c>
      <c r="J5" s="26" t="s">
        <v>9</v>
      </c>
      <c r="K5" s="26" t="s">
        <v>10</v>
      </c>
      <c r="L5" s="26" t="s">
        <v>11</v>
      </c>
      <c r="M5" s="26" t="s">
        <v>12</v>
      </c>
      <c r="N5" s="24" t="s">
        <v>13</v>
      </c>
      <c r="O5" s="24"/>
      <c r="P5" s="24"/>
      <c r="Q5" s="24"/>
      <c r="R5" s="26" t="s">
        <v>14</v>
      </c>
      <c r="S5" s="26" t="s">
        <v>15</v>
      </c>
      <c r="T5" s="26" t="s">
        <v>16</v>
      </c>
      <c r="U5" s="26" t="s">
        <v>17</v>
      </c>
      <c r="V5" s="24" t="s">
        <v>18</v>
      </c>
      <c r="W5" s="24"/>
    </row>
    <row r="6" spans="1:33" ht="96.95" customHeigh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4" t="s">
        <v>7</v>
      </c>
      <c r="O6" s="4" t="s">
        <v>8</v>
      </c>
      <c r="P6" s="4" t="s">
        <v>9</v>
      </c>
      <c r="Q6" s="4" t="s">
        <v>10</v>
      </c>
      <c r="R6" s="26"/>
      <c r="S6" s="26"/>
      <c r="T6" s="26"/>
      <c r="U6" s="26"/>
      <c r="V6" s="5" t="s">
        <v>19</v>
      </c>
      <c r="W6" s="5" t="s">
        <v>20</v>
      </c>
    </row>
    <row r="7" spans="1:33" ht="110.1" customHeight="1" x14ac:dyDescent="0.25">
      <c r="A7" s="4" t="s">
        <v>21</v>
      </c>
      <c r="B7" s="4" t="s">
        <v>22</v>
      </c>
      <c r="C7" s="4" t="s">
        <v>22</v>
      </c>
      <c r="D7" s="4" t="s">
        <v>22</v>
      </c>
      <c r="E7" s="4" t="s">
        <v>22</v>
      </c>
      <c r="F7" s="4" t="s">
        <v>23</v>
      </c>
      <c r="G7" s="4" t="s">
        <v>23</v>
      </c>
      <c r="H7" s="4" t="s">
        <v>22</v>
      </c>
      <c r="I7" s="4" t="s">
        <v>22</v>
      </c>
      <c r="J7" s="4" t="s">
        <v>24</v>
      </c>
      <c r="K7" s="4" t="s">
        <v>24</v>
      </c>
      <c r="L7" s="4" t="s">
        <v>22</v>
      </c>
      <c r="M7" s="4" t="s">
        <v>23</v>
      </c>
      <c r="N7" s="4" t="s">
        <v>22</v>
      </c>
      <c r="O7" s="4" t="s">
        <v>22</v>
      </c>
      <c r="P7" s="4" t="s">
        <v>24</v>
      </c>
      <c r="Q7" s="4" t="s">
        <v>24</v>
      </c>
      <c r="R7" s="4" t="s">
        <v>22</v>
      </c>
      <c r="S7" s="4" t="s">
        <v>22</v>
      </c>
      <c r="T7" s="4" t="s">
        <v>23</v>
      </c>
      <c r="U7" s="4" t="s">
        <v>23</v>
      </c>
      <c r="V7" s="4" t="s">
        <v>23</v>
      </c>
      <c r="W7" s="4" t="s">
        <v>23</v>
      </c>
    </row>
    <row r="8" spans="1:33" ht="177.95" customHeight="1" x14ac:dyDescent="0.25">
      <c r="A8" s="6">
        <v>1</v>
      </c>
      <c r="B8" s="7" t="s">
        <v>25</v>
      </c>
      <c r="C8" s="7" t="s">
        <v>26</v>
      </c>
      <c r="D8" s="7" t="s">
        <v>37</v>
      </c>
      <c r="E8" s="7" t="s">
        <v>27</v>
      </c>
      <c r="F8" s="8" t="s">
        <v>51</v>
      </c>
      <c r="G8" s="8" t="s">
        <v>52</v>
      </c>
      <c r="H8" s="7" t="s">
        <v>53</v>
      </c>
      <c r="I8" s="7" t="s">
        <v>48</v>
      </c>
      <c r="J8" s="9">
        <f>IFERROR(MID(H8,1,1)+MID(I8,1,1),"")</f>
        <v>8</v>
      </c>
      <c r="K8" s="9" t="str">
        <f>_xlfn.IFS(J8=2,"RIESGO BAJO",J8=3,"RIESGO BAJO",J8=4,"RIESGO BAJO",J8=5,"RIESGO MEDIO",J8=6,"RIESGO ALTO",J8=7,"RIESGO ALTO",J8=8,"RIESGO EXTREMO",J8=9,"RIESGO EXTREMO",J8=10,"RIESGO EXTREMO")</f>
        <v>RIESGO EXTREMO</v>
      </c>
      <c r="L8" s="10" t="s">
        <v>31</v>
      </c>
      <c r="M8" s="8" t="s">
        <v>56</v>
      </c>
      <c r="N8" s="7" t="s">
        <v>61</v>
      </c>
      <c r="O8" s="7" t="s">
        <v>47</v>
      </c>
      <c r="P8" s="11">
        <f>IFERROR(MID(N8,1,1)+MID(O8,1,1),"")</f>
        <v>6</v>
      </c>
      <c r="Q8" s="11" t="str">
        <f>_xlfn.IFS(P8=2,"RIESGO BAJO",P8=3,"RIESGO BAJO",P8=4,"RIESGO BAJO",P8=5,"RIESGO MEDIO",P8=6,"RIESGO ALTO",P8=7,"RIESGO ALTO",P8=8,"RIESGO EXTREMO",P8=9,"RIESGO EXTREMO",P8=10,"RIESGO EXTREMO")</f>
        <v>RIESGO ALTO</v>
      </c>
      <c r="R8" s="7" t="s">
        <v>55</v>
      </c>
      <c r="S8" s="10" t="s">
        <v>41</v>
      </c>
      <c r="T8" s="12" t="s">
        <v>32</v>
      </c>
      <c r="U8" s="12" t="s">
        <v>58</v>
      </c>
      <c r="V8" s="13" t="s">
        <v>57</v>
      </c>
      <c r="W8" s="10" t="s">
        <v>33</v>
      </c>
    </row>
    <row r="9" spans="1:33" ht="153" x14ac:dyDescent="0.25">
      <c r="A9" s="6">
        <v>2</v>
      </c>
      <c r="B9" s="7" t="s">
        <v>25</v>
      </c>
      <c r="C9" s="7" t="s">
        <v>26</v>
      </c>
      <c r="D9" s="7" t="s">
        <v>37</v>
      </c>
      <c r="E9" s="7" t="s">
        <v>27</v>
      </c>
      <c r="F9" s="8" t="s">
        <v>59</v>
      </c>
      <c r="G9" s="8" t="s">
        <v>60</v>
      </c>
      <c r="H9" s="7" t="s">
        <v>53</v>
      </c>
      <c r="I9" s="7" t="s">
        <v>48</v>
      </c>
      <c r="J9" s="9">
        <f t="shared" ref="J9:J25" si="0">IFERROR(MID(H9,1,1)+MID(I9,1,1),"")</f>
        <v>8</v>
      </c>
      <c r="K9" s="9" t="str">
        <f t="shared" ref="K9:K25" si="1">_xlfn.IFS(J9=2,"RIESGO BAJO",J9=3,"RIESGO BAJO",J9=4,"RIESGO BAJO",J9=5,"RIESGO MEDIO",J9=6,"RIESGO ALTO",J9=7,"RIESGO ALTO",J9=8,"RIESGO EXTREMO",J9=9,"RIESGO EXTREMO",J9=10,"RIESGO EXTREMO")</f>
        <v>RIESGO EXTREMO</v>
      </c>
      <c r="L9" s="10" t="s">
        <v>31</v>
      </c>
      <c r="M9" s="8" t="s">
        <v>62</v>
      </c>
      <c r="N9" s="7" t="s">
        <v>28</v>
      </c>
      <c r="O9" s="7" t="s">
        <v>47</v>
      </c>
      <c r="P9" s="11">
        <f t="shared" ref="P9:P25" si="2">IFERROR(MID(N9,1,1)+MID(O9,1,1),"")</f>
        <v>6</v>
      </c>
      <c r="Q9" s="11" t="str">
        <f t="shared" ref="Q9:Q25" si="3">_xlfn.IFS(P9=2,"RIESGO BAJO",P9=3,"RIESGO BAJO",P9=4,"RIESGO BAJO",P9=5,"RIESGO MEDIO",P9=6,"RIESGO ALTO",P9=7,"RIESGO ALTO",P9=8,"RIESGO EXTREMO",P9=9,"RIESGO EXTREMO",P9=10,"RIESGO EXTREMO")</f>
        <v>RIESGO ALTO</v>
      </c>
      <c r="R9" s="7" t="s">
        <v>55</v>
      </c>
      <c r="S9" s="10" t="s">
        <v>41</v>
      </c>
      <c r="T9" s="12" t="s">
        <v>32</v>
      </c>
      <c r="U9" s="12" t="s">
        <v>58</v>
      </c>
      <c r="V9" s="13" t="s">
        <v>63</v>
      </c>
      <c r="W9" s="10" t="s">
        <v>33</v>
      </c>
    </row>
    <row r="10" spans="1:33" ht="152.25" x14ac:dyDescent="0.25">
      <c r="A10" s="6">
        <v>3</v>
      </c>
      <c r="B10" s="7" t="s">
        <v>25</v>
      </c>
      <c r="C10" s="7" t="s">
        <v>26</v>
      </c>
      <c r="D10" s="7" t="s">
        <v>37</v>
      </c>
      <c r="E10" s="7" t="s">
        <v>27</v>
      </c>
      <c r="F10" s="8" t="s">
        <v>64</v>
      </c>
      <c r="G10" s="8" t="s">
        <v>65</v>
      </c>
      <c r="H10" s="7" t="s">
        <v>61</v>
      </c>
      <c r="I10" s="7" t="s">
        <v>48</v>
      </c>
      <c r="J10" s="9">
        <f t="shared" si="0"/>
        <v>7</v>
      </c>
      <c r="K10" s="9" t="str">
        <f t="shared" si="1"/>
        <v>RIESGO ALTO</v>
      </c>
      <c r="L10" s="10" t="s">
        <v>31</v>
      </c>
      <c r="M10" s="8" t="s">
        <v>66</v>
      </c>
      <c r="N10" s="7" t="s">
        <v>30</v>
      </c>
      <c r="O10" s="7" t="s">
        <v>47</v>
      </c>
      <c r="P10" s="11">
        <f t="shared" si="2"/>
        <v>5</v>
      </c>
      <c r="Q10" s="11" t="str">
        <f t="shared" si="3"/>
        <v>RIESGO MEDIO</v>
      </c>
      <c r="R10" s="7" t="s">
        <v>35</v>
      </c>
      <c r="S10" s="10" t="s">
        <v>41</v>
      </c>
      <c r="T10" s="12" t="s">
        <v>32</v>
      </c>
      <c r="U10" s="12" t="s">
        <v>58</v>
      </c>
      <c r="V10" s="13" t="s">
        <v>67</v>
      </c>
      <c r="W10" s="10" t="s">
        <v>68</v>
      </c>
    </row>
    <row r="11" spans="1:33" ht="152.25" x14ac:dyDescent="0.25">
      <c r="A11" s="6">
        <v>4</v>
      </c>
      <c r="B11" s="7" t="s">
        <v>25</v>
      </c>
      <c r="C11" s="7" t="s">
        <v>26</v>
      </c>
      <c r="D11" s="7" t="s">
        <v>37</v>
      </c>
      <c r="E11" s="7" t="s">
        <v>27</v>
      </c>
      <c r="F11" s="8" t="s">
        <v>69</v>
      </c>
      <c r="G11" s="8" t="s">
        <v>70</v>
      </c>
      <c r="H11" s="7" t="s">
        <v>28</v>
      </c>
      <c r="I11" s="7" t="s">
        <v>48</v>
      </c>
      <c r="J11" s="9">
        <f t="shared" si="0"/>
        <v>7</v>
      </c>
      <c r="K11" s="9" t="str">
        <f t="shared" si="1"/>
        <v>RIESGO ALTO</v>
      </c>
      <c r="L11" s="10" t="s">
        <v>31</v>
      </c>
      <c r="M11" s="8" t="s">
        <v>71</v>
      </c>
      <c r="N11" s="15" t="s">
        <v>138</v>
      </c>
      <c r="O11" s="7" t="s">
        <v>47</v>
      </c>
      <c r="P11" s="11">
        <f t="shared" si="2"/>
        <v>5</v>
      </c>
      <c r="Q11" s="11" t="str">
        <f t="shared" si="3"/>
        <v>RIESGO MEDIO</v>
      </c>
      <c r="R11" s="7" t="s">
        <v>35</v>
      </c>
      <c r="S11" s="10" t="s">
        <v>31</v>
      </c>
      <c r="T11" s="12" t="s">
        <v>32</v>
      </c>
      <c r="U11" s="12" t="s">
        <v>58</v>
      </c>
      <c r="V11" s="13" t="s">
        <v>72</v>
      </c>
      <c r="W11" s="10" t="s">
        <v>33</v>
      </c>
    </row>
    <row r="12" spans="1:33" ht="165.95" customHeight="1" x14ac:dyDescent="0.25">
      <c r="A12" s="6">
        <v>5</v>
      </c>
      <c r="B12" s="7" t="s">
        <v>25</v>
      </c>
      <c r="C12" s="7" t="s">
        <v>34</v>
      </c>
      <c r="D12" s="7" t="s">
        <v>37</v>
      </c>
      <c r="E12" s="7" t="s">
        <v>73</v>
      </c>
      <c r="F12" s="8" t="s">
        <v>74</v>
      </c>
      <c r="G12" s="8" t="s">
        <v>75</v>
      </c>
      <c r="H12" s="7" t="s">
        <v>28</v>
      </c>
      <c r="I12" s="7" t="s">
        <v>47</v>
      </c>
      <c r="J12" s="9">
        <f t="shared" si="0"/>
        <v>6</v>
      </c>
      <c r="K12" s="9" t="str">
        <f t="shared" si="1"/>
        <v>RIESGO ALTO</v>
      </c>
      <c r="L12" s="10" t="s">
        <v>31</v>
      </c>
      <c r="M12" s="8" t="s">
        <v>76</v>
      </c>
      <c r="N12" s="15" t="s">
        <v>138</v>
      </c>
      <c r="O12" s="7" t="s">
        <v>47</v>
      </c>
      <c r="P12" s="11">
        <f t="shared" si="2"/>
        <v>5</v>
      </c>
      <c r="Q12" s="11" t="str">
        <f t="shared" si="3"/>
        <v>RIESGO MEDIO</v>
      </c>
      <c r="R12" s="7" t="s">
        <v>35</v>
      </c>
      <c r="S12" s="10" t="s">
        <v>41</v>
      </c>
      <c r="T12" s="12" t="s">
        <v>77</v>
      </c>
      <c r="U12" s="12" t="s">
        <v>38</v>
      </c>
      <c r="V12" s="10" t="s">
        <v>78</v>
      </c>
      <c r="W12" s="10" t="s">
        <v>39</v>
      </c>
    </row>
    <row r="13" spans="1:33" s="1" customFormat="1" ht="152.25" x14ac:dyDescent="0.25">
      <c r="A13" s="14">
        <v>6</v>
      </c>
      <c r="B13" s="15" t="s">
        <v>25</v>
      </c>
      <c r="C13" s="15" t="s">
        <v>34</v>
      </c>
      <c r="D13" s="15" t="s">
        <v>37</v>
      </c>
      <c r="E13" s="15" t="s">
        <v>27</v>
      </c>
      <c r="F13" s="16" t="s">
        <v>79</v>
      </c>
      <c r="G13" s="16" t="s">
        <v>80</v>
      </c>
      <c r="H13" s="15" t="s">
        <v>53</v>
      </c>
      <c r="I13" s="15" t="s">
        <v>47</v>
      </c>
      <c r="J13" s="9">
        <f t="shared" si="0"/>
        <v>7</v>
      </c>
      <c r="K13" s="9" t="str">
        <f t="shared" si="1"/>
        <v>RIESGO ALTO</v>
      </c>
      <c r="L13" s="10" t="s">
        <v>93</v>
      </c>
      <c r="M13" s="16" t="s">
        <v>81</v>
      </c>
      <c r="N13" s="15" t="s">
        <v>138</v>
      </c>
      <c r="O13" s="7" t="s">
        <v>48</v>
      </c>
      <c r="P13" s="11">
        <f t="shared" si="2"/>
        <v>6</v>
      </c>
      <c r="Q13" s="11" t="str">
        <f t="shared" si="3"/>
        <v>RIESGO ALTO</v>
      </c>
      <c r="R13" s="15" t="s">
        <v>35</v>
      </c>
      <c r="S13" s="10" t="s">
        <v>93</v>
      </c>
      <c r="T13" s="18" t="s">
        <v>32</v>
      </c>
      <c r="U13" s="18" t="s">
        <v>38</v>
      </c>
      <c r="V13" s="19" t="s">
        <v>83</v>
      </c>
      <c r="W13" s="17" t="s">
        <v>39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70.1" customHeight="1" x14ac:dyDescent="0.25">
      <c r="A14" s="6">
        <v>7</v>
      </c>
      <c r="B14" s="7" t="s">
        <v>25</v>
      </c>
      <c r="C14" s="7" t="s">
        <v>34</v>
      </c>
      <c r="D14" s="7" t="s">
        <v>37</v>
      </c>
      <c r="E14" s="7" t="s">
        <v>27</v>
      </c>
      <c r="F14" s="8" t="s">
        <v>84</v>
      </c>
      <c r="G14" s="13" t="s">
        <v>85</v>
      </c>
      <c r="H14" s="7" t="s">
        <v>53</v>
      </c>
      <c r="I14" s="7" t="s">
        <v>48</v>
      </c>
      <c r="J14" s="9">
        <f t="shared" si="0"/>
        <v>8</v>
      </c>
      <c r="K14" s="9" t="str">
        <f t="shared" si="1"/>
        <v>RIESGO EXTREMO</v>
      </c>
      <c r="L14" s="17" t="s">
        <v>31</v>
      </c>
      <c r="M14" s="13" t="s">
        <v>86</v>
      </c>
      <c r="N14" s="7" t="s">
        <v>61</v>
      </c>
      <c r="O14" s="7" t="s">
        <v>47</v>
      </c>
      <c r="P14" s="11">
        <f t="shared" si="2"/>
        <v>6</v>
      </c>
      <c r="Q14" s="11" t="str">
        <f t="shared" si="3"/>
        <v>RIESGO ALTO</v>
      </c>
      <c r="R14" s="7" t="s">
        <v>35</v>
      </c>
      <c r="S14" s="10" t="s">
        <v>87</v>
      </c>
      <c r="T14" s="12" t="s">
        <v>32</v>
      </c>
      <c r="U14" s="12" t="s">
        <v>38</v>
      </c>
      <c r="V14" s="13" t="s">
        <v>88</v>
      </c>
      <c r="W14" s="10" t="s">
        <v>89</v>
      </c>
    </row>
    <row r="15" spans="1:33" ht="142.5" x14ac:dyDescent="0.25">
      <c r="A15" s="6">
        <v>8</v>
      </c>
      <c r="B15" s="7" t="s">
        <v>40</v>
      </c>
      <c r="C15" s="7" t="s">
        <v>34</v>
      </c>
      <c r="D15" s="7" t="s">
        <v>37</v>
      </c>
      <c r="E15" s="7" t="s">
        <v>90</v>
      </c>
      <c r="F15" s="8" t="s">
        <v>91</v>
      </c>
      <c r="G15" s="13" t="s">
        <v>92</v>
      </c>
      <c r="H15" s="7" t="s">
        <v>61</v>
      </c>
      <c r="I15" s="7" t="s">
        <v>47</v>
      </c>
      <c r="J15" s="9">
        <f t="shared" si="0"/>
        <v>6</v>
      </c>
      <c r="K15" s="9" t="str">
        <f t="shared" si="1"/>
        <v>RIESGO ALTO</v>
      </c>
      <c r="L15" s="10" t="s">
        <v>93</v>
      </c>
      <c r="M15" s="13" t="s">
        <v>94</v>
      </c>
      <c r="N15" s="7" t="s">
        <v>138</v>
      </c>
      <c r="O15" s="15" t="s">
        <v>29</v>
      </c>
      <c r="P15" s="11">
        <f t="shared" si="2"/>
        <v>4</v>
      </c>
      <c r="Q15" s="11" t="str">
        <f t="shared" si="3"/>
        <v>RIESGO BAJO</v>
      </c>
      <c r="R15" s="7" t="s">
        <v>35</v>
      </c>
      <c r="S15" s="10" t="s">
        <v>95</v>
      </c>
      <c r="T15" s="12" t="s">
        <v>32</v>
      </c>
      <c r="U15" s="12" t="s">
        <v>38</v>
      </c>
      <c r="V15" s="13" t="s">
        <v>96</v>
      </c>
      <c r="W15" s="10" t="s">
        <v>89</v>
      </c>
    </row>
    <row r="16" spans="1:33" s="3" customFormat="1" ht="152.25" x14ac:dyDescent="0.25">
      <c r="A16" s="14">
        <v>9</v>
      </c>
      <c r="B16" s="15" t="s">
        <v>25</v>
      </c>
      <c r="C16" s="15" t="s">
        <v>26</v>
      </c>
      <c r="D16" s="15" t="s">
        <v>37</v>
      </c>
      <c r="E16" s="15" t="s">
        <v>27</v>
      </c>
      <c r="F16" s="16" t="s">
        <v>97</v>
      </c>
      <c r="G16" s="19" t="s">
        <v>98</v>
      </c>
      <c r="H16" s="15" t="s">
        <v>53</v>
      </c>
      <c r="I16" s="15" t="s">
        <v>140</v>
      </c>
      <c r="J16" s="9">
        <f t="shared" si="0"/>
        <v>9</v>
      </c>
      <c r="K16" s="9" t="str">
        <f t="shared" si="1"/>
        <v>RIESGO EXTREMO</v>
      </c>
      <c r="L16" s="17" t="s">
        <v>31</v>
      </c>
      <c r="M16" s="19" t="s">
        <v>99</v>
      </c>
      <c r="N16" s="7" t="s">
        <v>138</v>
      </c>
      <c r="O16" s="15" t="s">
        <v>29</v>
      </c>
      <c r="P16" s="11">
        <f t="shared" si="2"/>
        <v>4</v>
      </c>
      <c r="Q16" s="11" t="str">
        <f t="shared" si="3"/>
        <v>RIESGO BAJO</v>
      </c>
      <c r="R16" s="15" t="s">
        <v>35</v>
      </c>
      <c r="S16" s="17" t="s">
        <v>87</v>
      </c>
      <c r="T16" s="18" t="s">
        <v>32</v>
      </c>
      <c r="U16" s="18" t="s">
        <v>38</v>
      </c>
      <c r="V16" s="19" t="s">
        <v>100</v>
      </c>
      <c r="W16" s="17" t="s">
        <v>89</v>
      </c>
      <c r="X16" s="2"/>
      <c r="Y16" s="2"/>
      <c r="Z16" s="2"/>
      <c r="AA16" s="2"/>
      <c r="AB16" s="2"/>
      <c r="AC16" s="2"/>
    </row>
    <row r="17" spans="1:29" ht="152.25" x14ac:dyDescent="0.25">
      <c r="A17" s="6">
        <v>10</v>
      </c>
      <c r="B17" s="7" t="s">
        <v>25</v>
      </c>
      <c r="C17" s="7" t="s">
        <v>34</v>
      </c>
      <c r="D17" s="7" t="s">
        <v>37</v>
      </c>
      <c r="E17" s="7" t="s">
        <v>27</v>
      </c>
      <c r="F17" s="8" t="s">
        <v>101</v>
      </c>
      <c r="G17" s="13" t="s">
        <v>102</v>
      </c>
      <c r="H17" s="7" t="s">
        <v>61</v>
      </c>
      <c r="I17" s="7" t="s">
        <v>47</v>
      </c>
      <c r="J17" s="9">
        <f t="shared" si="0"/>
        <v>6</v>
      </c>
      <c r="K17" s="9" t="str">
        <f t="shared" si="1"/>
        <v>RIESGO ALTO</v>
      </c>
      <c r="L17" s="17" t="s">
        <v>31</v>
      </c>
      <c r="M17" s="19" t="s">
        <v>103</v>
      </c>
      <c r="N17" s="15" t="s">
        <v>82</v>
      </c>
      <c r="O17" s="7" t="s">
        <v>54</v>
      </c>
      <c r="P17" s="11">
        <f t="shared" si="2"/>
        <v>3</v>
      </c>
      <c r="Q17" s="11" t="str">
        <f t="shared" si="3"/>
        <v>RIESGO BAJO</v>
      </c>
      <c r="R17" s="15" t="s">
        <v>35</v>
      </c>
      <c r="S17" s="17" t="s">
        <v>87</v>
      </c>
      <c r="T17" s="18" t="s">
        <v>32</v>
      </c>
      <c r="U17" s="18" t="s">
        <v>38</v>
      </c>
      <c r="V17" s="19" t="s">
        <v>104</v>
      </c>
      <c r="W17" s="17" t="s">
        <v>89</v>
      </c>
      <c r="X17" s="2"/>
      <c r="Y17" s="2"/>
      <c r="Z17" s="2"/>
      <c r="AA17" s="2"/>
      <c r="AB17" s="2"/>
      <c r="AC17" s="2"/>
    </row>
    <row r="18" spans="1:29" ht="144" x14ac:dyDescent="0.25">
      <c r="A18" s="6">
        <v>11</v>
      </c>
      <c r="B18" s="7" t="s">
        <v>40</v>
      </c>
      <c r="C18" s="7" t="s">
        <v>26</v>
      </c>
      <c r="D18" s="7" t="s">
        <v>37</v>
      </c>
      <c r="E18" s="7" t="s">
        <v>105</v>
      </c>
      <c r="F18" s="13" t="s">
        <v>106</v>
      </c>
      <c r="G18" s="13" t="s">
        <v>107</v>
      </c>
      <c r="H18" s="7" t="s">
        <v>61</v>
      </c>
      <c r="I18" s="7" t="s">
        <v>47</v>
      </c>
      <c r="J18" s="9">
        <f t="shared" si="0"/>
        <v>6</v>
      </c>
      <c r="K18" s="9" t="str">
        <f t="shared" si="1"/>
        <v>RIESGO ALTO</v>
      </c>
      <c r="L18" s="10" t="s">
        <v>93</v>
      </c>
      <c r="M18" s="13" t="s">
        <v>108</v>
      </c>
      <c r="N18" s="7" t="s">
        <v>82</v>
      </c>
      <c r="O18" s="7" t="s">
        <v>54</v>
      </c>
      <c r="P18" s="11">
        <f t="shared" si="2"/>
        <v>3</v>
      </c>
      <c r="Q18" s="11" t="str">
        <f t="shared" si="3"/>
        <v>RIESGO BAJO</v>
      </c>
      <c r="R18" s="7" t="s">
        <v>35</v>
      </c>
      <c r="S18" s="10" t="s">
        <v>95</v>
      </c>
      <c r="T18" s="12" t="s">
        <v>32</v>
      </c>
      <c r="U18" s="12" t="s">
        <v>38</v>
      </c>
      <c r="V18" s="13" t="s">
        <v>109</v>
      </c>
      <c r="W18" s="10" t="s">
        <v>89</v>
      </c>
    </row>
    <row r="19" spans="1:29" ht="142.5" x14ac:dyDescent="0.25">
      <c r="A19" s="6">
        <v>12</v>
      </c>
      <c r="B19" s="7" t="s">
        <v>25</v>
      </c>
      <c r="C19" s="7" t="s">
        <v>34</v>
      </c>
      <c r="D19" s="7" t="s">
        <v>37</v>
      </c>
      <c r="E19" s="7" t="s">
        <v>90</v>
      </c>
      <c r="F19" s="13" t="s">
        <v>110</v>
      </c>
      <c r="G19" s="13" t="s">
        <v>111</v>
      </c>
      <c r="H19" s="7" t="s">
        <v>138</v>
      </c>
      <c r="I19" s="7" t="s">
        <v>140</v>
      </c>
      <c r="J19" s="9">
        <f t="shared" si="0"/>
        <v>7</v>
      </c>
      <c r="K19" s="9" t="str">
        <f t="shared" si="1"/>
        <v>RIESGO ALTO</v>
      </c>
      <c r="L19" s="10" t="s">
        <v>93</v>
      </c>
      <c r="M19" s="13" t="s">
        <v>112</v>
      </c>
      <c r="N19" s="7" t="s">
        <v>82</v>
      </c>
      <c r="O19" s="7" t="s">
        <v>48</v>
      </c>
      <c r="P19" s="11">
        <f t="shared" si="2"/>
        <v>5</v>
      </c>
      <c r="Q19" s="11" t="str">
        <f t="shared" si="3"/>
        <v>RIESGO MEDIO</v>
      </c>
      <c r="R19" s="7" t="s">
        <v>35</v>
      </c>
      <c r="S19" s="10" t="s">
        <v>87</v>
      </c>
      <c r="T19" s="12" t="s">
        <v>32</v>
      </c>
      <c r="U19" s="12" t="s">
        <v>38</v>
      </c>
      <c r="V19" s="13" t="s">
        <v>113</v>
      </c>
      <c r="W19" s="10" t="s">
        <v>89</v>
      </c>
    </row>
    <row r="20" spans="1:29" ht="142.5" x14ac:dyDescent="0.25">
      <c r="A20" s="6">
        <v>13</v>
      </c>
      <c r="B20" s="7" t="s">
        <v>25</v>
      </c>
      <c r="C20" s="7" t="s">
        <v>34</v>
      </c>
      <c r="D20" s="7" t="s">
        <v>37</v>
      </c>
      <c r="E20" s="7" t="s">
        <v>90</v>
      </c>
      <c r="F20" s="13" t="s">
        <v>114</v>
      </c>
      <c r="G20" s="13" t="s">
        <v>115</v>
      </c>
      <c r="H20" s="7" t="s">
        <v>53</v>
      </c>
      <c r="I20" s="7" t="s">
        <v>48</v>
      </c>
      <c r="J20" s="9">
        <f t="shared" si="0"/>
        <v>8</v>
      </c>
      <c r="K20" s="9" t="str">
        <f t="shared" si="1"/>
        <v>RIESGO EXTREMO</v>
      </c>
      <c r="L20" s="10" t="s">
        <v>93</v>
      </c>
      <c r="M20" s="13" t="s">
        <v>116</v>
      </c>
      <c r="N20" s="7" t="s">
        <v>61</v>
      </c>
      <c r="O20" s="7" t="s">
        <v>47</v>
      </c>
      <c r="P20" s="11">
        <f t="shared" si="2"/>
        <v>6</v>
      </c>
      <c r="Q20" s="11" t="str">
        <f t="shared" si="3"/>
        <v>RIESGO ALTO</v>
      </c>
      <c r="R20" s="7" t="s">
        <v>35</v>
      </c>
      <c r="S20" s="10" t="s">
        <v>95</v>
      </c>
      <c r="T20" s="12" t="s">
        <v>32</v>
      </c>
      <c r="U20" s="12" t="s">
        <v>38</v>
      </c>
      <c r="V20" s="13" t="s">
        <v>117</v>
      </c>
      <c r="W20" s="10" t="s">
        <v>89</v>
      </c>
    </row>
    <row r="21" spans="1:29" s="3" customFormat="1" ht="134.25" x14ac:dyDescent="0.25">
      <c r="A21" s="14">
        <v>14</v>
      </c>
      <c r="B21" s="15" t="s">
        <v>25</v>
      </c>
      <c r="C21" s="15" t="s">
        <v>26</v>
      </c>
      <c r="D21" s="15" t="s">
        <v>37</v>
      </c>
      <c r="E21" s="15" t="s">
        <v>73</v>
      </c>
      <c r="F21" s="19" t="s">
        <v>118</v>
      </c>
      <c r="G21" s="19" t="s">
        <v>119</v>
      </c>
      <c r="H21" s="15" t="s">
        <v>61</v>
      </c>
      <c r="I21" s="15" t="s">
        <v>47</v>
      </c>
      <c r="J21" s="9">
        <f t="shared" si="0"/>
        <v>6</v>
      </c>
      <c r="K21" s="9" t="str">
        <f t="shared" si="1"/>
        <v>RIESGO ALTO</v>
      </c>
      <c r="L21" s="17" t="s">
        <v>87</v>
      </c>
      <c r="M21" s="19" t="s">
        <v>120</v>
      </c>
      <c r="N21" s="15" t="s">
        <v>138</v>
      </c>
      <c r="O21" s="15" t="s">
        <v>29</v>
      </c>
      <c r="P21" s="11">
        <f t="shared" si="2"/>
        <v>4</v>
      </c>
      <c r="Q21" s="11" t="str">
        <f t="shared" si="3"/>
        <v>RIESGO BAJO</v>
      </c>
      <c r="R21" s="15" t="s">
        <v>35</v>
      </c>
      <c r="S21" s="17" t="s">
        <v>87</v>
      </c>
      <c r="T21" s="18" t="s">
        <v>32</v>
      </c>
      <c r="U21" s="18" t="s">
        <v>38</v>
      </c>
      <c r="V21" s="19" t="s">
        <v>121</v>
      </c>
      <c r="W21" s="17" t="s">
        <v>89</v>
      </c>
      <c r="X21" s="2"/>
      <c r="Y21" s="2"/>
      <c r="Z21" s="2"/>
      <c r="AA21" s="2"/>
      <c r="AB21" s="2"/>
    </row>
    <row r="22" spans="1:29" ht="152.25" x14ac:dyDescent="0.25">
      <c r="A22" s="6">
        <v>15</v>
      </c>
      <c r="B22" s="7" t="s">
        <v>40</v>
      </c>
      <c r="C22" s="7" t="s">
        <v>34</v>
      </c>
      <c r="D22" s="7" t="s">
        <v>37</v>
      </c>
      <c r="E22" s="7" t="s">
        <v>27</v>
      </c>
      <c r="F22" s="13" t="s">
        <v>122</v>
      </c>
      <c r="G22" s="20" t="s">
        <v>123</v>
      </c>
      <c r="H22" s="7" t="s">
        <v>61</v>
      </c>
      <c r="I22" s="7" t="s">
        <v>47</v>
      </c>
      <c r="J22" s="9">
        <f t="shared" si="0"/>
        <v>6</v>
      </c>
      <c r="K22" s="9" t="str">
        <f t="shared" si="1"/>
        <v>RIESGO ALTO</v>
      </c>
      <c r="L22" s="10" t="s">
        <v>93</v>
      </c>
      <c r="M22" s="13" t="s">
        <v>124</v>
      </c>
      <c r="N22" s="7" t="s">
        <v>138</v>
      </c>
      <c r="O22" s="7" t="s">
        <v>54</v>
      </c>
      <c r="P22" s="11">
        <f t="shared" si="2"/>
        <v>4</v>
      </c>
      <c r="Q22" s="11" t="str">
        <f t="shared" si="3"/>
        <v>RIESGO BAJO</v>
      </c>
      <c r="R22" s="7" t="s">
        <v>35</v>
      </c>
      <c r="S22" s="10" t="s">
        <v>95</v>
      </c>
      <c r="T22" s="12" t="s">
        <v>32</v>
      </c>
      <c r="U22" s="12" t="s">
        <v>38</v>
      </c>
      <c r="V22" s="20" t="s">
        <v>125</v>
      </c>
      <c r="W22" s="10" t="s">
        <v>89</v>
      </c>
    </row>
    <row r="23" spans="1:29" ht="152.25" x14ac:dyDescent="0.25">
      <c r="A23" s="6">
        <v>16</v>
      </c>
      <c r="B23" s="7" t="s">
        <v>40</v>
      </c>
      <c r="C23" s="7" t="s">
        <v>26</v>
      </c>
      <c r="D23" s="7" t="s">
        <v>37</v>
      </c>
      <c r="E23" s="7" t="s">
        <v>27</v>
      </c>
      <c r="F23" s="13" t="s">
        <v>126</v>
      </c>
      <c r="G23" s="13" t="s">
        <v>127</v>
      </c>
      <c r="H23" s="7" t="s">
        <v>138</v>
      </c>
      <c r="I23" s="7" t="s">
        <v>54</v>
      </c>
      <c r="J23" s="9">
        <f t="shared" si="0"/>
        <v>4</v>
      </c>
      <c r="K23" s="9" t="str">
        <f t="shared" si="1"/>
        <v>RIESGO BAJO</v>
      </c>
      <c r="L23" s="10" t="s">
        <v>93</v>
      </c>
      <c r="M23" s="13" t="s">
        <v>128</v>
      </c>
      <c r="N23" s="7" t="s">
        <v>82</v>
      </c>
      <c r="O23" s="7" t="s">
        <v>139</v>
      </c>
      <c r="P23" s="11">
        <f t="shared" si="2"/>
        <v>2</v>
      </c>
      <c r="Q23" s="11" t="str">
        <f t="shared" si="3"/>
        <v>RIESGO BAJO</v>
      </c>
      <c r="R23" s="7" t="s">
        <v>35</v>
      </c>
      <c r="S23" s="10" t="s">
        <v>95</v>
      </c>
      <c r="T23" s="12" t="s">
        <v>32</v>
      </c>
      <c r="U23" s="12" t="s">
        <v>38</v>
      </c>
      <c r="V23" s="13" t="s">
        <v>129</v>
      </c>
      <c r="W23" s="10" t="s">
        <v>89</v>
      </c>
    </row>
    <row r="24" spans="1:29" ht="141.75" x14ac:dyDescent="0.25">
      <c r="A24" s="6">
        <v>17</v>
      </c>
      <c r="B24" s="7" t="s">
        <v>40</v>
      </c>
      <c r="C24" s="7" t="s">
        <v>34</v>
      </c>
      <c r="D24" s="7" t="s">
        <v>37</v>
      </c>
      <c r="E24" s="7" t="s">
        <v>36</v>
      </c>
      <c r="F24" s="13" t="s">
        <v>131</v>
      </c>
      <c r="G24" s="13" t="s">
        <v>130</v>
      </c>
      <c r="H24" s="7" t="s">
        <v>138</v>
      </c>
      <c r="I24" s="7" t="s">
        <v>54</v>
      </c>
      <c r="J24" s="9">
        <f t="shared" si="0"/>
        <v>4</v>
      </c>
      <c r="K24" s="9" t="str">
        <f t="shared" si="1"/>
        <v>RIESGO BAJO</v>
      </c>
      <c r="L24" s="10" t="s">
        <v>93</v>
      </c>
      <c r="M24" s="13" t="s">
        <v>132</v>
      </c>
      <c r="N24" s="7" t="s">
        <v>82</v>
      </c>
      <c r="O24" s="7" t="s">
        <v>139</v>
      </c>
      <c r="P24" s="11">
        <f t="shared" si="2"/>
        <v>2</v>
      </c>
      <c r="Q24" s="11" t="str">
        <f t="shared" si="3"/>
        <v>RIESGO BAJO</v>
      </c>
      <c r="R24" s="7" t="s">
        <v>35</v>
      </c>
      <c r="S24" s="10" t="s">
        <v>95</v>
      </c>
      <c r="T24" s="12" t="s">
        <v>32</v>
      </c>
      <c r="U24" s="12" t="s">
        <v>38</v>
      </c>
      <c r="V24" s="13" t="s">
        <v>133</v>
      </c>
      <c r="W24" s="10" t="s">
        <v>89</v>
      </c>
    </row>
    <row r="25" spans="1:29" ht="152.25" x14ac:dyDescent="0.25">
      <c r="A25" s="6">
        <v>18</v>
      </c>
      <c r="B25" s="7" t="s">
        <v>40</v>
      </c>
      <c r="C25" s="7" t="s">
        <v>26</v>
      </c>
      <c r="D25" s="7" t="s">
        <v>37</v>
      </c>
      <c r="E25" s="7" t="s">
        <v>27</v>
      </c>
      <c r="F25" s="13" t="s">
        <v>134</v>
      </c>
      <c r="G25" s="13" t="s">
        <v>135</v>
      </c>
      <c r="H25" s="7" t="s">
        <v>53</v>
      </c>
      <c r="I25" s="7" t="s">
        <v>48</v>
      </c>
      <c r="J25" s="9">
        <f t="shared" si="0"/>
        <v>8</v>
      </c>
      <c r="K25" s="9" t="str">
        <f t="shared" si="1"/>
        <v>RIESGO EXTREMO</v>
      </c>
      <c r="L25" s="17" t="s">
        <v>31</v>
      </c>
      <c r="M25" s="13" t="s">
        <v>136</v>
      </c>
      <c r="N25" s="7" t="s">
        <v>61</v>
      </c>
      <c r="O25" s="7" t="s">
        <v>47</v>
      </c>
      <c r="P25" s="11">
        <f t="shared" si="2"/>
        <v>6</v>
      </c>
      <c r="Q25" s="11" t="str">
        <f t="shared" si="3"/>
        <v>RIESGO ALTO</v>
      </c>
      <c r="R25" s="7" t="s">
        <v>35</v>
      </c>
      <c r="S25" s="10" t="s">
        <v>95</v>
      </c>
      <c r="T25" s="12" t="s">
        <v>32</v>
      </c>
      <c r="U25" s="12" t="s">
        <v>38</v>
      </c>
      <c r="V25" s="13" t="s">
        <v>137</v>
      </c>
      <c r="W25" s="10" t="s">
        <v>89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P8:P25">
    <cfRule type="cellIs" dxfId="37" priority="6" operator="between">
      <formula>8</formula>
      <formula>10</formula>
    </cfRule>
    <cfRule type="cellIs" dxfId="36" priority="7" operator="between">
      <formula>6</formula>
      <formula>7</formula>
    </cfRule>
    <cfRule type="cellIs" dxfId="35" priority="8" operator="equal">
      <formula>5</formula>
    </cfRule>
    <cfRule type="cellIs" dxfId="34" priority="9" operator="between">
      <formula>0</formula>
      <formula>1</formula>
    </cfRule>
    <cfRule type="cellIs" dxfId="33" priority="10" operator="between">
      <formula>2</formula>
      <formula>4</formula>
    </cfRule>
  </conditionalFormatting>
  <conditionalFormatting sqref="K8:K25 Q8:Q25">
    <cfRule type="expression" dxfId="32" priority="11">
      <formula>J8=10</formula>
    </cfRule>
    <cfRule type="expression" dxfId="31" priority="12">
      <formula>J8=9</formula>
    </cfRule>
    <cfRule type="expression" dxfId="30" priority="13">
      <formula>J8=7</formula>
    </cfRule>
    <cfRule type="expression" dxfId="29" priority="14">
      <formula>J8=4</formula>
    </cfRule>
    <cfRule type="expression" dxfId="28" priority="15">
      <formula>J8=3</formula>
    </cfRule>
    <cfRule type="expression" dxfId="27" priority="16">
      <formula>J8=8</formula>
    </cfRule>
    <cfRule type="expression" dxfId="26" priority="17">
      <formula>J8=6</formula>
    </cfRule>
    <cfRule type="expression" dxfId="25" priority="18">
      <formula>J8=5</formula>
    </cfRule>
    <cfRule type="expression" dxfId="24" priority="19">
      <formula>J8=2</formula>
    </cfRule>
  </conditionalFormatting>
  <conditionalFormatting sqref="J8:J25">
    <cfRule type="cellIs" dxfId="19" priority="1" operator="between">
      <formula>8</formula>
      <formula>10</formula>
    </cfRule>
    <cfRule type="cellIs" dxfId="20" priority="2" operator="between">
      <formula>6</formula>
      <formula>7</formula>
    </cfRule>
    <cfRule type="cellIs" dxfId="21" priority="3" operator="equal">
      <formula>5</formula>
    </cfRule>
    <cfRule type="cellIs" dxfId="22" priority="4" operator="between">
      <formula>0</formula>
      <formula>1</formula>
    </cfRule>
    <cfRule type="cellIs" dxfId="23" priority="5" operator="between">
      <formula>2</formula>
      <formula>4</formula>
    </cfRule>
  </conditionalFormatting>
  <dataValidations count="9">
    <dataValidation type="list" allowBlank="1" showInputMessage="1" showErrorMessage="1" sqref="O15:O16 O21" xr:uid="{123BA9CA-9434-D84D-8904-ADBDFDC461C7}">
      <formula1>IMPACTO</formula1>
    </dataValidation>
    <dataValidation type="list" allowBlank="1" showInputMessage="1" showErrorMessage="1" sqref="N9:N10" xr:uid="{9C97040C-7E81-C645-8C19-6D4F5AFA42D5}">
      <formula1>PROBABILIDAD</formula1>
    </dataValidation>
    <dataValidation type="list" allowBlank="1" showInputMessage="1" showErrorMessage="1" sqref="N8 H8:H25 N11:N25" xr:uid="{AAA207BA-1243-F346-AE23-A82E4036C9FF}">
      <formula1>"1 = Raro, 2 = Improbable, 3 = Posible, 4 = Probable, 5 = Casi cierto"</formula1>
    </dataValidation>
    <dataValidation type="list" allowBlank="1" showInputMessage="1" showErrorMessage="1" sqref="I8:I25 O8:O14 O22:O25 O17:O20" xr:uid="{5729C7F7-D671-0843-9FBD-C0F560D8D5AE}">
      <formula1>"1=Insignificante, 2=Menor, 3=Moderado, 4=Mayor, 5=Catostrófico"</formula1>
    </dataValidation>
    <dataValidation type="list" allowBlank="1" showInputMessage="1" showErrorMessage="1" sqref="B8:B25" xr:uid="{321BA440-404F-E04C-81FD-B2A828987F6D}">
      <formula1>"Específico, General"</formula1>
    </dataValidation>
    <dataValidation type="list" allowBlank="1" showInputMessage="1" showErrorMessage="1" sqref="C8:C25" xr:uid="{54E69D47-848A-0942-8513-D3C051594A9E}">
      <formula1>"Interno, Externo"</formula1>
    </dataValidation>
    <dataValidation type="list" allowBlank="1" showInputMessage="1" showErrorMessage="1" sqref="D8:D25" xr:uid="{26878D56-A4DE-374E-A9DE-1091EBF830AD}">
      <formula1>"Planeación, Selección, Contratación, Ejecución"</formula1>
    </dataValidation>
    <dataValidation type="list" allowBlank="1" showInputMessage="1" showErrorMessage="1" sqref="E8:E25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25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E25" sqref="E25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144</v>
      </c>
    </row>
    <row r="10" spans="2:3" x14ac:dyDescent="0.25">
      <c r="B10">
        <v>3</v>
      </c>
      <c r="C10" t="s">
        <v>144</v>
      </c>
    </row>
    <row r="11" spans="2:3" x14ac:dyDescent="0.25">
      <c r="B11">
        <v>4</v>
      </c>
      <c r="C11" t="s">
        <v>144</v>
      </c>
    </row>
    <row r="12" spans="2:3" x14ac:dyDescent="0.25">
      <c r="B12">
        <v>5</v>
      </c>
      <c r="C12" t="s">
        <v>143</v>
      </c>
    </row>
    <row r="13" spans="2:3" x14ac:dyDescent="0.25">
      <c r="B13">
        <v>6</v>
      </c>
      <c r="C13" t="s">
        <v>142</v>
      </c>
    </row>
    <row r="14" spans="2:3" x14ac:dyDescent="0.25">
      <c r="B14">
        <v>7</v>
      </c>
      <c r="C14" t="s">
        <v>142</v>
      </c>
    </row>
    <row r="15" spans="2:3" x14ac:dyDescent="0.25">
      <c r="B15">
        <v>8</v>
      </c>
      <c r="C15" t="s">
        <v>141</v>
      </c>
    </row>
    <row r="16" spans="2:3" x14ac:dyDescent="0.25">
      <c r="B16">
        <v>9</v>
      </c>
      <c r="C16" t="s">
        <v>141</v>
      </c>
    </row>
    <row r="17" spans="2:3" x14ac:dyDescent="0.25">
      <c r="B17">
        <v>10</v>
      </c>
      <c r="C17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NICOLAS HERRERA RUBIANO</cp:lastModifiedBy>
  <dcterms:created xsi:type="dcterms:W3CDTF">2026-06-05T15:56:43Z</dcterms:created>
  <dcterms:modified xsi:type="dcterms:W3CDTF">2026-07-22T20:23:29Z</dcterms:modified>
</cp:coreProperties>
</file>