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d.docs.live.net/58287759a7ff762b/Documentos/ALEJANDRA - GEADANKE/EMPRESARIAL 2026/AA LICITACIONES-CONTRATACION/A PROCESOS SECOP II/EL LIBERTADOR/PROCESO N°18 ELECTRICO/"/>
    </mc:Choice>
  </mc:AlternateContent>
  <xr:revisionPtr revIDLastSave="16" documentId="8_{58B0B7D6-34D6-4087-B4DE-6BDF65685B06}" xr6:coauthVersionLast="47" xr6:coauthVersionMax="47" xr10:uidLastSave="{6DB8EF9D-3929-4DF2-A7CA-BCA2EB9DECF0}"/>
  <bookViews>
    <workbookView xWindow="-120" yWindow="-120" windowWidth="29040" windowHeight="15720" xr2:uid="{540E1AFB-0606-4374-8277-21DFACC68C7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14" i="1" l="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12" i="1"/>
  <c r="L13"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12" i="1"/>
  <c r="I13" i="1"/>
  <c r="I14" i="1"/>
  <c r="I15" i="1"/>
  <c r="I16" i="1"/>
  <c r="I17" i="1"/>
  <c r="I18" i="1"/>
  <c r="G18" i="1" s="1"/>
  <c r="H18" i="1" s="1"/>
  <c r="I19" i="1"/>
  <c r="I20" i="1"/>
  <c r="G20" i="1" s="1"/>
  <c r="H20" i="1" s="1"/>
  <c r="I21" i="1"/>
  <c r="I22" i="1"/>
  <c r="I23" i="1"/>
  <c r="I24" i="1"/>
  <c r="I25" i="1"/>
  <c r="I26" i="1"/>
  <c r="I27" i="1"/>
  <c r="I28" i="1"/>
  <c r="G28" i="1" s="1"/>
  <c r="H28" i="1" s="1"/>
  <c r="I29" i="1"/>
  <c r="G29" i="1" s="1"/>
  <c r="H29" i="1" s="1"/>
  <c r="I30" i="1"/>
  <c r="I31" i="1"/>
  <c r="I32" i="1"/>
  <c r="I33" i="1"/>
  <c r="I34" i="1"/>
  <c r="I35" i="1"/>
  <c r="I36" i="1"/>
  <c r="G36" i="1" s="1"/>
  <c r="H36" i="1" s="1"/>
  <c r="I37" i="1"/>
  <c r="I38" i="1"/>
  <c r="I39" i="1"/>
  <c r="I40" i="1"/>
  <c r="I41" i="1"/>
  <c r="I42" i="1"/>
  <c r="I43" i="1"/>
  <c r="I44" i="1"/>
  <c r="G44" i="1" s="1"/>
  <c r="H44" i="1" s="1"/>
  <c r="I45" i="1"/>
  <c r="G45" i="1" s="1"/>
  <c r="H45" i="1" s="1"/>
  <c r="I46" i="1"/>
  <c r="I47" i="1"/>
  <c r="I48" i="1"/>
  <c r="I49" i="1"/>
  <c r="I50" i="1"/>
  <c r="I51" i="1"/>
  <c r="I52" i="1"/>
  <c r="G52" i="1" s="1"/>
  <c r="H52" i="1" s="1"/>
  <c r="I53" i="1"/>
  <c r="I54" i="1"/>
  <c r="I55" i="1"/>
  <c r="I56" i="1"/>
  <c r="I57" i="1"/>
  <c r="I58" i="1"/>
  <c r="I59" i="1"/>
  <c r="I60" i="1"/>
  <c r="G60" i="1" s="1"/>
  <c r="H60" i="1" s="1"/>
  <c r="I61" i="1"/>
  <c r="G61" i="1" s="1"/>
  <c r="H61" i="1" s="1"/>
  <c r="I62" i="1"/>
  <c r="I63" i="1"/>
  <c r="I64" i="1"/>
  <c r="I65" i="1"/>
  <c r="I12" i="1"/>
  <c r="G21" i="1"/>
  <c r="H21" i="1" s="1"/>
  <c r="G26" i="1"/>
  <c r="H26" i="1" s="1"/>
  <c r="G34" i="1"/>
  <c r="H34" i="1" s="1"/>
  <c r="G37" i="1"/>
  <c r="H37" i="1" s="1"/>
  <c r="G42" i="1"/>
  <c r="H42" i="1" s="1"/>
  <c r="G50" i="1"/>
  <c r="H50" i="1" s="1"/>
  <c r="G53" i="1"/>
  <c r="H53" i="1" s="1"/>
  <c r="G58" i="1"/>
  <c r="H58" i="1" s="1"/>
  <c r="G12" i="1"/>
  <c r="H12" i="1" s="1"/>
  <c r="G13" i="1"/>
  <c r="H13" i="1" s="1"/>
  <c r="G14" i="1"/>
  <c r="H14" i="1" s="1"/>
  <c r="G15" i="1"/>
  <c r="H15" i="1" s="1"/>
  <c r="G16" i="1"/>
  <c r="H16" i="1" s="1"/>
  <c r="G17" i="1"/>
  <c r="H17" i="1" s="1"/>
  <c r="G19" i="1"/>
  <c r="H19" i="1" s="1"/>
  <c r="G22" i="1"/>
  <c r="H22" i="1" s="1"/>
  <c r="G23" i="1"/>
  <c r="H23" i="1" s="1"/>
  <c r="G24" i="1"/>
  <c r="H24" i="1" s="1"/>
  <c r="G25" i="1"/>
  <c r="H25" i="1" s="1"/>
  <c r="G27" i="1"/>
  <c r="H27" i="1" s="1"/>
  <c r="G30" i="1"/>
  <c r="H30" i="1" s="1"/>
  <c r="G31" i="1"/>
  <c r="H31" i="1" s="1"/>
  <c r="G32" i="1"/>
  <c r="H32" i="1" s="1"/>
  <c r="G33" i="1"/>
  <c r="H33" i="1" s="1"/>
  <c r="G35" i="1"/>
  <c r="H35" i="1" s="1"/>
  <c r="G38" i="1"/>
  <c r="H38" i="1" s="1"/>
  <c r="G39" i="1"/>
  <c r="H39" i="1" s="1"/>
  <c r="G40" i="1"/>
  <c r="H40" i="1" s="1"/>
  <c r="G41" i="1"/>
  <c r="H41" i="1" s="1"/>
  <c r="G43" i="1"/>
  <c r="H43" i="1" s="1"/>
  <c r="G46" i="1"/>
  <c r="H46" i="1" s="1"/>
  <c r="G47" i="1"/>
  <c r="H47" i="1" s="1"/>
  <c r="G48" i="1"/>
  <c r="H48" i="1" s="1"/>
  <c r="G49" i="1"/>
  <c r="H49" i="1" s="1"/>
  <c r="G51" i="1"/>
  <c r="H51" i="1" s="1"/>
  <c r="G54" i="1"/>
  <c r="H54" i="1" s="1"/>
  <c r="G55" i="1"/>
  <c r="H55" i="1" s="1"/>
  <c r="G56" i="1"/>
  <c r="H56" i="1" s="1"/>
  <c r="G57" i="1"/>
  <c r="H57" i="1" s="1"/>
  <c r="G59" i="1"/>
  <c r="H59" i="1" s="1"/>
  <c r="G62" i="1"/>
  <c r="H62" i="1" s="1"/>
  <c r="G63" i="1"/>
  <c r="H63" i="1" s="1"/>
  <c r="G64" i="1"/>
  <c r="H64" i="1" s="1"/>
  <c r="G65" i="1"/>
  <c r="H65" i="1" s="1"/>
  <c r="F66" i="1" l="1"/>
  <c r="G66" i="1" l="1"/>
  <c r="H66" i="1" s="1"/>
</calcChain>
</file>

<file path=xl/sharedStrings.xml><?xml version="1.0" encoding="utf-8"?>
<sst xmlns="http://schemas.openxmlformats.org/spreadsheetml/2006/main" count="196" uniqueCount="94">
  <si>
    <t>DIA</t>
  </si>
  <si>
    <t xml:space="preserve">MES </t>
  </si>
  <si>
    <t>AÑO</t>
  </si>
  <si>
    <t>FECHA</t>
  </si>
  <si>
    <t xml:space="preserve">NOMBRE CLIENTE: </t>
  </si>
  <si>
    <t xml:space="preserve">COLEGIO EL LIBERTADOR </t>
  </si>
  <si>
    <t>NIT No</t>
  </si>
  <si>
    <t>830.085.316-8</t>
  </si>
  <si>
    <t>DIRECCIÓN</t>
  </si>
  <si>
    <t>CALLE 32 SUR NO. 24 B 20</t>
  </si>
  <si>
    <t>REFERENCIA</t>
  </si>
  <si>
    <t xml:space="preserve">Nit: 901070500-9                                                                                                                                                                                                                </t>
  </si>
  <si>
    <t>ITEM</t>
  </si>
  <si>
    <t>DESCRIPCION</t>
  </si>
  <si>
    <t>MARCA</t>
  </si>
  <si>
    <t>CANT</t>
  </si>
  <si>
    <t>VALOR UNITARIO ANTES DE IVA</t>
  </si>
  <si>
    <t>IVA</t>
  </si>
  <si>
    <t xml:space="preserve">VALOR UNITARIO INCLUIDO IVA </t>
  </si>
  <si>
    <t>TOTALES</t>
  </si>
  <si>
    <t>Cordialmente.</t>
  </si>
  <si>
    <t>CONSTRUCCIONES GEADANKE S.A.S</t>
  </si>
  <si>
    <t>Gherses Sanín Bejarano Martín</t>
  </si>
  <si>
    <t xml:space="preserve">C.C 80000395 de Bogotá D.C </t>
  </si>
  <si>
    <t>Representante Legal</t>
  </si>
  <si>
    <t>Tel: 3143566465 - 7766786</t>
  </si>
  <si>
    <r>
      <t xml:space="preserve">E-mail: </t>
    </r>
    <r>
      <rPr>
        <i/>
        <sz val="14"/>
        <color rgb="FF00B050"/>
        <rFont val="Gloucester MT Extra Condensed"/>
        <family val="1"/>
      </rPr>
      <t xml:space="preserve">construccionesgeadanke@gmail.com </t>
    </r>
  </si>
  <si>
    <t>OBLIGATORIO MARCAS</t>
  </si>
  <si>
    <t>GHERSES</t>
  </si>
  <si>
    <t>PRECIO REFERENCIA CON IVA</t>
  </si>
  <si>
    <t>JULIO</t>
  </si>
  <si>
    <t>INVITACIÓN PÚBLICA No 18-2026</t>
  </si>
  <si>
    <t>UNIDAD DE MEDIDA</t>
  </si>
  <si>
    <t>SUMINISTRO E INSTALACION DE TAPA CIEGA METÁLICA PARA CAJA 2400</t>
  </si>
  <si>
    <t>UND</t>
  </si>
  <si>
    <t>SUMINISTRO E INSTALACION DE CABLE ENCAUCHETADO 3x18 AWG</t>
  </si>
  <si>
    <t xml:space="preserve">SUMINISTRO E INSTALACION DE CABLE DE CU # 12 LIBRE DE HALOGENOS </t>
  </si>
  <si>
    <t>SUMINISTRO E INSTALACION DE CAJA METÁLICA ZINCADA TIPO 10x10</t>
  </si>
  <si>
    <t xml:space="preserve">SUMINISTRO E INSTALACION DE CAJA METÁLICA ZINCADA TIPO 2400 </t>
  </si>
  <si>
    <t>SUMINISTRO E INSTALACION DE CAJA DE PASO METÁLICA DE 15 X 15 CM</t>
  </si>
  <si>
    <t xml:space="preserve">SUMINISTRO E INSTALACIÓN DE TAPACIEGAS EN ALUMINIO PARA CAJA 5800 EN PUNTOS
EXISTENTES DONDE SE RETIRARON SALIDAS </t>
  </si>
  <si>
    <t>SUMINISTRO E INSTALACION CABLE DESNUDO #8 EN COBRE</t>
  </si>
  <si>
    <t>SUMINISTRO E INSTALACION DE MINI INTERRUPTOR AUTOMÁTICO TERMOMAGNÉTICO TIPO
ENCHUFABLE 1X20A 10KA</t>
  </si>
  <si>
    <t>SUMINISTRO E INSTALACION DE TUBO LED 18</t>
  </si>
  <si>
    <t>SUMINISTRO E INSTALACION DE INTERRUPTOR DOBLE TIPO INSTITUCIONAL 15A 120V</t>
  </si>
  <si>
    <t>SUMINISTRO E INSTALACION DE INTERRUPTOR DOBLE CONMUTABLE TIPO INSTITUCIONAL 15A
120V</t>
  </si>
  <si>
    <t>SUMINISTRO E INSTALACIÓN DE ACOMETIDA EN CABLE DE COBRE LIBRE DE HALOGENOS 1N°12
(F) + 1N°12 (N) + 1N°12 (T</t>
  </si>
  <si>
    <t xml:space="preserve">SUMINISTRO E INSTALACION DE PULSADOR SENCILLO PARA TIMBRE </t>
  </si>
  <si>
    <t>SUMINISTRO E INSTALACION DE CAJA 5800- 5 SALIDAS 3/4 FUNDIDA</t>
  </si>
  <si>
    <t>SUMINISTRO E INSTALACION DE TOMACORRIENTE DOBLE RED NORMAL 15A 120V TIPO
INSTITUCIONAL, NEMA 5-15R</t>
  </si>
  <si>
    <t>SUMINISTRO E INSTALACIÓN DE ACOMETIDA EN CABLE DE COBRE LIBRE DE HALOGENOS 1N°10
(F) + 1N°10 (N) + 1N°12 (T) AWG THHN</t>
  </si>
  <si>
    <t xml:space="preserve">SUMINISTRO E INSTALACION DE TUBOS LED T8, INCLUYE SOQUETS. INCLUYE ANDAMIOS
CERTIFICADOS </t>
  </si>
  <si>
    <t>SUMINISTRO E INSTALACIÓN DE INTERRUPTOR TERMOMAGNÉTICO TIPO ENCHUFABLE DE 1X30A
10 KA</t>
  </si>
  <si>
    <t>SUMINISTRO E INSTALACIÓN DE TUBERÍA CONDUIT PVC 2" PARA ACOMETIDAS A TABLERO TRES- COC. NO INCLUYE REGATA EN PISO NI RESANES DE OBRA CIVIL).SE INCLUYE INCIDENCIA DE CURVAS, TERMINALES, SOPORTERIA, ACCESORIOS DE
DERIVACIÓN Y FIJACIÓN. MATERIALES</t>
  </si>
  <si>
    <t>SUMINISTRO E INSTALACIÓN DE ACOMETIDA EN CABLE DE COBRE LIBRE DE HALOGENOS 3N°12
(F) + 1N°12 (N) + 1N°12 (T) AWG THHN</t>
  </si>
  <si>
    <t>SUMINISTRO E INSTALACIÓN DE CANALETA METÁLICA DE 4 X 8 CM TROQUELADA</t>
  </si>
  <si>
    <t>SUMINISTRO E INSTALACION DE TOMACORRIENTE TRIFÁSICA 50A 250V TIPO INSTITUCIONAL,
NEMA 10-50R</t>
  </si>
  <si>
    <t>SUMINISTRO E INSTALACION DE TOMACORRIENTE DOBLE RED REGULADA 15A 120V TIPO
INSTITUCIONAL, NEMA 5-15R</t>
  </si>
  <si>
    <t>SUMINISTRO E INSTALACION DE PANEL LED SOBREPONER REDONDO 24W LUZ NEUTRA 100-
240V 1680 LÚMENES</t>
  </si>
  <si>
    <t>SUMINISTRO E INSTALACION DE PANEL LED 18W REDONDO, DIÁMETRO 8", INCRUSTAR O SOBREPUESTO, TEMP 6500K, FLUJO 1300 LM, TEMP OPERACIÓN: -20ºA+40ºC. VOLTAJE 100-240V,
30.000 HORAS, MARCA: LUMEK, TERMINALES Y ACCESORIOS REQUERIDOS PARA LA
INSTALACIÓN</t>
  </si>
  <si>
    <t xml:space="preserve">SUMINISTRO E INSTALACION DE LED PANEL RD 18W DL 100-240V </t>
  </si>
  <si>
    <t>SUMINISTRO E INSTALACION DE TIMBRE DING DONG 110 - 150 V</t>
  </si>
  <si>
    <t>SUMINISTRO E INSTALACION DE TOMACORRIENTE DOBLE GFCI 15A 120V TIPO INSTITUCIONAL,
NEMA 5-15R</t>
  </si>
  <si>
    <t>SUMINISTRO E INSTALACION DE LAMPARA TIPO LED DIAMETRO 0.30 M - 30 W - DE SOBREPONER.
INCLUYE SOPORTES, ACCESORIOS NECESARIOS PARA LA CONEXIÓN E INSTALACIÓN Y
ANDAMIOS CERTIFICADOS</t>
  </si>
  <si>
    <t>SUMINISTRO E INSTALACION DE TOMACORRIENTE SENCILLA PATA TRABADA 20A 250V TIPO
INSTITUCIONAL, NEMA 5-20R</t>
  </si>
  <si>
    <t>SUMINISTRO E INSTALACIÓN DE BALA LED DE 18 W INCLUYE SOPORTES, ACCESORIOS NECESARIOS PARA LA CONEXIÓN E INSTALACIÓN.</t>
  </si>
  <si>
    <t>SUMINISTRO E INSTALACION DE MINI INTERRUPTOR AUTOMÁTICO TERMOMAGNÉTICO TIPO
ENCHUFABLE 2X20A 10KA</t>
  </si>
  <si>
    <t xml:space="preserve"> SUMINISTRO E INSTALACION DE REFLECTOR LED 50W LUZ BLANCA</t>
  </si>
  <si>
    <t>SUMINISTRO E INSTALACIÓN DE INTERRUPTOR TERMOMAGNÉTICO TIPO ENCHUFABLE DE 2X20A
10 KA</t>
  </si>
  <si>
    <t>SUMINISTRO E INSTALACIÓN DE INTERRUPTOR TERMOMAGNÉTICO TIPO ENCHUFABLE DE 2X30A
10 KA</t>
  </si>
  <si>
    <t>SUMINISTRO E INSTALACIÓN DE SALIDA PARA TOMACORRIENTE DOBLE RED NORMAL TIPO
INSTITUCIONAL, EN CANALETA METÁLICA TROQUELADA 8X4 CM CON DIVISIÓN. INCLUYE APARATO, TAPA DE CANALETA METÁLICA TROQUELADA, CONECTORES, SOPORTES, ACCESORIOS NECESARIOS PARA LA CONEXIÓN E INSTALACIÓN. NO INCLUYE CABLEADO</t>
  </si>
  <si>
    <t xml:space="preserve">SUMINISTRO E INSTALACIÓN DE REFLECTOR LED PARA EXTERIORES. INCLUYE SOPORTES,
ACCESORIOS NECESARIOS PARA LA CONEXIÓN E INSTALACIÓN Y ANDAMIOS CERTIFICADOS </t>
  </si>
  <si>
    <t>SUMINISTRO E INSTALACIÓN DE SALIDA PARA TOMACORRIENTE DOBLE RED REGULADA TIPO
INSTITUCIONAL, EN CANALETA METÁLICA TROQUELADA 8X4 CM CON DIVISIÓN. INCLUYE APARATO, TAPA DE CANALETA METÁLICA TROQUELADA, CONECTORES, SOPORTES, ACCESORIOS NECESARIOS PARA LA CONEXIÓN E INSTALACIÓN. NO INCLUYE CABLEADO.</t>
  </si>
  <si>
    <t>SUMINISTRO E INSTALACION DE LAMPARA TIPO LED 2 X 18 - HERMETICA</t>
  </si>
  <si>
    <t>SUMINISTRO E INSTALACIÓN DE SALIDA PARA LUMINARIA, CON CABLE DE COBRE LIBRE DE
HALOGENOS CALIBRE 1N°12 (F) + 1N°12 (N) + 1N°12 (T) AWG THHN Y TUBERÍA PVC Ø3/4" HASTA 4M.
INCLUYE PRENSA ESTOPA, CAJA OCTAGONAL, CABLE ENCAUCHETADO, CONECTORES, SOPORTES,
ACCESORIOS NECESARIOS PARA LA CONEXIÓN E INSTALACIÓN</t>
  </si>
  <si>
    <t xml:space="preserve"> SUMINISTRO E INSTALACION DE LAMPARA TIPO LED 0.60 X 0.60 - HERMETICA</t>
  </si>
  <si>
    <t>SUMINISTRO E INSTALACION DE MINI INTERRUPTOR AUTOMÁTICO TERMOMAGNÉTICO TIPO
ENCHUFABLE 3X20A 10KA</t>
  </si>
  <si>
    <t>SUMINISTRO E INSTALACIÓN DE INTERRUPTOR SENCILLO TIPO INSTITUCIONAL, CON APARATO, CABLE DE COBRE AISLADO LIBRE DE HALOGENOS CALIBRE N°12 THHN Y TUBERÍA PVC Ø3/4" HASTA 4M. INCLUYE CAJA, CONECTORES, SOPORTES, ACCESORIOS NECESARIOS PARA LA CONEXIÓN E INSTALACIÓN</t>
  </si>
  <si>
    <t>SUMINISTRO E INSTALACIÓN DE INTERRUPTOR DOBLE TIPO INSTITUCIONAL, CON APARATO, CABLE
DE COBRE AISLADO CALIBRE N°12 LIBRE DE HALOGENOS Y TUBERÍA PVC Ø3/4" HASTA 4M. INCLUYE CAJA, CONECTORES, SOPORTES, ACCESORIOS NECESARIOS PARA LA CONEXIÓN E
INSTALACIÓN</t>
  </si>
  <si>
    <t>SALIDA PARA TOMACORRIENTE DOBLE NORMAL TIPO INSTITUCIONAL 5-15R, CON CABLE DE COBRE
AISLADO CALIBRE 1N°12 (F) + 1N°12 (N) + 1N°12 (T) LIBRE DE HALOGENOS Y TUBERÍA PVC Ø3/4" HASTA
4M. INCLUYE APARATO, CONECTORES, SOPORTES, ACCESORIOS NECESARIOS
PARA LA CONEXIÓN E INSTALACIÓN</t>
  </si>
  <si>
    <t>SUMINISTRO E INSTALACION DE LAMPARA TIPO LED 2X18W - HERMETICA. INCLUYE , SOPORTES,
ACCESORIOS NECESARIOS PARA LA CONEXIÓN E INSTALACIÓN Y ANDAMIOS CERTIFICADOS</t>
  </si>
  <si>
    <t>SALIDA PARA TOMACORRIENTE DOBLE NORMAL GFCI TIPO INSTITUCIONAL 5-15R, CON CABLE DE
COBRE AISLADO CALIBRE 1N°12 (F) + 1N°12 (N) + 1N°12 (T) LIBRE DE HALOGENOS Y TUBERÍA PVC Ø3/4" HASTA 4M. INCLUYE APARATO, CONECTORES, SOPORTES, ACCESORIOS NECESARIOS
PARA LA CONEXIÓN E INSTALACIÓN.</t>
  </si>
  <si>
    <t>SUMINISTRO E INSTALACIÓN DE SALIDA PARA PULSADOR DE TIMBRE ELÉCTRICO. INCLUYE
PULSADOR SENCILLO TIPO INSTITUCIONAL, TIMBRE SONIDO DING DONG, CABLE DE COBRE LIBRE DE
HALOGENOS CALIBRE N°12 THHN Y TUBERÍA PVC Ø3/4" HASTA 4M, CAJA, CONECTORES, SOPORTES,
ACCESORIOS NECESARIOS PARA LA CONEXIÓN E INSTALACIÓN</t>
  </si>
  <si>
    <t>SUMINISTRO E INSTALACIÓN DE SALIDA PARA LUMINARIA, CON CABLE DE COBRE LIBRE DE
HALOGENOS CALIBRE 1N°12 (F) + 1N°12 (N) + 1N°12 (T) AWG THHN Y TUBERÍA EMT Ø3/4" HASTA 4M.
INCLUYE PRENSA ESTOPA, CAJA RAWELT, CABLE ENCAUCHETADO, CONECTORES, SOPORTES,
ACCESORIOS NECESARIOS PARA LA CONEXIÓN E INSTALACIÓN.</t>
  </si>
  <si>
    <t>SALIDA PARA TOMACORRIENTE DOBLE NORMAL TIPO INSTITUCIONAL 5-15R, CON CABLE DE COBRE
AISLADO CALIBRE 1N°12 (F) + 1N°12 (N) + 1N°12 (T) LIBRE DE HALOGENOS Y TUBERÍA EMT Ø3/4" HASTA
4M. INCLUYE APARATO, CONECTORES, SOPORTES, ACCESORIOS NECESARIOS
PARA LA CONEXIÓN E INSTALACIÓN</t>
  </si>
  <si>
    <t>SUMINISTRO E INSTALACION DE LAMPARA TIPO LED 0.60 X 0.60 M - HERMETICA, INCLUYE SOPORTES, ACCESORIOS NECESARIOS PARA LA CONEXIÓN E INSTALACIÓN Y ANDAMIOS CERTIFICADOS</t>
  </si>
  <si>
    <t>SUMINISTRO E INSTALACIÓN DE SALIDA PARA PULSADOR DE TIMBRE ELÉCTRICO. INCLUYE
PULSADOR SENCILLO TIPO INSTITUCIONAL, TIMBRE SONIDO DING DONG, CABLE DE COBRE LIBRE DE
HALOGENOS CALIBRE N°12 THHN Y TUBERÍA EMT Ø3/4" HASTA 4M, CAJA, CONECTORES, SOPORTES,
ACCESORIOS NECESARIOS PARA LA CONEXIÓN E INSTALACIÓN</t>
  </si>
  <si>
    <t>SUMINISTRO E INSTALACION DE REFLECTOR LED JETTA 200W</t>
  </si>
  <si>
    <t xml:space="preserve">$8.000.000 MEDIA ARITMETICA </t>
  </si>
  <si>
    <t>induma</t>
  </si>
  <si>
    <t>centri</t>
  </si>
  <si>
    <t>nexsan</t>
  </si>
  <si>
    <t>mercuri</t>
  </si>
  <si>
    <t>tubosa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</si>
</sst>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_(* #,##0.00_);_(* \(#,##0.00\);_(* &quot;-&quot;??_);_(@_)"/>
    <numFmt numFmtId="165" formatCode="_(&quot;$&quot;\ * #,##0.00_);_(&quot;$&quot;\ * \(#,##0.00\);_(&quot;$&quot;\ * &quot;-&quot;??_);_(@_)"/>
    <numFmt numFmtId="166" formatCode="_(&quot;$&quot;\ * #,##0_);_(&quot;$&quot;\ * \(#,##0\);_(&quot;$&quot;\ * &quot;-&quot;??_);_(@_)"/>
    <numFmt numFmtId="167" formatCode="[$ $]#,##0"/>
    <numFmt numFmtId="168" formatCode="_-&quot;$&quot;\ * #,##0_-;\-&quot;$&quot;\ * #,##0_-;_-&quot;$&quot;\ * &quot;-&quot;??_-;_-@_-"/>
  </numFmts>
  <fonts count="33" x14ac:knownFonts="1">
    <font>
      <sz val="11"/>
      <color theme="1"/>
      <name val="Aptos Narrow"/>
      <family val="2"/>
      <scheme val="minor"/>
    </font>
    <font>
      <sz val="11"/>
      <color theme="1"/>
      <name val="Aptos Narrow"/>
      <family val="2"/>
      <scheme val="minor"/>
    </font>
    <font>
      <sz val="11"/>
      <color rgb="FFFF0000"/>
      <name val="Aptos Narrow"/>
      <family val="2"/>
      <scheme val="minor"/>
    </font>
    <font>
      <sz val="11"/>
      <color theme="0"/>
      <name val="Aptos Narrow"/>
      <family val="2"/>
      <scheme val="minor"/>
    </font>
    <font>
      <b/>
      <sz val="14"/>
      <color theme="1"/>
      <name val="Gloucester MT Extra Condensed"/>
      <family val="1"/>
    </font>
    <font>
      <sz val="14"/>
      <color theme="1"/>
      <name val="Gloucester MT Extra Condensed"/>
      <family val="1"/>
    </font>
    <font>
      <sz val="10"/>
      <color theme="9" tint="-0.499984740745262"/>
      <name val="Haettenschweiler"/>
      <family val="2"/>
    </font>
    <font>
      <sz val="10"/>
      <color rgb="FFFF0000"/>
      <name val="Haettenschweiler"/>
      <family val="2"/>
    </font>
    <font>
      <u/>
      <sz val="10"/>
      <color indexed="12"/>
      <name val="Arial Narrow"/>
      <family val="2"/>
    </font>
    <font>
      <b/>
      <sz val="11"/>
      <color theme="3" tint="-0.249977111117893"/>
      <name val="Times New Roman"/>
      <family val="1"/>
    </font>
    <font>
      <b/>
      <sz val="11"/>
      <color theme="1"/>
      <name val="Times New Roman"/>
      <family val="1"/>
    </font>
    <font>
      <sz val="11"/>
      <name val="Calibri Light"/>
      <family val="2"/>
    </font>
    <font>
      <sz val="12"/>
      <color theme="1"/>
      <name val="Calibri Light"/>
      <family val="2"/>
    </font>
    <font>
      <sz val="11"/>
      <color theme="1"/>
      <name val="Calibri Light"/>
      <family val="2"/>
    </font>
    <font>
      <sz val="14"/>
      <color theme="1"/>
      <name val="Times New Roman"/>
      <family val="1"/>
    </font>
    <font>
      <sz val="14"/>
      <color rgb="FFFF0000"/>
      <name val="Times New Roman"/>
      <family val="1"/>
    </font>
    <font>
      <b/>
      <sz val="18"/>
      <color rgb="FFFF0000"/>
      <name val="Times New Roman"/>
      <family val="1"/>
    </font>
    <font>
      <b/>
      <sz val="14"/>
      <color theme="1"/>
      <name val="Times New Roman"/>
      <family val="1"/>
    </font>
    <font>
      <i/>
      <sz val="14"/>
      <color rgb="FF00B050"/>
      <name val="Gloucester MT Extra Condensed"/>
      <family val="1"/>
    </font>
    <font>
      <sz val="14"/>
      <color theme="0"/>
      <name val="Gloucester MT Extra Condensed"/>
      <family val="1"/>
    </font>
    <font>
      <sz val="16"/>
      <color theme="0"/>
      <name val="Aptos Narrow"/>
      <family val="2"/>
      <scheme val="minor"/>
    </font>
    <font>
      <sz val="48"/>
      <color theme="0"/>
      <name val="Aptos Narrow"/>
      <family val="2"/>
      <scheme val="minor"/>
    </font>
    <font>
      <sz val="16"/>
      <color theme="0"/>
      <name val="Arial Narrow"/>
      <family val="2"/>
    </font>
    <font>
      <sz val="11"/>
      <color theme="0"/>
      <name val="Arial"/>
      <family val="2"/>
    </font>
    <font>
      <b/>
      <sz val="18"/>
      <color theme="0"/>
      <name val="Times New Roman"/>
      <family val="1"/>
    </font>
    <font>
      <b/>
      <sz val="16"/>
      <color theme="0"/>
      <name val="Gadugi"/>
      <family val="2"/>
    </font>
    <font>
      <sz val="14"/>
      <color theme="0"/>
      <name val="Gadugi"/>
      <family val="2"/>
    </font>
    <font>
      <sz val="14"/>
      <color theme="1"/>
      <name val="Gadugi"/>
      <family val="2"/>
    </font>
    <font>
      <sz val="14"/>
      <color theme="0"/>
      <name val="Times New Roman"/>
      <family val="1"/>
    </font>
    <font>
      <b/>
      <sz val="18"/>
      <color theme="0"/>
      <name val="Aptos Narrow"/>
      <family val="2"/>
      <scheme val="minor"/>
    </font>
    <font>
      <sz val="36"/>
      <color theme="0"/>
      <name val="Gloucester MT Extra Condensed"/>
      <family val="1"/>
    </font>
    <font>
      <b/>
      <sz val="11"/>
      <color theme="0"/>
      <name val="Arial Narrow"/>
      <family val="2"/>
    </font>
    <font>
      <sz val="11"/>
      <color theme="0"/>
      <name val="Times New Roman"/>
      <family val="1"/>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6">
    <xf numFmtId="0" fontId="0" fillId="0" borderId="0"/>
    <xf numFmtId="44" fontId="1" fillId="0" borderId="0" applyFont="0" applyFill="0" applyBorder="0" applyAlignment="0" applyProtection="0"/>
    <xf numFmtId="42" fontId="1" fillId="0" borderId="0" applyFont="0" applyFill="0" applyBorder="0" applyAlignment="0" applyProtection="0"/>
    <xf numFmtId="0" fontId="8" fillId="0" borderId="0" applyNumberFormat="0" applyFill="0" applyBorder="0" applyAlignment="0" applyProtection="0">
      <alignment vertical="top"/>
      <protection locked="0"/>
    </xf>
    <xf numFmtId="164" fontId="1" fillId="0" borderId="0" applyFont="0" applyFill="0" applyBorder="0" applyAlignment="0" applyProtection="0"/>
    <xf numFmtId="165" fontId="1" fillId="0" borderId="0" applyFont="0" applyFill="0" applyBorder="0" applyAlignment="0" applyProtection="0"/>
  </cellStyleXfs>
  <cellXfs count="58">
    <xf numFmtId="0" fontId="0" fillId="0" borderId="0" xfId="0"/>
    <xf numFmtId="0" fontId="2" fillId="2" borderId="0" xfId="0" applyFont="1" applyFill="1"/>
    <xf numFmtId="0" fontId="0" fillId="0" borderId="1" xfId="0" applyBorder="1"/>
    <xf numFmtId="0" fontId="4" fillId="0" borderId="1" xfId="0" applyFont="1" applyBorder="1" applyAlignment="1">
      <alignment horizont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0" xfId="0" applyFont="1" applyAlignment="1">
      <alignment horizontal="left" vertical="center"/>
    </xf>
    <xf numFmtId="0" fontId="7" fillId="2" borderId="0" xfId="0" applyFont="1" applyFill="1" applyAlignment="1">
      <alignment horizontal="left" vertical="center"/>
    </xf>
    <xf numFmtId="0" fontId="9" fillId="3" borderId="1" xfId="3" applyFont="1" applyFill="1" applyBorder="1" applyAlignment="1" applyProtection="1">
      <alignment horizontal="center" vertical="center" wrapText="1"/>
    </xf>
    <xf numFmtId="0" fontId="11" fillId="0" borderId="1" xfId="4" applyNumberFormat="1" applyFont="1" applyFill="1" applyBorder="1" applyAlignment="1" applyProtection="1">
      <alignment horizontal="center" vertical="center" wrapText="1"/>
    </xf>
    <xf numFmtId="2" fontId="11" fillId="0" borderId="1" xfId="4" applyNumberFormat="1" applyFont="1" applyFill="1" applyBorder="1" applyAlignment="1" applyProtection="1">
      <alignment horizontal="justify" vertical="center" wrapText="1"/>
    </xf>
    <xf numFmtId="1" fontId="11" fillId="0" borderId="1" xfId="4" applyNumberFormat="1" applyFont="1" applyFill="1" applyBorder="1" applyAlignment="1" applyProtection="1">
      <alignment horizontal="center" vertical="center" wrapText="1"/>
    </xf>
    <xf numFmtId="166" fontId="11" fillId="0" borderId="1" xfId="5" applyNumberFormat="1" applyFont="1" applyFill="1" applyBorder="1" applyAlignment="1" applyProtection="1">
      <alignment horizontal="left" vertical="center" wrapText="1"/>
    </xf>
    <xf numFmtId="166" fontId="13" fillId="0" borderId="1" xfId="0" applyNumberFormat="1" applyFont="1" applyBorder="1" applyAlignment="1">
      <alignment vertical="center"/>
    </xf>
    <xf numFmtId="166" fontId="13" fillId="3" borderId="1" xfId="0" applyNumberFormat="1" applyFont="1" applyFill="1" applyBorder="1"/>
    <xf numFmtId="166" fontId="13" fillId="3" borderId="1" xfId="0" applyNumberFormat="1" applyFont="1" applyFill="1" applyBorder="1" applyAlignment="1">
      <alignment vertical="center"/>
    </xf>
    <xf numFmtId="0" fontId="5" fillId="0" borderId="0" xfId="0" applyFont="1"/>
    <xf numFmtId="0" fontId="14" fillId="0" borderId="0" xfId="0" applyFont="1"/>
    <xf numFmtId="0" fontId="15" fillId="2" borderId="0" xfId="0" applyFont="1" applyFill="1"/>
    <xf numFmtId="0" fontId="14" fillId="2" borderId="0" xfId="0" applyFont="1" applyFill="1"/>
    <xf numFmtId="0" fontId="16" fillId="2" borderId="0" xfId="0" applyFont="1" applyFill="1"/>
    <xf numFmtId="0" fontId="4" fillId="0" borderId="0" xfId="0" applyFont="1" applyAlignment="1">
      <alignment vertical="center"/>
    </xf>
    <xf numFmtId="42" fontId="17" fillId="0" borderId="0" xfId="2" applyFont="1" applyFill="1" applyAlignment="1">
      <alignment vertical="center"/>
    </xf>
    <xf numFmtId="0" fontId="5" fillId="0" borderId="0" xfId="0" applyFont="1" applyAlignment="1">
      <alignment vertical="center"/>
    </xf>
    <xf numFmtId="0" fontId="3" fillId="2" borderId="0" xfId="0" applyFont="1" applyFill="1"/>
    <xf numFmtId="0" fontId="22" fillId="2" borderId="0" xfId="3" applyFont="1" applyFill="1" applyBorder="1" applyAlignment="1" applyProtection="1">
      <alignment horizontal="justify" vertical="center" wrapText="1"/>
    </xf>
    <xf numFmtId="168" fontId="25" fillId="2" borderId="0" xfId="1" applyNumberFormat="1" applyFont="1" applyFill="1" applyBorder="1"/>
    <xf numFmtId="0" fontId="26" fillId="2" borderId="0" xfId="0" applyFont="1" applyFill="1"/>
    <xf numFmtId="0" fontId="27" fillId="0" borderId="0" xfId="0" applyFont="1"/>
    <xf numFmtId="0" fontId="4" fillId="0" borderId="2" xfId="0" applyFont="1" applyBorder="1" applyAlignment="1">
      <alignment horizontal="center"/>
    </xf>
    <xf numFmtId="0" fontId="5" fillId="0" borderId="2" xfId="0" applyFont="1" applyBorder="1" applyAlignment="1">
      <alignment horizontal="center" vertical="center"/>
    </xf>
    <xf numFmtId="0" fontId="20" fillId="2" borderId="0" xfId="0" applyFont="1" applyFill="1"/>
    <xf numFmtId="167" fontId="23" fillId="2" borderId="0" xfId="0" applyNumberFormat="1" applyFont="1" applyFill="1" applyAlignment="1">
      <alignment horizontal="center" vertical="center" wrapText="1"/>
    </xf>
    <xf numFmtId="166" fontId="20" fillId="2" borderId="0" xfId="0" applyNumberFormat="1" applyFont="1" applyFill="1"/>
    <xf numFmtId="0" fontId="24" fillId="2" borderId="0" xfId="0" applyFont="1" applyFill="1"/>
    <xf numFmtId="0" fontId="28" fillId="2" borderId="0" xfId="0" applyFont="1" applyFill="1"/>
    <xf numFmtId="0" fontId="19" fillId="2" borderId="3" xfId="0" applyFont="1" applyFill="1" applyBorder="1" applyAlignment="1">
      <alignment horizontal="center" vertical="center"/>
    </xf>
    <xf numFmtId="0" fontId="3" fillId="2" borderId="3" xfId="0" applyFont="1" applyFill="1" applyBorder="1" applyAlignment="1">
      <alignment vertical="center"/>
    </xf>
    <xf numFmtId="0" fontId="24" fillId="2" borderId="3" xfId="0" applyFont="1" applyFill="1" applyBorder="1" applyAlignment="1">
      <alignment vertical="center"/>
    </xf>
    <xf numFmtId="0" fontId="28" fillId="2" borderId="3" xfId="0" applyFont="1" applyFill="1" applyBorder="1" applyAlignment="1">
      <alignment vertical="center"/>
    </xf>
    <xf numFmtId="42" fontId="28" fillId="2" borderId="3" xfId="0" applyNumberFormat="1" applyFont="1" applyFill="1" applyBorder="1" applyAlignment="1">
      <alignment vertical="center"/>
    </xf>
    <xf numFmtId="0" fontId="10" fillId="3" borderId="1" xfId="3" applyFont="1" applyFill="1" applyBorder="1" applyAlignment="1" applyProtection="1">
      <alignment horizontal="center" vertical="center" wrapText="1"/>
    </xf>
    <xf numFmtId="1" fontId="12" fillId="2" borderId="1" xfId="4" applyNumberFormat="1" applyFont="1" applyFill="1" applyBorder="1" applyAlignment="1" applyProtection="1">
      <alignment horizontal="center" vertical="center" wrapText="1"/>
    </xf>
    <xf numFmtId="0" fontId="6" fillId="0" borderId="0" xfId="0" applyFont="1" applyAlignment="1">
      <alignment horizontal="left" vertical="center"/>
    </xf>
    <xf numFmtId="0" fontId="13" fillId="3" borderId="1" xfId="0" applyFont="1" applyFill="1" applyBorder="1" applyAlignment="1">
      <alignment horizontal="center"/>
    </xf>
    <xf numFmtId="0" fontId="29" fillId="2" borderId="3" xfId="0" applyFont="1" applyFill="1" applyBorder="1" applyAlignment="1">
      <alignment horizontal="center" vertical="center"/>
    </xf>
    <xf numFmtId="0" fontId="29" fillId="2" borderId="0" xfId="0" applyFont="1" applyFill="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xf>
    <xf numFmtId="0" fontId="21" fillId="2" borderId="0" xfId="0" applyFont="1" applyFill="1" applyAlignment="1">
      <alignment vertical="center" wrapText="1"/>
    </xf>
    <xf numFmtId="0" fontId="30" fillId="2" borderId="3" xfId="0" applyFont="1" applyFill="1" applyBorder="1" applyAlignment="1">
      <alignment horizontal="center" vertical="center" wrapText="1"/>
    </xf>
    <xf numFmtId="0" fontId="30" fillId="2" borderId="0" xfId="0" applyFont="1" applyFill="1" applyAlignment="1">
      <alignment horizontal="center" vertical="center" wrapText="1"/>
    </xf>
    <xf numFmtId="0" fontId="31" fillId="2" borderId="3" xfId="3" applyFont="1" applyFill="1" applyBorder="1" applyAlignment="1" applyProtection="1">
      <alignment horizontal="center" vertical="center" wrapText="1"/>
    </xf>
    <xf numFmtId="0" fontId="31" fillId="2" borderId="0" xfId="3" applyFont="1" applyFill="1" applyBorder="1" applyAlignment="1" applyProtection="1">
      <alignment horizontal="center" vertical="center" wrapText="1"/>
    </xf>
    <xf numFmtId="168" fontId="32" fillId="2" borderId="3" xfId="1" applyNumberFormat="1" applyFont="1" applyFill="1" applyBorder="1" applyAlignment="1">
      <alignment vertical="center"/>
    </xf>
    <xf numFmtId="168" fontId="32" fillId="2" borderId="0" xfId="1" applyNumberFormat="1" applyFont="1" applyFill="1" applyBorder="1" applyAlignment="1" applyProtection="1">
      <alignment horizontal="left" vertical="center" wrapText="1"/>
    </xf>
    <xf numFmtId="2" fontId="11" fillId="2" borderId="1" xfId="4" applyNumberFormat="1" applyFont="1" applyFill="1" applyBorder="1" applyAlignment="1" applyProtection="1">
      <alignment horizontal="center" vertical="center" wrapText="1"/>
    </xf>
  </cellXfs>
  <cellStyles count="6">
    <cellStyle name="Hipervínculo 2" xfId="3" xr:uid="{7002A1F3-6F26-4C95-9029-C6F1BEF45ABC}"/>
    <cellStyle name="Millares 2 76" xfId="4" xr:uid="{A5CA090B-7DF6-47D1-852C-8A60B8657085}"/>
    <cellStyle name="Moneda" xfId="1" builtinId="4"/>
    <cellStyle name="Moneda [0]" xfId="2" builtinId="7"/>
    <cellStyle name="Moneda 3 4" xfId="5" xr:uid="{8C3EF22D-8F81-47F9-93BE-738E090DC10E}"/>
    <cellStyle name="Normal" xfId="0" builtinId="0"/>
  </cellStyles>
  <dxfs count="2">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195013</xdr:colOff>
      <xdr:row>0</xdr:row>
      <xdr:rowOff>232661</xdr:rowOff>
    </xdr:from>
    <xdr:to>
      <xdr:col>3</xdr:col>
      <xdr:colOff>422194</xdr:colOff>
      <xdr:row>7</xdr:row>
      <xdr:rowOff>253472</xdr:rowOff>
    </xdr:to>
    <xdr:pic>
      <xdr:nvPicPr>
        <xdr:cNvPr id="6" name="Imagen 1">
          <a:extLst>
            <a:ext uri="{FF2B5EF4-FFF2-40B4-BE49-F238E27FC236}">
              <a16:creationId xmlns:a16="http://schemas.microsoft.com/office/drawing/2014/main" id="{D5504AB4-B334-4481-A8CA-E7FFFD2A6A4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7154" t="9747" r="16499" b="32545"/>
        <a:stretch>
          <a:fillRect/>
        </a:stretch>
      </xdr:blipFill>
      <xdr:spPr bwMode="auto">
        <a:xfrm>
          <a:off x="604588" y="232661"/>
          <a:ext cx="4542006" cy="19258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xdr:row>
      <xdr:rowOff>0</xdr:rowOff>
    </xdr:from>
    <xdr:to>
      <xdr:col>7</xdr:col>
      <xdr:colOff>1386227</xdr:colOff>
      <xdr:row>9</xdr:row>
      <xdr:rowOff>8504</xdr:rowOff>
    </xdr:to>
    <xdr:cxnSp macro="">
      <xdr:nvCxnSpPr>
        <xdr:cNvPr id="7" name="Conector recto 6">
          <a:extLst>
            <a:ext uri="{FF2B5EF4-FFF2-40B4-BE49-F238E27FC236}">
              <a16:creationId xmlns:a16="http://schemas.microsoft.com/office/drawing/2014/main" id="{C62F12DC-FB0B-4BC3-B528-32420A562EE5}"/>
            </a:ext>
          </a:extLst>
        </xdr:cNvPr>
        <xdr:cNvCxnSpPr/>
      </xdr:nvCxnSpPr>
      <xdr:spPr>
        <a:xfrm>
          <a:off x="0" y="2419350"/>
          <a:ext cx="9177677" cy="8504"/>
        </a:xfrm>
        <a:prstGeom prst="line">
          <a:avLst/>
        </a:prstGeom>
        <a:ln>
          <a:solidFill>
            <a:schemeClr val="accent6">
              <a:lumMod val="75000"/>
            </a:schemeClr>
          </a:solidFill>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49481</xdr:colOff>
      <xdr:row>70</xdr:row>
      <xdr:rowOff>0</xdr:rowOff>
    </xdr:from>
    <xdr:to>
      <xdr:col>1</xdr:col>
      <xdr:colOff>2779156</xdr:colOff>
      <xdr:row>70</xdr:row>
      <xdr:rowOff>0</xdr:rowOff>
    </xdr:to>
    <xdr:cxnSp macro="">
      <xdr:nvCxnSpPr>
        <xdr:cNvPr id="8" name="Conector recto 7">
          <a:extLst>
            <a:ext uri="{FF2B5EF4-FFF2-40B4-BE49-F238E27FC236}">
              <a16:creationId xmlns:a16="http://schemas.microsoft.com/office/drawing/2014/main" id="{53572D5F-0D4E-4344-913F-D04CB7938054}"/>
            </a:ext>
          </a:extLst>
        </xdr:cNvPr>
        <xdr:cNvCxnSpPr/>
      </xdr:nvCxnSpPr>
      <xdr:spPr>
        <a:xfrm>
          <a:off x="49481" y="21155025"/>
          <a:ext cx="3139250" cy="0"/>
        </a:xfrm>
        <a:prstGeom prst="line">
          <a:avLst/>
        </a:prstGeom>
        <a:ln>
          <a:solidFill>
            <a:schemeClr val="accent6">
              <a:lumMod val="75000"/>
            </a:schemeClr>
          </a:solidFill>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1</xdr:col>
      <xdr:colOff>114724</xdr:colOff>
      <xdr:row>69</xdr:row>
      <xdr:rowOff>19050</xdr:rowOff>
    </xdr:from>
    <xdr:to>
      <xdr:col>1</xdr:col>
      <xdr:colOff>1400175</xdr:colOff>
      <xdr:row>69</xdr:row>
      <xdr:rowOff>773751</xdr:rowOff>
    </xdr:to>
    <xdr:pic>
      <xdr:nvPicPr>
        <xdr:cNvPr id="9" name="Imagen 8">
          <a:extLst>
            <a:ext uri="{FF2B5EF4-FFF2-40B4-BE49-F238E27FC236}">
              <a16:creationId xmlns:a16="http://schemas.microsoft.com/office/drawing/2014/main" id="{DB754802-E8D8-44CF-AE1D-38D3AB98A54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4299" y="18869025"/>
          <a:ext cx="1285451" cy="7547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272EA-A1F3-434E-AD12-4497AF78349A}">
  <sheetPr>
    <pageSetUpPr fitToPage="1"/>
  </sheetPr>
  <dimension ref="A1:Q76"/>
  <sheetViews>
    <sheetView tabSelected="1" topLeftCell="A61" zoomScale="80" zoomScaleNormal="80" workbookViewId="0">
      <selection activeCell="E12" sqref="E12:E65"/>
    </sheetView>
  </sheetViews>
  <sheetFormatPr baseColWidth="10" defaultColWidth="86.28515625" defaultRowHeight="21" x14ac:dyDescent="0.35"/>
  <cols>
    <col min="1" max="1" width="7.28515625" customWidth="1"/>
    <col min="2" max="2" width="46.85546875" customWidth="1"/>
    <col min="3" max="3" width="11" style="1" customWidth="1"/>
    <col min="4" max="4" width="11.7109375" customWidth="1"/>
    <col min="5" max="5" width="12.140625" customWidth="1"/>
    <col min="6" max="6" width="15.85546875" customWidth="1"/>
    <col min="7" max="7" width="13.140625" customWidth="1"/>
    <col min="8" max="8" width="16.28515625" customWidth="1"/>
    <col min="9" max="9" width="16.5703125" style="38" customWidth="1"/>
    <col min="10" max="10" width="19.85546875" style="32" bestFit="1" customWidth="1"/>
    <col min="11" max="11" width="29.140625" style="32" customWidth="1"/>
    <col min="12" max="12" width="16" style="25" customWidth="1"/>
    <col min="13" max="13" width="11.5703125" style="25" customWidth="1"/>
    <col min="14" max="14" width="14.42578125" style="25" customWidth="1"/>
    <col min="15" max="15" width="21.42578125" style="25" customWidth="1"/>
  </cols>
  <sheetData>
    <row r="1" spans="1:15" ht="15" x14ac:dyDescent="0.25">
      <c r="I1" s="46" t="s">
        <v>27</v>
      </c>
      <c r="J1" s="47"/>
      <c r="K1" s="47"/>
    </row>
    <row r="2" spans="1:15" ht="18" x14ac:dyDescent="0.25">
      <c r="E2" s="2"/>
      <c r="F2" s="3" t="s">
        <v>0</v>
      </c>
      <c r="G2" s="3" t="s">
        <v>1</v>
      </c>
      <c r="H2" s="30" t="s">
        <v>2</v>
      </c>
      <c r="I2" s="46"/>
      <c r="J2" s="47"/>
      <c r="K2" s="47"/>
    </row>
    <row r="3" spans="1:15" x14ac:dyDescent="0.35">
      <c r="E3" s="4" t="s">
        <v>3</v>
      </c>
      <c r="F3" s="5">
        <v>17</v>
      </c>
      <c r="G3" s="5" t="s">
        <v>30</v>
      </c>
      <c r="H3" s="31">
        <v>2026</v>
      </c>
      <c r="I3" s="37"/>
    </row>
    <row r="4" spans="1:15" ht="36" x14ac:dyDescent="0.25">
      <c r="E4" s="6" t="s">
        <v>4</v>
      </c>
      <c r="F4" s="48" t="s">
        <v>5</v>
      </c>
      <c r="G4" s="48"/>
      <c r="H4" s="48"/>
      <c r="I4" s="51" t="s">
        <v>88</v>
      </c>
      <c r="J4" s="52"/>
      <c r="K4" s="52"/>
    </row>
    <row r="5" spans="1:15" ht="18" x14ac:dyDescent="0.25">
      <c r="E5" s="3" t="s">
        <v>6</v>
      </c>
      <c r="F5" s="49" t="s">
        <v>7</v>
      </c>
      <c r="G5" s="49"/>
      <c r="H5" s="49"/>
      <c r="I5" s="51"/>
      <c r="J5" s="52"/>
      <c r="K5" s="52"/>
    </row>
    <row r="6" spans="1:15" ht="18" x14ac:dyDescent="0.25">
      <c r="E6" s="3" t="s">
        <v>8</v>
      </c>
      <c r="F6" s="49" t="s">
        <v>9</v>
      </c>
      <c r="G6" s="49"/>
      <c r="H6" s="49"/>
      <c r="I6" s="51"/>
      <c r="J6" s="52"/>
      <c r="K6" s="52"/>
    </row>
    <row r="7" spans="1:15" ht="18" x14ac:dyDescent="0.25">
      <c r="E7" s="3" t="s">
        <v>10</v>
      </c>
      <c r="F7" s="49" t="s">
        <v>31</v>
      </c>
      <c r="G7" s="49"/>
      <c r="H7" s="49"/>
      <c r="I7" s="51"/>
      <c r="J7" s="52"/>
      <c r="K7" s="52"/>
    </row>
    <row r="8" spans="1:15" ht="15" x14ac:dyDescent="0.25">
      <c r="I8" s="51"/>
      <c r="J8" s="52"/>
      <c r="K8" s="52"/>
    </row>
    <row r="9" spans="1:15" ht="15" x14ac:dyDescent="0.25">
      <c r="A9" s="44" t="s">
        <v>11</v>
      </c>
      <c r="B9" s="44"/>
      <c r="C9" s="8"/>
      <c r="D9" s="7"/>
      <c r="I9" s="51"/>
      <c r="J9" s="52"/>
      <c r="K9" s="52"/>
    </row>
    <row r="10" spans="1:15" ht="21" customHeight="1" x14ac:dyDescent="0.35">
      <c r="L10" s="50"/>
      <c r="M10" s="50"/>
      <c r="N10" s="50"/>
      <c r="O10" s="50"/>
    </row>
    <row r="11" spans="1:15" ht="57" customHeight="1" x14ac:dyDescent="0.25">
      <c r="A11" s="9" t="s">
        <v>12</v>
      </c>
      <c r="B11" s="9" t="s">
        <v>13</v>
      </c>
      <c r="C11" s="42" t="s">
        <v>15</v>
      </c>
      <c r="D11" s="9" t="s">
        <v>32</v>
      </c>
      <c r="E11" s="42" t="s">
        <v>14</v>
      </c>
      <c r="F11" s="9" t="s">
        <v>16</v>
      </c>
      <c r="G11" s="9" t="s">
        <v>17</v>
      </c>
      <c r="H11" s="9" t="s">
        <v>18</v>
      </c>
      <c r="I11" s="53" t="s">
        <v>28</v>
      </c>
      <c r="J11" s="54" t="s">
        <v>29</v>
      </c>
      <c r="K11" s="26"/>
      <c r="L11" s="50"/>
      <c r="M11" s="50"/>
      <c r="N11" s="50"/>
      <c r="O11" s="50"/>
    </row>
    <row r="12" spans="1:15" ht="30" customHeight="1" x14ac:dyDescent="0.25">
      <c r="A12" s="10">
        <v>1</v>
      </c>
      <c r="B12" s="11" t="s">
        <v>33</v>
      </c>
      <c r="C12" s="43">
        <v>1</v>
      </c>
      <c r="D12" s="12" t="s">
        <v>34</v>
      </c>
      <c r="E12" s="57" t="s">
        <v>89</v>
      </c>
      <c r="F12" s="13">
        <v>542</v>
      </c>
      <c r="G12" s="14">
        <f>+F12*19%</f>
        <v>102.98</v>
      </c>
      <c r="H12" s="14">
        <f>+G12+F12</f>
        <v>644.98</v>
      </c>
      <c r="I12" s="55">
        <f>J12/1.079</f>
        <v>645.04170528266911</v>
      </c>
      <c r="J12" s="56">
        <v>696</v>
      </c>
      <c r="K12" s="33">
        <f>+INT(F12)</f>
        <v>542</v>
      </c>
      <c r="L12" s="33" t="str">
        <f>IF(H12&gt;J12,"VALOR SUPERA LA MEDIA GEOMETRICA"," VALOR ACEPTADO")</f>
        <v xml:space="preserve"> VALOR ACEPTADO</v>
      </c>
      <c r="M12" s="50"/>
      <c r="N12" s="50"/>
      <c r="O12" s="50"/>
    </row>
    <row r="13" spans="1:15" ht="30" customHeight="1" x14ac:dyDescent="0.25">
      <c r="A13" s="10">
        <v>2</v>
      </c>
      <c r="B13" s="11" t="s">
        <v>35</v>
      </c>
      <c r="C13" s="43">
        <v>1</v>
      </c>
      <c r="D13" s="12" t="s">
        <v>34</v>
      </c>
      <c r="E13" s="57" t="s">
        <v>90</v>
      </c>
      <c r="F13" s="13">
        <v>1796</v>
      </c>
      <c r="G13" s="14">
        <f t="shared" ref="G13:G65" si="0">+F13*19%</f>
        <v>341.24</v>
      </c>
      <c r="H13" s="14">
        <f t="shared" ref="H13:H65" si="1">+G13+F13</f>
        <v>2137.2399999999998</v>
      </c>
      <c r="I13" s="55">
        <f t="shared" ref="I13:I65" si="2">J13/1.079</f>
        <v>2138.0908248378128</v>
      </c>
      <c r="J13" s="56">
        <v>2307</v>
      </c>
      <c r="K13" s="33">
        <f t="shared" ref="K13:K65" si="3">+INT(F13)</f>
        <v>1796</v>
      </c>
      <c r="L13" s="33" t="str">
        <f>IF(H13&gt;J13,"VALOR SUPERA LA MEDIA GEOMETRICA"," VALOR ACEPTADO")</f>
        <v xml:space="preserve"> VALOR ACEPTADO</v>
      </c>
      <c r="M13" s="50"/>
      <c r="N13" s="50"/>
      <c r="O13" s="50"/>
    </row>
    <row r="14" spans="1:15" ht="30" customHeight="1" x14ac:dyDescent="0.25">
      <c r="A14" s="10">
        <v>3</v>
      </c>
      <c r="B14" s="11" t="s">
        <v>36</v>
      </c>
      <c r="C14" s="43">
        <v>1</v>
      </c>
      <c r="D14" s="12" t="s">
        <v>34</v>
      </c>
      <c r="E14" s="57" t="s">
        <v>91</v>
      </c>
      <c r="F14" s="13">
        <v>2014</v>
      </c>
      <c r="G14" s="14">
        <f t="shared" si="0"/>
        <v>382.66</v>
      </c>
      <c r="H14" s="14">
        <f t="shared" si="1"/>
        <v>2396.66</v>
      </c>
      <c r="I14" s="55">
        <f t="shared" si="2"/>
        <v>2397.5903614457834</v>
      </c>
      <c r="J14" s="56">
        <v>2587</v>
      </c>
      <c r="K14" s="33">
        <f t="shared" si="3"/>
        <v>2014</v>
      </c>
      <c r="L14" s="33" t="str">
        <f t="shared" ref="L14:L65" si="4">IF(H14&gt;J14,"VALOR SUPERA LA MEDIA GEOMETRICA"," VALOR ACEPTADO")</f>
        <v xml:space="preserve"> VALOR ACEPTADO</v>
      </c>
      <c r="M14" s="50"/>
      <c r="N14" s="50"/>
      <c r="O14" s="50"/>
    </row>
    <row r="15" spans="1:15" ht="30" customHeight="1" x14ac:dyDescent="0.25">
      <c r="A15" s="10">
        <v>4</v>
      </c>
      <c r="B15" s="11" t="s">
        <v>37</v>
      </c>
      <c r="C15" s="43">
        <v>1</v>
      </c>
      <c r="D15" s="12" t="s">
        <v>34</v>
      </c>
      <c r="E15" s="57" t="s">
        <v>89</v>
      </c>
      <c r="F15" s="13">
        <v>2387</v>
      </c>
      <c r="G15" s="14">
        <f t="shared" si="0"/>
        <v>453.53000000000003</v>
      </c>
      <c r="H15" s="14">
        <f t="shared" si="1"/>
        <v>2840.53</v>
      </c>
      <c r="I15" s="55">
        <f t="shared" si="2"/>
        <v>2841.5199258572752</v>
      </c>
      <c r="J15" s="56">
        <v>3066</v>
      </c>
      <c r="K15" s="33">
        <f t="shared" si="3"/>
        <v>2387</v>
      </c>
      <c r="L15" s="33" t="str">
        <f t="shared" si="4"/>
        <v xml:space="preserve"> VALOR ACEPTADO</v>
      </c>
      <c r="M15" s="50"/>
      <c r="N15" s="50"/>
      <c r="O15" s="50"/>
    </row>
    <row r="16" spans="1:15" ht="30" customHeight="1" x14ac:dyDescent="0.25">
      <c r="A16" s="10">
        <v>5</v>
      </c>
      <c r="B16" s="11" t="s">
        <v>38</v>
      </c>
      <c r="C16" s="43">
        <v>1</v>
      </c>
      <c r="D16" s="12" t="s">
        <v>34</v>
      </c>
      <c r="E16" s="57" t="s">
        <v>89</v>
      </c>
      <c r="F16" s="13">
        <v>2387</v>
      </c>
      <c r="G16" s="14">
        <f t="shared" si="0"/>
        <v>453.53000000000003</v>
      </c>
      <c r="H16" s="14">
        <f t="shared" si="1"/>
        <v>2840.53</v>
      </c>
      <c r="I16" s="55">
        <f t="shared" si="2"/>
        <v>2841.5199258572752</v>
      </c>
      <c r="J16" s="56">
        <v>3066</v>
      </c>
      <c r="K16" s="33">
        <f t="shared" si="3"/>
        <v>2387</v>
      </c>
      <c r="L16" s="33" t="str">
        <f t="shared" si="4"/>
        <v xml:space="preserve"> VALOR ACEPTADO</v>
      </c>
      <c r="M16" s="50"/>
      <c r="N16" s="50"/>
      <c r="O16" s="50"/>
    </row>
    <row r="17" spans="1:15" ht="30" customHeight="1" x14ac:dyDescent="0.25">
      <c r="A17" s="10">
        <v>6</v>
      </c>
      <c r="B17" s="11" t="s">
        <v>39</v>
      </c>
      <c r="C17" s="43">
        <v>1</v>
      </c>
      <c r="D17" s="12" t="s">
        <v>34</v>
      </c>
      <c r="E17" s="57" t="s">
        <v>89</v>
      </c>
      <c r="F17" s="13">
        <v>5584</v>
      </c>
      <c r="G17" s="14">
        <f t="shared" si="0"/>
        <v>1060.96</v>
      </c>
      <c r="H17" s="14">
        <f t="shared" si="1"/>
        <v>6644.96</v>
      </c>
      <c r="I17" s="55">
        <f t="shared" si="2"/>
        <v>6645.0417052826697</v>
      </c>
      <c r="J17" s="56">
        <v>7170</v>
      </c>
      <c r="K17" s="33">
        <f t="shared" si="3"/>
        <v>5584</v>
      </c>
      <c r="L17" s="33" t="str">
        <f t="shared" si="4"/>
        <v xml:space="preserve"> VALOR ACEPTADO</v>
      </c>
      <c r="M17" s="50"/>
      <c r="N17" s="50"/>
      <c r="O17" s="50"/>
    </row>
    <row r="18" spans="1:15" ht="45" customHeight="1" x14ac:dyDescent="0.25">
      <c r="A18" s="10">
        <v>7</v>
      </c>
      <c r="B18" s="11" t="s">
        <v>40</v>
      </c>
      <c r="C18" s="43">
        <v>1</v>
      </c>
      <c r="D18" s="12" t="s">
        <v>34</v>
      </c>
      <c r="E18" s="57" t="s">
        <v>89</v>
      </c>
      <c r="F18" s="13">
        <v>5981</v>
      </c>
      <c r="G18" s="14">
        <f t="shared" si="0"/>
        <v>1136.3900000000001</v>
      </c>
      <c r="H18" s="14">
        <f t="shared" si="1"/>
        <v>7117.39</v>
      </c>
      <c r="I18" s="55">
        <f t="shared" si="2"/>
        <v>7117.7015755329012</v>
      </c>
      <c r="J18" s="56">
        <v>7680</v>
      </c>
      <c r="K18" s="33">
        <f t="shared" si="3"/>
        <v>5981</v>
      </c>
      <c r="L18" s="33" t="str">
        <f t="shared" si="4"/>
        <v xml:space="preserve"> VALOR ACEPTADO</v>
      </c>
      <c r="M18" s="50"/>
      <c r="N18" s="50"/>
      <c r="O18" s="50"/>
    </row>
    <row r="19" spans="1:15" ht="30" x14ac:dyDescent="0.25">
      <c r="A19" s="10">
        <v>8</v>
      </c>
      <c r="B19" s="11" t="s">
        <v>41</v>
      </c>
      <c r="C19" s="43">
        <v>1</v>
      </c>
      <c r="D19" s="12" t="s">
        <v>34</v>
      </c>
      <c r="E19" s="57" t="s">
        <v>91</v>
      </c>
      <c r="F19" s="13">
        <v>6225</v>
      </c>
      <c r="G19" s="14">
        <f t="shared" si="0"/>
        <v>1182.75</v>
      </c>
      <c r="H19" s="14">
        <f t="shared" si="1"/>
        <v>7407.75</v>
      </c>
      <c r="I19" s="55">
        <f t="shared" si="2"/>
        <v>7407.7849860982396</v>
      </c>
      <c r="J19" s="56">
        <v>7993</v>
      </c>
      <c r="K19" s="33">
        <f t="shared" si="3"/>
        <v>6225</v>
      </c>
      <c r="L19" s="33" t="str">
        <f t="shared" si="4"/>
        <v xml:space="preserve"> VALOR ACEPTADO</v>
      </c>
    </row>
    <row r="20" spans="1:15" ht="60" x14ac:dyDescent="0.25">
      <c r="A20" s="10">
        <v>9</v>
      </c>
      <c r="B20" s="11" t="s">
        <v>42</v>
      </c>
      <c r="C20" s="43">
        <v>1</v>
      </c>
      <c r="D20" s="12" t="s">
        <v>34</v>
      </c>
      <c r="E20" s="57" t="s">
        <v>92</v>
      </c>
      <c r="F20" s="13">
        <v>6811</v>
      </c>
      <c r="G20" s="14">
        <f t="shared" si="0"/>
        <v>1294.0899999999999</v>
      </c>
      <c r="H20" s="14">
        <f t="shared" si="1"/>
        <v>8105.09</v>
      </c>
      <c r="I20" s="55">
        <f t="shared" si="2"/>
        <v>8105.6533827618168</v>
      </c>
      <c r="J20" s="56">
        <v>8746</v>
      </c>
      <c r="K20" s="33">
        <f t="shared" si="3"/>
        <v>6811</v>
      </c>
      <c r="L20" s="33" t="str">
        <f t="shared" si="4"/>
        <v xml:space="preserve"> VALOR ACEPTADO</v>
      </c>
    </row>
    <row r="21" spans="1:15" ht="28.5" x14ac:dyDescent="0.25">
      <c r="A21" s="10">
        <v>10</v>
      </c>
      <c r="B21" s="11" t="s">
        <v>43</v>
      </c>
      <c r="C21" s="43">
        <v>1</v>
      </c>
      <c r="D21" s="12" t="s">
        <v>34</v>
      </c>
      <c r="E21" s="57" t="s">
        <v>92</v>
      </c>
      <c r="F21" s="13">
        <v>7822</v>
      </c>
      <c r="G21" s="14">
        <f t="shared" si="0"/>
        <v>1486.18</v>
      </c>
      <c r="H21" s="14">
        <f t="shared" si="1"/>
        <v>9308.18</v>
      </c>
      <c r="I21" s="55">
        <f t="shared" si="2"/>
        <v>9308.6190917516215</v>
      </c>
      <c r="J21" s="56">
        <v>10044</v>
      </c>
      <c r="K21" s="33">
        <f t="shared" si="3"/>
        <v>7822</v>
      </c>
      <c r="L21" s="33" t="str">
        <f t="shared" si="4"/>
        <v xml:space="preserve"> VALOR ACEPTADO</v>
      </c>
    </row>
    <row r="22" spans="1:15" ht="30" x14ac:dyDescent="0.25">
      <c r="A22" s="10">
        <v>11</v>
      </c>
      <c r="B22" s="11" t="s">
        <v>44</v>
      </c>
      <c r="C22" s="43">
        <v>1</v>
      </c>
      <c r="D22" s="12" t="s">
        <v>34</v>
      </c>
      <c r="E22" s="57" t="s">
        <v>92</v>
      </c>
      <c r="F22" s="13">
        <v>8084</v>
      </c>
      <c r="G22" s="14">
        <f t="shared" si="0"/>
        <v>1535.96</v>
      </c>
      <c r="H22" s="14">
        <f t="shared" si="1"/>
        <v>9619.9599999999991</v>
      </c>
      <c r="I22" s="55">
        <f t="shared" si="2"/>
        <v>9620.0185356811871</v>
      </c>
      <c r="J22" s="56">
        <v>10380</v>
      </c>
      <c r="K22" s="33">
        <f t="shared" si="3"/>
        <v>8084</v>
      </c>
      <c r="L22" s="33" t="str">
        <f t="shared" si="4"/>
        <v xml:space="preserve"> VALOR ACEPTADO</v>
      </c>
    </row>
    <row r="23" spans="1:15" ht="45" x14ac:dyDescent="0.25">
      <c r="A23" s="10">
        <v>12</v>
      </c>
      <c r="B23" s="11" t="s">
        <v>45</v>
      </c>
      <c r="C23" s="43">
        <v>1</v>
      </c>
      <c r="D23" s="12" t="s">
        <v>34</v>
      </c>
      <c r="E23" s="57" t="s">
        <v>92</v>
      </c>
      <c r="F23" s="13">
        <v>8189</v>
      </c>
      <c r="G23" s="14">
        <f t="shared" si="0"/>
        <v>1555.91</v>
      </c>
      <c r="H23" s="14">
        <f t="shared" si="1"/>
        <v>9744.91</v>
      </c>
      <c r="I23" s="55">
        <f t="shared" si="2"/>
        <v>9745.1343836886008</v>
      </c>
      <c r="J23" s="56">
        <v>10515</v>
      </c>
      <c r="K23" s="33">
        <f t="shared" si="3"/>
        <v>8189</v>
      </c>
      <c r="L23" s="33" t="str">
        <f t="shared" si="4"/>
        <v xml:space="preserve"> VALOR ACEPTADO</v>
      </c>
    </row>
    <row r="24" spans="1:15" ht="45" x14ac:dyDescent="0.25">
      <c r="A24" s="10">
        <v>13</v>
      </c>
      <c r="B24" s="11" t="s">
        <v>46</v>
      </c>
      <c r="C24" s="43">
        <v>1</v>
      </c>
      <c r="D24" s="12" t="s">
        <v>34</v>
      </c>
      <c r="E24" s="57" t="s">
        <v>91</v>
      </c>
      <c r="F24" s="13">
        <v>8868</v>
      </c>
      <c r="G24" s="14">
        <f t="shared" si="0"/>
        <v>1684.92</v>
      </c>
      <c r="H24" s="14">
        <f t="shared" si="1"/>
        <v>10552.92</v>
      </c>
      <c r="I24" s="55">
        <f t="shared" si="2"/>
        <v>10553.290083410566</v>
      </c>
      <c r="J24" s="56">
        <v>11387</v>
      </c>
      <c r="K24" s="33">
        <f t="shared" si="3"/>
        <v>8868</v>
      </c>
      <c r="L24" s="33" t="str">
        <f t="shared" si="4"/>
        <v xml:space="preserve"> VALOR ACEPTADO</v>
      </c>
    </row>
    <row r="25" spans="1:15" ht="30" x14ac:dyDescent="0.25">
      <c r="A25" s="10">
        <v>14</v>
      </c>
      <c r="B25" s="11" t="s">
        <v>47</v>
      </c>
      <c r="C25" s="43">
        <v>1</v>
      </c>
      <c r="D25" s="12" t="s">
        <v>34</v>
      </c>
      <c r="E25" s="57" t="s">
        <v>92</v>
      </c>
      <c r="F25" s="13">
        <v>8890</v>
      </c>
      <c r="G25" s="14">
        <f t="shared" si="0"/>
        <v>1689.1</v>
      </c>
      <c r="H25" s="14">
        <f t="shared" si="1"/>
        <v>10579.1</v>
      </c>
      <c r="I25" s="55">
        <f t="shared" si="2"/>
        <v>10579.240037071362</v>
      </c>
      <c r="J25" s="56">
        <v>11415</v>
      </c>
      <c r="K25" s="33">
        <f t="shared" si="3"/>
        <v>8890</v>
      </c>
      <c r="L25" s="33" t="str">
        <f t="shared" si="4"/>
        <v xml:space="preserve"> VALOR ACEPTADO</v>
      </c>
    </row>
    <row r="26" spans="1:15" ht="30" x14ac:dyDescent="0.25">
      <c r="A26" s="10">
        <v>15</v>
      </c>
      <c r="B26" s="11" t="s">
        <v>48</v>
      </c>
      <c r="C26" s="43">
        <v>1</v>
      </c>
      <c r="D26" s="12" t="s">
        <v>34</v>
      </c>
      <c r="E26" s="57" t="s">
        <v>89</v>
      </c>
      <c r="F26" s="13">
        <v>9115</v>
      </c>
      <c r="G26" s="14">
        <f t="shared" si="0"/>
        <v>1731.85</v>
      </c>
      <c r="H26" s="14">
        <f t="shared" si="1"/>
        <v>10846.85</v>
      </c>
      <c r="I26" s="55">
        <f t="shared" si="2"/>
        <v>10848.007414272475</v>
      </c>
      <c r="J26" s="56">
        <v>11705</v>
      </c>
      <c r="K26" s="33">
        <f t="shared" si="3"/>
        <v>9115</v>
      </c>
      <c r="L26" s="33" t="str">
        <f t="shared" si="4"/>
        <v xml:space="preserve"> VALOR ACEPTADO</v>
      </c>
    </row>
    <row r="27" spans="1:15" ht="45" x14ac:dyDescent="0.25">
      <c r="A27" s="10">
        <v>16</v>
      </c>
      <c r="B27" s="11" t="s">
        <v>49</v>
      </c>
      <c r="C27" s="43">
        <v>1</v>
      </c>
      <c r="D27" s="12" t="s">
        <v>34</v>
      </c>
      <c r="E27" s="57" t="s">
        <v>92</v>
      </c>
      <c r="F27" s="13">
        <v>9457</v>
      </c>
      <c r="G27" s="14">
        <f t="shared" si="0"/>
        <v>1796.83</v>
      </c>
      <c r="H27" s="14">
        <f t="shared" si="1"/>
        <v>11253.83</v>
      </c>
      <c r="I27" s="55">
        <f t="shared" si="2"/>
        <v>11254.865616311399</v>
      </c>
      <c r="J27" s="56">
        <v>12144</v>
      </c>
      <c r="K27" s="33">
        <f t="shared" si="3"/>
        <v>9457</v>
      </c>
      <c r="L27" s="33" t="str">
        <f t="shared" si="4"/>
        <v xml:space="preserve"> VALOR ACEPTADO</v>
      </c>
    </row>
    <row r="28" spans="1:15" ht="45" x14ac:dyDescent="0.25">
      <c r="A28" s="10">
        <v>17</v>
      </c>
      <c r="B28" s="11" t="s">
        <v>50</v>
      </c>
      <c r="C28" s="43">
        <v>1</v>
      </c>
      <c r="D28" s="12" t="s">
        <v>34</v>
      </c>
      <c r="E28" s="57" t="s">
        <v>92</v>
      </c>
      <c r="F28" s="13">
        <v>12083</v>
      </c>
      <c r="G28" s="14">
        <f t="shared" si="0"/>
        <v>2295.77</v>
      </c>
      <c r="H28" s="14">
        <f t="shared" si="1"/>
        <v>14378.77</v>
      </c>
      <c r="I28" s="55">
        <f t="shared" si="2"/>
        <v>14379.0546802595</v>
      </c>
      <c r="J28" s="56">
        <v>15515</v>
      </c>
      <c r="K28" s="33">
        <f t="shared" si="3"/>
        <v>12083</v>
      </c>
      <c r="L28" s="33" t="str">
        <f t="shared" si="4"/>
        <v xml:space="preserve"> VALOR ACEPTADO</v>
      </c>
    </row>
    <row r="29" spans="1:15" ht="45" x14ac:dyDescent="0.25">
      <c r="A29" s="10">
        <v>18</v>
      </c>
      <c r="B29" s="11" t="s">
        <v>51</v>
      </c>
      <c r="C29" s="43">
        <v>1</v>
      </c>
      <c r="D29" s="12" t="s">
        <v>34</v>
      </c>
      <c r="E29" s="57" t="s">
        <v>92</v>
      </c>
      <c r="F29" s="13">
        <v>12296</v>
      </c>
      <c r="G29" s="14">
        <f t="shared" si="0"/>
        <v>2336.2400000000002</v>
      </c>
      <c r="H29" s="14">
        <f t="shared" si="1"/>
        <v>14632.24</v>
      </c>
      <c r="I29" s="55">
        <f t="shared" si="2"/>
        <v>14632.993512511586</v>
      </c>
      <c r="J29" s="56">
        <v>15789</v>
      </c>
      <c r="K29" s="33">
        <f t="shared" si="3"/>
        <v>12296</v>
      </c>
      <c r="L29" s="33" t="str">
        <f t="shared" si="4"/>
        <v xml:space="preserve"> VALOR ACEPTADO</v>
      </c>
    </row>
    <row r="30" spans="1:15" ht="45" x14ac:dyDescent="0.25">
      <c r="A30" s="10">
        <v>19</v>
      </c>
      <c r="B30" s="11" t="s">
        <v>52</v>
      </c>
      <c r="C30" s="43">
        <v>1</v>
      </c>
      <c r="D30" s="12" t="s">
        <v>34</v>
      </c>
      <c r="E30" s="57" t="s">
        <v>92</v>
      </c>
      <c r="F30" s="13">
        <v>12418</v>
      </c>
      <c r="G30" s="14">
        <f t="shared" si="0"/>
        <v>2359.42</v>
      </c>
      <c r="H30" s="14">
        <f t="shared" si="1"/>
        <v>14777.42</v>
      </c>
      <c r="I30" s="55">
        <f t="shared" si="2"/>
        <v>14777.571825764597</v>
      </c>
      <c r="J30" s="56">
        <v>15945</v>
      </c>
      <c r="K30" s="33">
        <f t="shared" si="3"/>
        <v>12418</v>
      </c>
      <c r="L30" s="33" t="str">
        <f t="shared" si="4"/>
        <v xml:space="preserve"> VALOR ACEPTADO</v>
      </c>
    </row>
    <row r="31" spans="1:15" ht="90" x14ac:dyDescent="0.25">
      <c r="A31" s="10">
        <v>20</v>
      </c>
      <c r="B31" s="11" t="s">
        <v>53</v>
      </c>
      <c r="C31" s="43">
        <v>1</v>
      </c>
      <c r="D31" s="12" t="s">
        <v>34</v>
      </c>
      <c r="E31" s="57" t="s">
        <v>93</v>
      </c>
      <c r="F31" s="13">
        <v>13421</v>
      </c>
      <c r="G31" s="14">
        <f t="shared" si="0"/>
        <v>2549.9900000000002</v>
      </c>
      <c r="H31" s="14">
        <f t="shared" si="1"/>
        <v>15970.99</v>
      </c>
      <c r="I31" s="55">
        <f t="shared" si="2"/>
        <v>15971.269694161261</v>
      </c>
      <c r="J31" s="56">
        <v>17233</v>
      </c>
      <c r="K31" s="33">
        <f t="shared" si="3"/>
        <v>13421</v>
      </c>
      <c r="L31" s="33" t="str">
        <f t="shared" si="4"/>
        <v xml:space="preserve"> VALOR ACEPTADO</v>
      </c>
    </row>
    <row r="32" spans="1:15" ht="45" x14ac:dyDescent="0.25">
      <c r="A32" s="10">
        <v>21</v>
      </c>
      <c r="B32" s="11" t="s">
        <v>54</v>
      </c>
      <c r="C32" s="43">
        <v>1</v>
      </c>
      <c r="D32" s="12" t="s">
        <v>34</v>
      </c>
      <c r="E32" s="57" t="s">
        <v>91</v>
      </c>
      <c r="F32" s="13">
        <v>15214</v>
      </c>
      <c r="G32" s="14">
        <f t="shared" si="0"/>
        <v>2890.66</v>
      </c>
      <c r="H32" s="14">
        <f t="shared" si="1"/>
        <v>18104.66</v>
      </c>
      <c r="I32" s="55">
        <f t="shared" si="2"/>
        <v>18105.653382761819</v>
      </c>
      <c r="J32" s="56">
        <v>19536</v>
      </c>
      <c r="K32" s="33">
        <f t="shared" si="3"/>
        <v>15214</v>
      </c>
      <c r="L32" s="33" t="str">
        <f t="shared" si="4"/>
        <v xml:space="preserve"> VALOR ACEPTADO</v>
      </c>
    </row>
    <row r="33" spans="1:12" ht="30" x14ac:dyDescent="0.25">
      <c r="A33" s="10">
        <v>22</v>
      </c>
      <c r="B33" s="11" t="s">
        <v>55</v>
      </c>
      <c r="C33" s="43">
        <v>1</v>
      </c>
      <c r="D33" s="12" t="s">
        <v>34</v>
      </c>
      <c r="E33" s="57" t="s">
        <v>89</v>
      </c>
      <c r="F33" s="13">
        <v>14019</v>
      </c>
      <c r="G33" s="14">
        <f t="shared" si="0"/>
        <v>2663.61</v>
      </c>
      <c r="H33" s="14">
        <f t="shared" si="1"/>
        <v>16682.61</v>
      </c>
      <c r="I33" s="55">
        <f t="shared" si="2"/>
        <v>16683.039851714551</v>
      </c>
      <c r="J33" s="56">
        <v>18001</v>
      </c>
      <c r="K33" s="33">
        <f t="shared" si="3"/>
        <v>14019</v>
      </c>
      <c r="L33" s="33" t="str">
        <f t="shared" si="4"/>
        <v xml:space="preserve"> VALOR ACEPTADO</v>
      </c>
    </row>
    <row r="34" spans="1:12" ht="45" x14ac:dyDescent="0.25">
      <c r="A34" s="10">
        <v>23</v>
      </c>
      <c r="B34" s="11" t="s">
        <v>56</v>
      </c>
      <c r="C34" s="43">
        <v>1</v>
      </c>
      <c r="D34" s="12" t="s">
        <v>34</v>
      </c>
      <c r="E34" s="57" t="s">
        <v>92</v>
      </c>
      <c r="F34" s="13">
        <v>15578</v>
      </c>
      <c r="G34" s="14">
        <f t="shared" si="0"/>
        <v>2959.82</v>
      </c>
      <c r="H34" s="14">
        <f t="shared" si="1"/>
        <v>18537.82</v>
      </c>
      <c r="I34" s="55">
        <f t="shared" si="2"/>
        <v>18538.461538461539</v>
      </c>
      <c r="J34" s="56">
        <v>20003</v>
      </c>
      <c r="K34" s="33">
        <f t="shared" si="3"/>
        <v>15578</v>
      </c>
      <c r="L34" s="33" t="str">
        <f t="shared" si="4"/>
        <v xml:space="preserve"> VALOR ACEPTADO</v>
      </c>
    </row>
    <row r="35" spans="1:12" ht="45" x14ac:dyDescent="0.25">
      <c r="A35" s="10">
        <v>24</v>
      </c>
      <c r="B35" s="11" t="s">
        <v>57</v>
      </c>
      <c r="C35" s="43">
        <v>1</v>
      </c>
      <c r="D35" s="12" t="s">
        <v>34</v>
      </c>
      <c r="E35" s="57" t="s">
        <v>92</v>
      </c>
      <c r="F35" s="13">
        <v>16361</v>
      </c>
      <c r="G35" s="14">
        <f t="shared" si="0"/>
        <v>3108.59</v>
      </c>
      <c r="H35" s="14">
        <f t="shared" si="1"/>
        <v>19469.59</v>
      </c>
      <c r="I35" s="55">
        <f t="shared" si="2"/>
        <v>19469.879518072288</v>
      </c>
      <c r="J35" s="56">
        <v>21008</v>
      </c>
      <c r="K35" s="33">
        <f t="shared" si="3"/>
        <v>16361</v>
      </c>
      <c r="L35" s="33" t="str">
        <f t="shared" si="4"/>
        <v xml:space="preserve"> VALOR ACEPTADO</v>
      </c>
    </row>
    <row r="36" spans="1:12" ht="45" x14ac:dyDescent="0.25">
      <c r="A36" s="10">
        <v>25</v>
      </c>
      <c r="B36" s="11" t="s">
        <v>58</v>
      </c>
      <c r="C36" s="43">
        <v>1</v>
      </c>
      <c r="D36" s="12" t="s">
        <v>34</v>
      </c>
      <c r="E36" s="57" t="s">
        <v>92</v>
      </c>
      <c r="F36" s="13">
        <v>18545</v>
      </c>
      <c r="G36" s="14">
        <f t="shared" si="0"/>
        <v>3523.55</v>
      </c>
      <c r="H36" s="14">
        <f t="shared" si="1"/>
        <v>22068.55</v>
      </c>
      <c r="I36" s="55">
        <f t="shared" si="2"/>
        <v>22069.508804448564</v>
      </c>
      <c r="J36" s="56">
        <v>23813</v>
      </c>
      <c r="K36" s="33">
        <f t="shared" si="3"/>
        <v>18545</v>
      </c>
      <c r="L36" s="33" t="str">
        <f t="shared" si="4"/>
        <v xml:space="preserve"> VALOR ACEPTADO</v>
      </c>
    </row>
    <row r="37" spans="1:12" ht="120" x14ac:dyDescent="0.25">
      <c r="A37" s="10">
        <v>26</v>
      </c>
      <c r="B37" s="11" t="s">
        <v>59</v>
      </c>
      <c r="C37" s="43">
        <v>1</v>
      </c>
      <c r="D37" s="12" t="s">
        <v>34</v>
      </c>
      <c r="E37" s="57" t="s">
        <v>92</v>
      </c>
      <c r="F37" s="13">
        <v>18908</v>
      </c>
      <c r="G37" s="14">
        <f t="shared" si="0"/>
        <v>3592.52</v>
      </c>
      <c r="H37" s="14">
        <f t="shared" si="1"/>
        <v>22500.52</v>
      </c>
      <c r="I37" s="55">
        <f t="shared" si="2"/>
        <v>22501.390176088971</v>
      </c>
      <c r="J37" s="56">
        <v>24279</v>
      </c>
      <c r="K37" s="33">
        <f t="shared" si="3"/>
        <v>18908</v>
      </c>
      <c r="L37" s="33" t="str">
        <f t="shared" si="4"/>
        <v xml:space="preserve"> VALOR ACEPTADO</v>
      </c>
    </row>
    <row r="38" spans="1:12" ht="30" x14ac:dyDescent="0.25">
      <c r="A38" s="10">
        <v>27</v>
      </c>
      <c r="B38" s="11" t="s">
        <v>60</v>
      </c>
      <c r="C38" s="43">
        <v>1</v>
      </c>
      <c r="D38" s="12" t="s">
        <v>34</v>
      </c>
      <c r="E38" s="57" t="s">
        <v>92</v>
      </c>
      <c r="F38" s="13">
        <v>20203</v>
      </c>
      <c r="G38" s="14">
        <f t="shared" si="0"/>
        <v>3838.57</v>
      </c>
      <c r="H38" s="14">
        <f t="shared" si="1"/>
        <v>24041.57</v>
      </c>
      <c r="I38" s="55">
        <f t="shared" si="2"/>
        <v>24041.70528266914</v>
      </c>
      <c r="J38" s="56">
        <v>25941</v>
      </c>
      <c r="K38" s="33">
        <f t="shared" si="3"/>
        <v>20203</v>
      </c>
      <c r="L38" s="33" t="str">
        <f t="shared" si="4"/>
        <v xml:space="preserve"> VALOR ACEPTADO</v>
      </c>
    </row>
    <row r="39" spans="1:12" ht="30" x14ac:dyDescent="0.25">
      <c r="A39" s="10">
        <v>28</v>
      </c>
      <c r="B39" s="11" t="s">
        <v>61</v>
      </c>
      <c r="C39" s="43">
        <v>1</v>
      </c>
      <c r="D39" s="12" t="s">
        <v>34</v>
      </c>
      <c r="E39" s="57" t="s">
        <v>92</v>
      </c>
      <c r="F39" s="13">
        <v>17991</v>
      </c>
      <c r="G39" s="14">
        <f t="shared" si="0"/>
        <v>3418.29</v>
      </c>
      <c r="H39" s="14">
        <f t="shared" si="1"/>
        <v>21409.29</v>
      </c>
      <c r="I39" s="55">
        <f t="shared" si="2"/>
        <v>21409.638554216868</v>
      </c>
      <c r="J39" s="56">
        <v>23101</v>
      </c>
      <c r="K39" s="33">
        <f t="shared" si="3"/>
        <v>17991</v>
      </c>
      <c r="L39" s="33" t="str">
        <f t="shared" si="4"/>
        <v xml:space="preserve"> VALOR ACEPTADO</v>
      </c>
    </row>
    <row r="40" spans="1:12" ht="45" x14ac:dyDescent="0.25">
      <c r="A40" s="10">
        <v>29</v>
      </c>
      <c r="B40" s="11" t="s">
        <v>62</v>
      </c>
      <c r="C40" s="43">
        <v>1</v>
      </c>
      <c r="D40" s="12" t="s">
        <v>34</v>
      </c>
      <c r="E40" s="57" t="s">
        <v>92</v>
      </c>
      <c r="F40" s="13">
        <v>24812</v>
      </c>
      <c r="G40" s="14">
        <f t="shared" si="0"/>
        <v>4714.28</v>
      </c>
      <c r="H40" s="14">
        <f t="shared" si="1"/>
        <v>29526.28</v>
      </c>
      <c r="I40" s="55">
        <f t="shared" si="2"/>
        <v>29526.413345690456</v>
      </c>
      <c r="J40" s="56">
        <v>31859</v>
      </c>
      <c r="K40" s="33">
        <f t="shared" si="3"/>
        <v>24812</v>
      </c>
      <c r="L40" s="33" t="str">
        <f t="shared" si="4"/>
        <v xml:space="preserve"> VALOR ACEPTADO</v>
      </c>
    </row>
    <row r="41" spans="1:12" ht="75" x14ac:dyDescent="0.25">
      <c r="A41" s="10">
        <v>30</v>
      </c>
      <c r="B41" s="11" t="s">
        <v>63</v>
      </c>
      <c r="C41" s="43">
        <v>1</v>
      </c>
      <c r="D41" s="12" t="s">
        <v>34</v>
      </c>
      <c r="E41" s="57" t="s">
        <v>92</v>
      </c>
      <c r="F41" s="13">
        <v>31347</v>
      </c>
      <c r="G41" s="14">
        <f t="shared" si="0"/>
        <v>5955.93</v>
      </c>
      <c r="H41" s="14">
        <f t="shared" si="1"/>
        <v>37302.93</v>
      </c>
      <c r="I41" s="55">
        <f t="shared" si="2"/>
        <v>37303.058387395737</v>
      </c>
      <c r="J41" s="56">
        <v>40250</v>
      </c>
      <c r="K41" s="33">
        <f t="shared" si="3"/>
        <v>31347</v>
      </c>
      <c r="L41" s="33" t="str">
        <f t="shared" si="4"/>
        <v xml:space="preserve"> VALOR ACEPTADO</v>
      </c>
    </row>
    <row r="42" spans="1:12" ht="45" x14ac:dyDescent="0.25">
      <c r="A42" s="10">
        <v>31</v>
      </c>
      <c r="B42" s="11" t="s">
        <v>64</v>
      </c>
      <c r="C42" s="43">
        <v>1</v>
      </c>
      <c r="D42" s="12" t="s">
        <v>34</v>
      </c>
      <c r="E42" s="57" t="s">
        <v>92</v>
      </c>
      <c r="F42" s="13">
        <v>26611</v>
      </c>
      <c r="G42" s="14">
        <f t="shared" si="0"/>
        <v>5056.09</v>
      </c>
      <c r="H42" s="14">
        <f t="shared" si="1"/>
        <v>31667.09</v>
      </c>
      <c r="I42" s="55">
        <f t="shared" si="2"/>
        <v>31667.28452270621</v>
      </c>
      <c r="J42" s="56">
        <v>34169</v>
      </c>
      <c r="K42" s="33">
        <f t="shared" si="3"/>
        <v>26611</v>
      </c>
      <c r="L42" s="33" t="str">
        <f t="shared" si="4"/>
        <v xml:space="preserve"> VALOR ACEPTADO</v>
      </c>
    </row>
    <row r="43" spans="1:12" ht="45" x14ac:dyDescent="0.25">
      <c r="A43" s="10">
        <v>32</v>
      </c>
      <c r="B43" s="11" t="s">
        <v>65</v>
      </c>
      <c r="C43" s="43">
        <v>1</v>
      </c>
      <c r="D43" s="12" t="s">
        <v>34</v>
      </c>
      <c r="E43" s="57" t="s">
        <v>92</v>
      </c>
      <c r="F43" s="13">
        <v>33063</v>
      </c>
      <c r="G43" s="14">
        <f t="shared" si="0"/>
        <v>6281.97</v>
      </c>
      <c r="H43" s="14">
        <f t="shared" si="1"/>
        <v>39344.97</v>
      </c>
      <c r="I43" s="55">
        <f t="shared" si="2"/>
        <v>39345.690454124189</v>
      </c>
      <c r="J43" s="56">
        <v>42454</v>
      </c>
      <c r="K43" s="33">
        <f t="shared" si="3"/>
        <v>33063</v>
      </c>
      <c r="L43" s="33" t="str">
        <f t="shared" si="4"/>
        <v xml:space="preserve"> VALOR ACEPTADO</v>
      </c>
    </row>
    <row r="44" spans="1:12" ht="60" x14ac:dyDescent="0.25">
      <c r="A44" s="10">
        <v>33</v>
      </c>
      <c r="B44" s="11" t="s">
        <v>66</v>
      </c>
      <c r="C44" s="43">
        <v>1</v>
      </c>
      <c r="D44" s="12" t="s">
        <v>34</v>
      </c>
      <c r="E44" s="57" t="s">
        <v>92</v>
      </c>
      <c r="F44" s="13">
        <v>28401</v>
      </c>
      <c r="G44" s="14">
        <f t="shared" si="0"/>
        <v>5396.1900000000005</v>
      </c>
      <c r="H44" s="14">
        <f t="shared" si="1"/>
        <v>33797.19</v>
      </c>
      <c r="I44" s="55">
        <f t="shared" si="2"/>
        <v>33797.961075069506</v>
      </c>
      <c r="J44" s="56">
        <v>36468</v>
      </c>
      <c r="K44" s="33">
        <f t="shared" si="3"/>
        <v>28401</v>
      </c>
      <c r="L44" s="33" t="str">
        <f t="shared" si="4"/>
        <v xml:space="preserve"> VALOR ACEPTADO</v>
      </c>
    </row>
    <row r="45" spans="1:12" ht="30" x14ac:dyDescent="0.25">
      <c r="A45" s="10">
        <v>34</v>
      </c>
      <c r="B45" s="11" t="s">
        <v>67</v>
      </c>
      <c r="C45" s="43">
        <v>1</v>
      </c>
      <c r="D45" s="12" t="s">
        <v>34</v>
      </c>
      <c r="E45" s="57" t="s">
        <v>92</v>
      </c>
      <c r="F45" s="13">
        <v>40978</v>
      </c>
      <c r="G45" s="14">
        <f t="shared" si="0"/>
        <v>7785.82</v>
      </c>
      <c r="H45" s="14">
        <f t="shared" si="1"/>
        <v>48763.82</v>
      </c>
      <c r="I45" s="55">
        <f t="shared" si="2"/>
        <v>48764.596848934198</v>
      </c>
      <c r="J45" s="56">
        <v>52617</v>
      </c>
      <c r="K45" s="33">
        <f t="shared" si="3"/>
        <v>40978</v>
      </c>
      <c r="L45" s="33" t="str">
        <f t="shared" si="4"/>
        <v xml:space="preserve"> VALOR ACEPTADO</v>
      </c>
    </row>
    <row r="46" spans="1:12" ht="45" x14ac:dyDescent="0.25">
      <c r="A46" s="10">
        <v>35</v>
      </c>
      <c r="B46" s="11" t="s">
        <v>68</v>
      </c>
      <c r="C46" s="43">
        <v>1</v>
      </c>
      <c r="D46" s="12" t="s">
        <v>34</v>
      </c>
      <c r="E46" s="57" t="s">
        <v>92</v>
      </c>
      <c r="F46" s="13">
        <v>31368</v>
      </c>
      <c r="G46" s="14">
        <f t="shared" si="0"/>
        <v>5959.92</v>
      </c>
      <c r="H46" s="14">
        <f t="shared" si="1"/>
        <v>37327.919999999998</v>
      </c>
      <c r="I46" s="55">
        <f t="shared" si="2"/>
        <v>37328.081556997218</v>
      </c>
      <c r="J46" s="56">
        <v>40277</v>
      </c>
      <c r="K46" s="33">
        <f t="shared" si="3"/>
        <v>31368</v>
      </c>
      <c r="L46" s="33" t="str">
        <f t="shared" si="4"/>
        <v xml:space="preserve"> VALOR ACEPTADO</v>
      </c>
    </row>
    <row r="47" spans="1:12" ht="45" x14ac:dyDescent="0.25">
      <c r="A47" s="10">
        <v>36</v>
      </c>
      <c r="B47" s="11" t="s">
        <v>69</v>
      </c>
      <c r="C47" s="43">
        <v>1</v>
      </c>
      <c r="D47" s="12" t="s">
        <v>34</v>
      </c>
      <c r="E47" s="57" t="s">
        <v>92</v>
      </c>
      <c r="F47" s="13">
        <v>33398</v>
      </c>
      <c r="G47" s="14">
        <f t="shared" si="0"/>
        <v>6345.62</v>
      </c>
      <c r="H47" s="14">
        <f t="shared" si="1"/>
        <v>39743.620000000003</v>
      </c>
      <c r="I47" s="55">
        <f t="shared" si="2"/>
        <v>39744.207599629292</v>
      </c>
      <c r="J47" s="56">
        <v>42884</v>
      </c>
      <c r="K47" s="33">
        <f t="shared" si="3"/>
        <v>33398</v>
      </c>
      <c r="L47" s="33" t="str">
        <f t="shared" si="4"/>
        <v xml:space="preserve"> VALOR ACEPTADO</v>
      </c>
    </row>
    <row r="48" spans="1:12" ht="120" x14ac:dyDescent="0.25">
      <c r="A48" s="10">
        <v>37</v>
      </c>
      <c r="B48" s="11" t="s">
        <v>70</v>
      </c>
      <c r="C48" s="43">
        <v>1</v>
      </c>
      <c r="D48" s="12" t="s">
        <v>34</v>
      </c>
      <c r="E48" s="57" t="s">
        <v>89</v>
      </c>
      <c r="F48" s="13">
        <v>48603</v>
      </c>
      <c r="G48" s="14">
        <f t="shared" si="0"/>
        <v>9234.57</v>
      </c>
      <c r="H48" s="14">
        <f t="shared" si="1"/>
        <v>57837.57</v>
      </c>
      <c r="I48" s="55">
        <f t="shared" si="2"/>
        <v>57837.812789620024</v>
      </c>
      <c r="J48" s="56">
        <v>62407</v>
      </c>
      <c r="K48" s="33">
        <f t="shared" si="3"/>
        <v>48603</v>
      </c>
      <c r="L48" s="33" t="str">
        <f t="shared" si="4"/>
        <v xml:space="preserve"> VALOR ACEPTADO</v>
      </c>
    </row>
    <row r="49" spans="1:12" ht="60" x14ac:dyDescent="0.25">
      <c r="A49" s="10">
        <v>38</v>
      </c>
      <c r="B49" s="11" t="s">
        <v>71</v>
      </c>
      <c r="C49" s="43">
        <v>1</v>
      </c>
      <c r="D49" s="12" t="s">
        <v>34</v>
      </c>
      <c r="E49" s="57" t="s">
        <v>92</v>
      </c>
      <c r="F49" s="13">
        <v>62317</v>
      </c>
      <c r="G49" s="14">
        <f t="shared" si="0"/>
        <v>11840.23</v>
      </c>
      <c r="H49" s="14">
        <f t="shared" si="1"/>
        <v>74157.23</v>
      </c>
      <c r="I49" s="55">
        <f t="shared" si="2"/>
        <v>74157.553290083408</v>
      </c>
      <c r="J49" s="56">
        <v>80016</v>
      </c>
      <c r="K49" s="33">
        <f t="shared" si="3"/>
        <v>62317</v>
      </c>
      <c r="L49" s="33" t="str">
        <f t="shared" si="4"/>
        <v xml:space="preserve"> VALOR ACEPTADO</v>
      </c>
    </row>
    <row r="50" spans="1:12" ht="120" x14ac:dyDescent="0.25">
      <c r="A50" s="10">
        <v>39</v>
      </c>
      <c r="B50" s="11" t="s">
        <v>72</v>
      </c>
      <c r="C50" s="43">
        <v>1</v>
      </c>
      <c r="D50" s="12" t="s">
        <v>34</v>
      </c>
      <c r="E50" s="57" t="s">
        <v>92</v>
      </c>
      <c r="F50" s="13">
        <v>55293</v>
      </c>
      <c r="G50" s="14">
        <f t="shared" si="0"/>
        <v>10505.67</v>
      </c>
      <c r="H50" s="14">
        <f t="shared" si="1"/>
        <v>65798.67</v>
      </c>
      <c r="I50" s="55">
        <f t="shared" si="2"/>
        <v>65798.887859128823</v>
      </c>
      <c r="J50" s="56">
        <v>70997</v>
      </c>
      <c r="K50" s="33">
        <f t="shared" si="3"/>
        <v>55293</v>
      </c>
      <c r="L50" s="33" t="str">
        <f t="shared" si="4"/>
        <v xml:space="preserve"> VALOR ACEPTADO</v>
      </c>
    </row>
    <row r="51" spans="1:12" ht="30" x14ac:dyDescent="0.25">
      <c r="A51" s="10">
        <v>40</v>
      </c>
      <c r="B51" s="11" t="s">
        <v>73</v>
      </c>
      <c r="C51" s="43">
        <v>1</v>
      </c>
      <c r="D51" s="12" t="s">
        <v>34</v>
      </c>
      <c r="E51" s="57" t="s">
        <v>92</v>
      </c>
      <c r="F51" s="13">
        <v>65946</v>
      </c>
      <c r="G51" s="14">
        <f t="shared" si="0"/>
        <v>12529.74</v>
      </c>
      <c r="H51" s="14">
        <f t="shared" si="1"/>
        <v>78475.740000000005</v>
      </c>
      <c r="I51" s="55">
        <f t="shared" si="2"/>
        <v>78476.36700648749</v>
      </c>
      <c r="J51" s="56">
        <v>84676</v>
      </c>
      <c r="K51" s="33">
        <f t="shared" si="3"/>
        <v>65946</v>
      </c>
      <c r="L51" s="33" t="str">
        <f t="shared" si="4"/>
        <v xml:space="preserve"> VALOR ACEPTADO</v>
      </c>
    </row>
    <row r="52" spans="1:12" ht="120" x14ac:dyDescent="0.25">
      <c r="A52" s="10">
        <v>41</v>
      </c>
      <c r="B52" s="11" t="s">
        <v>74</v>
      </c>
      <c r="C52" s="43">
        <v>1</v>
      </c>
      <c r="D52" s="12" t="s">
        <v>34</v>
      </c>
      <c r="E52" s="57" t="s">
        <v>91</v>
      </c>
      <c r="F52" s="13">
        <v>57378</v>
      </c>
      <c r="G52" s="14">
        <f t="shared" si="0"/>
        <v>10901.82</v>
      </c>
      <c r="H52" s="14">
        <f t="shared" si="1"/>
        <v>68279.820000000007</v>
      </c>
      <c r="I52" s="55">
        <f t="shared" si="2"/>
        <v>68279.888785912888</v>
      </c>
      <c r="J52" s="56">
        <v>73674</v>
      </c>
      <c r="K52" s="33">
        <f t="shared" si="3"/>
        <v>57378</v>
      </c>
      <c r="L52" s="33" t="str">
        <f t="shared" si="4"/>
        <v xml:space="preserve"> VALOR ACEPTADO</v>
      </c>
    </row>
    <row r="53" spans="1:12" ht="30" x14ac:dyDescent="0.25">
      <c r="A53" s="10">
        <v>42</v>
      </c>
      <c r="B53" s="11" t="s">
        <v>75</v>
      </c>
      <c r="C53" s="43">
        <v>1</v>
      </c>
      <c r="D53" s="12" t="s">
        <v>34</v>
      </c>
      <c r="E53" s="57" t="s">
        <v>92</v>
      </c>
      <c r="F53" s="13">
        <v>74110</v>
      </c>
      <c r="G53" s="14">
        <f t="shared" si="0"/>
        <v>14080.9</v>
      </c>
      <c r="H53" s="14">
        <f t="shared" si="1"/>
        <v>88190.9</v>
      </c>
      <c r="I53" s="55">
        <f t="shared" si="2"/>
        <v>88191.84430027804</v>
      </c>
      <c r="J53" s="56">
        <v>95159</v>
      </c>
      <c r="K53" s="33">
        <f t="shared" si="3"/>
        <v>74110</v>
      </c>
      <c r="L53" s="33" t="str">
        <f t="shared" si="4"/>
        <v xml:space="preserve"> VALOR ACEPTADO</v>
      </c>
    </row>
    <row r="54" spans="1:12" ht="60" x14ac:dyDescent="0.25">
      <c r="A54" s="10">
        <v>43</v>
      </c>
      <c r="B54" s="11" t="s">
        <v>76</v>
      </c>
      <c r="C54" s="43">
        <v>1</v>
      </c>
      <c r="D54" s="12" t="s">
        <v>34</v>
      </c>
      <c r="E54" s="57" t="s">
        <v>92</v>
      </c>
      <c r="F54" s="13">
        <v>75074</v>
      </c>
      <c r="G54" s="14">
        <f t="shared" si="0"/>
        <v>14264.06</v>
      </c>
      <c r="H54" s="14">
        <f t="shared" si="1"/>
        <v>89338.06</v>
      </c>
      <c r="I54" s="55">
        <f t="shared" si="2"/>
        <v>89338.276181649679</v>
      </c>
      <c r="J54" s="56">
        <v>96396</v>
      </c>
      <c r="K54" s="33">
        <f t="shared" si="3"/>
        <v>75074</v>
      </c>
      <c r="L54" s="33" t="str">
        <f t="shared" si="4"/>
        <v xml:space="preserve"> VALOR ACEPTADO</v>
      </c>
    </row>
    <row r="55" spans="1:12" ht="105" x14ac:dyDescent="0.25">
      <c r="A55" s="10">
        <v>44</v>
      </c>
      <c r="B55" s="11" t="s">
        <v>77</v>
      </c>
      <c r="C55" s="43">
        <v>1</v>
      </c>
      <c r="D55" s="12" t="s">
        <v>34</v>
      </c>
      <c r="E55" s="57" t="s">
        <v>92</v>
      </c>
      <c r="F55" s="13">
        <v>63050</v>
      </c>
      <c r="G55" s="14">
        <f t="shared" si="0"/>
        <v>11979.5</v>
      </c>
      <c r="H55" s="14">
        <f t="shared" si="1"/>
        <v>75029.5</v>
      </c>
      <c r="I55" s="55">
        <f t="shared" si="2"/>
        <v>75029.657089898057</v>
      </c>
      <c r="J55" s="56">
        <v>80957</v>
      </c>
      <c r="K55" s="33">
        <f t="shared" si="3"/>
        <v>63050</v>
      </c>
      <c r="L55" s="33" t="str">
        <f t="shared" si="4"/>
        <v xml:space="preserve"> VALOR ACEPTADO</v>
      </c>
    </row>
    <row r="56" spans="1:12" ht="105" x14ac:dyDescent="0.25">
      <c r="A56" s="10">
        <v>45</v>
      </c>
      <c r="B56" s="11" t="s">
        <v>78</v>
      </c>
      <c r="C56" s="43">
        <v>1</v>
      </c>
      <c r="D56" s="12" t="s">
        <v>34</v>
      </c>
      <c r="E56" s="57" t="s">
        <v>92</v>
      </c>
      <c r="F56" s="13">
        <v>66208</v>
      </c>
      <c r="G56" s="14">
        <f t="shared" si="0"/>
        <v>12579.52</v>
      </c>
      <c r="H56" s="14">
        <f t="shared" si="1"/>
        <v>78787.520000000004</v>
      </c>
      <c r="I56" s="55">
        <f t="shared" si="2"/>
        <v>78787.766450417053</v>
      </c>
      <c r="J56" s="56">
        <v>85012</v>
      </c>
      <c r="K56" s="33">
        <f t="shared" si="3"/>
        <v>66208</v>
      </c>
      <c r="L56" s="33" t="str">
        <f t="shared" si="4"/>
        <v xml:space="preserve"> VALOR ACEPTADO</v>
      </c>
    </row>
    <row r="57" spans="1:12" ht="105" x14ac:dyDescent="0.25">
      <c r="A57" s="10">
        <v>46</v>
      </c>
      <c r="B57" s="11" t="s">
        <v>79</v>
      </c>
      <c r="C57" s="43">
        <v>1</v>
      </c>
      <c r="D57" s="12" t="s">
        <v>34</v>
      </c>
      <c r="E57" s="57" t="s">
        <v>92</v>
      </c>
      <c r="F57" s="13">
        <v>70782</v>
      </c>
      <c r="G57" s="14">
        <f t="shared" si="0"/>
        <v>13448.58</v>
      </c>
      <c r="H57" s="14">
        <f t="shared" si="1"/>
        <v>84230.58</v>
      </c>
      <c r="I57" s="55">
        <f t="shared" si="2"/>
        <v>84231.696014828543</v>
      </c>
      <c r="J57" s="56">
        <v>90886</v>
      </c>
      <c r="K57" s="33">
        <f t="shared" si="3"/>
        <v>70782</v>
      </c>
      <c r="L57" s="33" t="str">
        <f t="shared" si="4"/>
        <v xml:space="preserve"> VALOR ACEPTADO</v>
      </c>
    </row>
    <row r="58" spans="1:12" ht="60" x14ac:dyDescent="0.25">
      <c r="A58" s="10">
        <v>47</v>
      </c>
      <c r="B58" s="11" t="s">
        <v>80</v>
      </c>
      <c r="C58" s="43">
        <v>1</v>
      </c>
      <c r="D58" s="12" t="s">
        <v>34</v>
      </c>
      <c r="E58" s="57" t="s">
        <v>92</v>
      </c>
      <c r="F58" s="13">
        <v>86958</v>
      </c>
      <c r="G58" s="14">
        <f t="shared" si="0"/>
        <v>16522.02</v>
      </c>
      <c r="H58" s="14">
        <f t="shared" si="1"/>
        <v>103480.02</v>
      </c>
      <c r="I58" s="55">
        <f t="shared" si="2"/>
        <v>103481.00092678407</v>
      </c>
      <c r="J58" s="56">
        <v>111656</v>
      </c>
      <c r="K58" s="33">
        <f t="shared" si="3"/>
        <v>86958</v>
      </c>
      <c r="L58" s="33" t="str">
        <f t="shared" si="4"/>
        <v xml:space="preserve"> VALOR ACEPTADO</v>
      </c>
    </row>
    <row r="59" spans="1:12" ht="105" x14ac:dyDescent="0.25">
      <c r="A59" s="10">
        <v>48</v>
      </c>
      <c r="B59" s="11" t="s">
        <v>81</v>
      </c>
      <c r="C59" s="43">
        <v>1</v>
      </c>
      <c r="D59" s="12" t="s">
        <v>34</v>
      </c>
      <c r="E59" s="57" t="s">
        <v>91</v>
      </c>
      <c r="F59" s="13">
        <v>79505</v>
      </c>
      <c r="G59" s="14">
        <f t="shared" si="0"/>
        <v>15105.95</v>
      </c>
      <c r="H59" s="14">
        <f t="shared" si="1"/>
        <v>94610.95</v>
      </c>
      <c r="I59" s="55">
        <f t="shared" si="2"/>
        <v>94611.677479147358</v>
      </c>
      <c r="J59" s="56">
        <v>102086</v>
      </c>
      <c r="K59" s="33">
        <f t="shared" si="3"/>
        <v>79505</v>
      </c>
      <c r="L59" s="33" t="str">
        <f t="shared" si="4"/>
        <v xml:space="preserve"> VALOR ACEPTADO</v>
      </c>
    </row>
    <row r="60" spans="1:12" ht="120" x14ac:dyDescent="0.25">
      <c r="A60" s="10">
        <v>49</v>
      </c>
      <c r="B60" s="11" t="s">
        <v>82</v>
      </c>
      <c r="C60" s="43">
        <v>1</v>
      </c>
      <c r="D60" s="12" t="s">
        <v>34</v>
      </c>
      <c r="E60" s="57" t="s">
        <v>92</v>
      </c>
      <c r="F60" s="13">
        <v>68784</v>
      </c>
      <c r="G60" s="14">
        <f t="shared" si="0"/>
        <v>13068.960000000001</v>
      </c>
      <c r="H60" s="14">
        <f t="shared" si="1"/>
        <v>81852.960000000006</v>
      </c>
      <c r="I60" s="55">
        <f t="shared" si="2"/>
        <v>81853.568118628362</v>
      </c>
      <c r="J60" s="56">
        <v>88320</v>
      </c>
      <c r="K60" s="33">
        <f t="shared" si="3"/>
        <v>68784</v>
      </c>
      <c r="L60" s="33" t="str">
        <f t="shared" si="4"/>
        <v xml:space="preserve"> VALOR ACEPTADO</v>
      </c>
    </row>
    <row r="61" spans="1:12" ht="120" x14ac:dyDescent="0.25">
      <c r="A61" s="10">
        <v>50</v>
      </c>
      <c r="B61" s="11" t="s">
        <v>83</v>
      </c>
      <c r="C61" s="43">
        <v>1</v>
      </c>
      <c r="D61" s="12" t="s">
        <v>34</v>
      </c>
      <c r="E61" s="57" t="s">
        <v>91</v>
      </c>
      <c r="F61" s="13">
        <v>78800</v>
      </c>
      <c r="G61" s="14">
        <f t="shared" si="0"/>
        <v>14972</v>
      </c>
      <c r="H61" s="14">
        <f t="shared" si="1"/>
        <v>93772</v>
      </c>
      <c r="I61" s="55">
        <f t="shared" si="2"/>
        <v>93772.937905468032</v>
      </c>
      <c r="J61" s="56">
        <v>101181</v>
      </c>
      <c r="K61" s="33">
        <f t="shared" si="3"/>
        <v>78800</v>
      </c>
      <c r="L61" s="33" t="str">
        <f t="shared" si="4"/>
        <v xml:space="preserve"> VALOR ACEPTADO</v>
      </c>
    </row>
    <row r="62" spans="1:12" ht="105" x14ac:dyDescent="0.25">
      <c r="A62" s="10">
        <v>51</v>
      </c>
      <c r="B62" s="11" t="s">
        <v>84</v>
      </c>
      <c r="C62" s="43">
        <v>1</v>
      </c>
      <c r="D62" s="12" t="s">
        <v>34</v>
      </c>
      <c r="E62" s="57" t="s">
        <v>91</v>
      </c>
      <c r="F62" s="13">
        <v>91828</v>
      </c>
      <c r="G62" s="14">
        <f t="shared" si="0"/>
        <v>17447.32</v>
      </c>
      <c r="H62" s="14">
        <f t="shared" si="1"/>
        <v>109275.32</v>
      </c>
      <c r="I62" s="55">
        <f t="shared" si="2"/>
        <v>109276.18164967564</v>
      </c>
      <c r="J62" s="56">
        <v>117909</v>
      </c>
      <c r="K62" s="33">
        <f t="shared" si="3"/>
        <v>91828</v>
      </c>
      <c r="L62" s="33" t="str">
        <f t="shared" si="4"/>
        <v xml:space="preserve"> VALOR ACEPTADO</v>
      </c>
    </row>
    <row r="63" spans="1:12" ht="60" x14ac:dyDescent="0.25">
      <c r="A63" s="10">
        <v>52</v>
      </c>
      <c r="B63" s="11" t="s">
        <v>85</v>
      </c>
      <c r="C63" s="43">
        <v>1</v>
      </c>
      <c r="D63" s="12" t="s">
        <v>34</v>
      </c>
      <c r="E63" s="57" t="s">
        <v>92</v>
      </c>
      <c r="F63" s="13">
        <v>110253</v>
      </c>
      <c r="G63" s="14">
        <f t="shared" si="0"/>
        <v>20948.07</v>
      </c>
      <c r="H63" s="14">
        <f t="shared" si="1"/>
        <v>131201.07</v>
      </c>
      <c r="I63" s="55">
        <f t="shared" si="2"/>
        <v>131201.11214087118</v>
      </c>
      <c r="J63" s="56">
        <v>141566</v>
      </c>
      <c r="K63" s="33">
        <f t="shared" si="3"/>
        <v>110253</v>
      </c>
      <c r="L63" s="33" t="str">
        <f t="shared" si="4"/>
        <v xml:space="preserve"> VALOR ACEPTADO</v>
      </c>
    </row>
    <row r="64" spans="1:12" ht="120" x14ac:dyDescent="0.25">
      <c r="A64" s="10">
        <v>53</v>
      </c>
      <c r="B64" s="11" t="s">
        <v>86</v>
      </c>
      <c r="C64" s="43">
        <v>1</v>
      </c>
      <c r="D64" s="12" t="s">
        <v>34</v>
      </c>
      <c r="E64" s="57" t="s">
        <v>92</v>
      </c>
      <c r="F64" s="13">
        <v>94029</v>
      </c>
      <c r="G64" s="14">
        <f t="shared" si="0"/>
        <v>17865.509999999998</v>
      </c>
      <c r="H64" s="14">
        <f t="shared" si="1"/>
        <v>111894.51</v>
      </c>
      <c r="I64" s="55">
        <f t="shared" si="2"/>
        <v>111895.2734012975</v>
      </c>
      <c r="J64" s="56">
        <v>120735</v>
      </c>
      <c r="K64" s="33">
        <f t="shared" si="3"/>
        <v>94029</v>
      </c>
      <c r="L64" s="33" t="str">
        <f t="shared" si="4"/>
        <v xml:space="preserve"> VALOR ACEPTADO</v>
      </c>
    </row>
    <row r="65" spans="1:17" ht="30" x14ac:dyDescent="0.25">
      <c r="A65" s="10">
        <v>54</v>
      </c>
      <c r="B65" s="11" t="s">
        <v>87</v>
      </c>
      <c r="C65" s="43">
        <v>1</v>
      </c>
      <c r="D65" s="12" t="s">
        <v>34</v>
      </c>
      <c r="E65" s="57" t="s">
        <v>92</v>
      </c>
      <c r="F65" s="13">
        <v>230369</v>
      </c>
      <c r="G65" s="14">
        <f t="shared" si="0"/>
        <v>43770.11</v>
      </c>
      <c r="H65" s="14">
        <f t="shared" si="1"/>
        <v>274139.11</v>
      </c>
      <c r="I65" s="55">
        <f t="shared" si="2"/>
        <v>274139.94439295644</v>
      </c>
      <c r="J65" s="56">
        <v>295797</v>
      </c>
      <c r="K65" s="33">
        <f t="shared" si="3"/>
        <v>230369</v>
      </c>
      <c r="L65" s="33" t="str">
        <f t="shared" si="4"/>
        <v xml:space="preserve"> VALOR ACEPTADO</v>
      </c>
    </row>
    <row r="66" spans="1:17" x14ac:dyDescent="0.35">
      <c r="A66" s="45" t="s">
        <v>19</v>
      </c>
      <c r="B66" s="45"/>
      <c r="C66" s="45"/>
      <c r="D66" s="45"/>
      <c r="E66" s="45"/>
      <c r="F66" s="15">
        <f>SUM(F12:F65)</f>
        <v>2010454</v>
      </c>
      <c r="G66" s="16">
        <f>F66*19%</f>
        <v>381986.26</v>
      </c>
      <c r="H66" s="16">
        <f>F66+G66</f>
        <v>2392440.2599999998</v>
      </c>
      <c r="J66" s="34"/>
    </row>
    <row r="69" spans="1:17" s="29" customFormat="1" ht="22.5" x14ac:dyDescent="0.3">
      <c r="A69" s="17" t="s">
        <v>20</v>
      </c>
      <c r="B69" s="18"/>
      <c r="C69" s="19"/>
      <c r="D69" s="18"/>
      <c r="E69" s="18"/>
      <c r="F69" s="20"/>
      <c r="G69" s="21"/>
      <c r="H69" s="21"/>
      <c r="I69" s="39"/>
      <c r="J69" s="35"/>
      <c r="K69" s="27"/>
      <c r="L69" s="28"/>
      <c r="M69" s="28"/>
      <c r="N69" s="28"/>
      <c r="O69" s="28"/>
      <c r="P69" s="28"/>
      <c r="Q69" s="28"/>
    </row>
    <row r="70" spans="1:17" s="29" customFormat="1" ht="66" customHeight="1" x14ac:dyDescent="0.3">
      <c r="A70" s="17"/>
      <c r="B70" s="18"/>
      <c r="C70" s="19"/>
      <c r="D70" s="18"/>
      <c r="E70" s="18"/>
      <c r="F70" s="20"/>
      <c r="G70" s="21"/>
      <c r="H70" s="21"/>
      <c r="I70" s="39"/>
      <c r="J70" s="35"/>
      <c r="K70" s="27"/>
      <c r="L70" s="28"/>
      <c r="M70" s="28"/>
      <c r="N70" s="28"/>
      <c r="O70" s="28"/>
      <c r="P70" s="28"/>
      <c r="Q70" s="28"/>
    </row>
    <row r="71" spans="1:17" s="29" customFormat="1" ht="20.25" x14ac:dyDescent="0.3">
      <c r="A71" s="22" t="s">
        <v>21</v>
      </c>
      <c r="B71" s="18"/>
      <c r="C71" s="19"/>
      <c r="D71" s="18"/>
      <c r="E71" s="18"/>
      <c r="F71" s="20"/>
      <c r="G71" s="18"/>
      <c r="H71" s="23"/>
      <c r="I71" s="40"/>
      <c r="J71" s="36"/>
      <c r="K71" s="27"/>
      <c r="L71" s="28"/>
      <c r="M71" s="28"/>
      <c r="N71" s="28"/>
      <c r="O71" s="28"/>
      <c r="P71" s="28"/>
      <c r="Q71" s="28"/>
    </row>
    <row r="72" spans="1:17" s="29" customFormat="1" ht="20.25" x14ac:dyDescent="0.3">
      <c r="A72" s="24" t="s">
        <v>22</v>
      </c>
      <c r="B72" s="18"/>
      <c r="C72" s="19"/>
      <c r="D72" s="18"/>
      <c r="E72" s="18"/>
      <c r="F72" s="20"/>
      <c r="G72" s="18"/>
      <c r="H72" s="23"/>
      <c r="I72" s="41"/>
      <c r="J72" s="36"/>
      <c r="K72" s="27"/>
      <c r="L72" s="28"/>
      <c r="M72" s="28"/>
      <c r="N72" s="28"/>
      <c r="O72" s="28"/>
      <c r="P72" s="28"/>
      <c r="Q72" s="28"/>
    </row>
    <row r="73" spans="1:17" s="29" customFormat="1" ht="20.25" x14ac:dyDescent="0.3">
      <c r="A73" s="24" t="s">
        <v>23</v>
      </c>
      <c r="B73" s="18"/>
      <c r="C73" s="19"/>
      <c r="D73" s="18"/>
      <c r="E73" s="18"/>
      <c r="F73" s="20"/>
      <c r="G73" s="18"/>
      <c r="H73" s="23"/>
      <c r="I73" s="40"/>
      <c r="J73" s="36"/>
      <c r="K73" s="27"/>
      <c r="L73" s="28"/>
      <c r="M73" s="28"/>
      <c r="N73" s="28"/>
      <c r="O73" s="28"/>
      <c r="P73" s="28"/>
      <c r="Q73" s="28"/>
    </row>
    <row r="74" spans="1:17" s="29" customFormat="1" ht="20.25" x14ac:dyDescent="0.3">
      <c r="A74" s="24" t="s">
        <v>24</v>
      </c>
      <c r="B74" s="18"/>
      <c r="C74" s="19"/>
      <c r="D74" s="18"/>
      <c r="E74" s="18"/>
      <c r="F74" s="20"/>
      <c r="G74" s="18"/>
      <c r="H74" s="23"/>
      <c r="I74" s="40"/>
      <c r="J74" s="36"/>
      <c r="K74" s="27"/>
      <c r="L74" s="28"/>
      <c r="M74" s="28"/>
      <c r="N74" s="28"/>
      <c r="O74" s="28"/>
      <c r="P74" s="28"/>
      <c r="Q74" s="28"/>
    </row>
    <row r="75" spans="1:17" s="29" customFormat="1" ht="20.25" x14ac:dyDescent="0.3">
      <c r="A75" s="17" t="s">
        <v>25</v>
      </c>
      <c r="B75" s="18"/>
      <c r="C75" s="19"/>
      <c r="D75" s="18"/>
      <c r="E75" s="18"/>
      <c r="F75" s="20"/>
      <c r="G75" s="18"/>
      <c r="H75" s="23"/>
      <c r="I75" s="40"/>
      <c r="J75" s="36"/>
      <c r="K75" s="27"/>
      <c r="L75" s="28"/>
      <c r="M75" s="28"/>
      <c r="N75" s="28"/>
      <c r="O75" s="28"/>
      <c r="P75" s="28"/>
      <c r="Q75" s="28"/>
    </row>
    <row r="76" spans="1:17" s="29" customFormat="1" ht="20.25" x14ac:dyDescent="0.3">
      <c r="A76" s="17" t="s">
        <v>26</v>
      </c>
      <c r="B76" s="18"/>
      <c r="C76" s="19"/>
      <c r="D76" s="18"/>
      <c r="E76" s="18"/>
      <c r="F76" s="20"/>
      <c r="G76" s="18"/>
      <c r="H76" s="23"/>
      <c r="I76" s="40"/>
      <c r="J76" s="36"/>
      <c r="K76" s="27"/>
      <c r="L76" s="28"/>
      <c r="M76" s="28"/>
      <c r="N76" s="28"/>
      <c r="O76" s="28"/>
      <c r="P76" s="28"/>
      <c r="Q76" s="28"/>
    </row>
  </sheetData>
  <mergeCells count="8">
    <mergeCell ref="A9:B9"/>
    <mergeCell ref="A66:E66"/>
    <mergeCell ref="I1:K2"/>
    <mergeCell ref="I4:K9"/>
    <mergeCell ref="F4:H4"/>
    <mergeCell ref="F5:H5"/>
    <mergeCell ref="F6:H6"/>
    <mergeCell ref="F7:H7"/>
  </mergeCells>
  <conditionalFormatting sqref="K12:K65">
    <cfRule type="containsText" dxfId="1" priority="2" operator="containsText" text="VALOR SUPERA LA MEDIA GEOMETRICA">
      <formula>NOT(ISERROR(SEARCH(("VALOR SUPERA LA MEDIA GEOMETRICA"),(K12))))</formula>
    </cfRule>
  </conditionalFormatting>
  <conditionalFormatting sqref="L12:L65">
    <cfRule type="containsText" dxfId="0" priority="1" operator="containsText" text="VALOR SUPERA LA MEDIA GEOMETRICA">
      <formula>NOT(ISERROR(SEARCH(("VALOR SUPERA LA MEDIA GEOMETRICA"),(L12))))</formula>
    </cfRule>
  </conditionalFormatting>
  <pageMargins left="0.7" right="0.7" top="0.75" bottom="0.75" header="0.3" footer="0.3"/>
  <pageSetup paperSize="9" scale="1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Construcciones Geadanke</dc:creator>
  <cp:lastModifiedBy>Construcciones Geadanke</cp:lastModifiedBy>
  <cp:lastPrinted>2026-04-21T20:38:34Z</cp:lastPrinted>
  <dcterms:created xsi:type="dcterms:W3CDTF">2026-04-21T15:48:36Z</dcterms:created>
  <dcterms:modified xsi:type="dcterms:W3CDTF">2026-07-17T12:29:23Z</dcterms:modified>
</cp:coreProperties>
</file>