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rte.honos.col\GIT_TH\26\GESTION\SGSST\Contrato EMO 2026\Documentos nuevo contrato EMO 2026\"/>
    </mc:Choice>
  </mc:AlternateContent>
  <xr:revisionPtr revIDLastSave="0" documentId="13_ncr:1_{58324592-E2F0-44FC-AE16-BC5B4C2B68C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ALISI DEL MERCADO 2026" sheetId="1" r:id="rId1"/>
  </sheets>
  <definedNames>
    <definedName name="_xlnm.Print_Area" localSheetId="0">'ANALISI DEL MERCADO 2026'!$A$1:$AY$31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7" i="1" l="1"/>
  <c r="AL20" i="1"/>
  <c r="S24" i="1"/>
  <c r="S20" i="1"/>
  <c r="S13" i="1"/>
  <c r="S10" i="1"/>
  <c r="F7" i="1" l="1"/>
  <c r="G7" i="1" s="1"/>
  <c r="E25" i="1" l="1"/>
  <c r="D25" i="1"/>
  <c r="C25" i="1"/>
  <c r="J7" i="1" l="1"/>
  <c r="K7" i="1" s="1"/>
  <c r="H25" i="1" l="1"/>
  <c r="I25" i="1"/>
  <c r="L25" i="1"/>
  <c r="O25" i="1"/>
  <c r="P25" i="1"/>
  <c r="S25" i="1"/>
  <c r="T25" i="1"/>
  <c r="W25" i="1"/>
  <c r="X25" i="1"/>
  <c r="AA25" i="1"/>
  <c r="AB25" i="1"/>
  <c r="AF25" i="1"/>
  <c r="AI25" i="1"/>
  <c r="AJ25" i="1"/>
  <c r="AM25" i="1"/>
  <c r="AN25" i="1"/>
  <c r="AQ25" i="1"/>
  <c r="AR25" i="1"/>
  <c r="AU25" i="1"/>
  <c r="AV25" i="1"/>
  <c r="AY25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1" i="1"/>
  <c r="AL22" i="1"/>
  <c r="AL23" i="1"/>
  <c r="AL24" i="1"/>
  <c r="AL7" i="1"/>
  <c r="AL30" i="1"/>
  <c r="AL25" i="1" l="1"/>
  <c r="AK25" i="1"/>
  <c r="AH8" i="1"/>
  <c r="AH9" i="1"/>
  <c r="AH11" i="1"/>
  <c r="AH12" i="1"/>
  <c r="AH14" i="1"/>
  <c r="AH15" i="1"/>
  <c r="AH16" i="1"/>
  <c r="AH17" i="1"/>
  <c r="AH18" i="1"/>
  <c r="AH19" i="1"/>
  <c r="AH20" i="1"/>
  <c r="AH21" i="1"/>
  <c r="AH22" i="1"/>
  <c r="AH23" i="1"/>
  <c r="AD8" i="1"/>
  <c r="AD9" i="1"/>
  <c r="AD10" i="1"/>
  <c r="AE10" i="1" s="1"/>
  <c r="AH10" i="1" s="1"/>
  <c r="AD11" i="1"/>
  <c r="AD12" i="1"/>
  <c r="AD13" i="1"/>
  <c r="AE13" i="1" s="1"/>
  <c r="AH13" i="1" s="1"/>
  <c r="AD14" i="1"/>
  <c r="AD15" i="1"/>
  <c r="AD16" i="1"/>
  <c r="AD17" i="1"/>
  <c r="AD18" i="1"/>
  <c r="AD19" i="1"/>
  <c r="AD20" i="1"/>
  <c r="AE20" i="1" s="1"/>
  <c r="AD21" i="1"/>
  <c r="AD22" i="1"/>
  <c r="AD23" i="1"/>
  <c r="AD24" i="1"/>
  <c r="AE24" i="1" s="1"/>
  <c r="AH24" i="1" s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8" i="1"/>
  <c r="N11" i="1"/>
  <c r="F24" i="1"/>
  <c r="F23" i="1"/>
  <c r="F22" i="1"/>
  <c r="G22" i="1" s="1"/>
  <c r="J22" i="1" s="1"/>
  <c r="K22" i="1" s="1"/>
  <c r="N22" i="1" s="1"/>
  <c r="F21" i="1"/>
  <c r="G21" i="1" s="1"/>
  <c r="J21" i="1" s="1"/>
  <c r="K21" i="1" s="1"/>
  <c r="N21" i="1" s="1"/>
  <c r="F20" i="1"/>
  <c r="G20" i="1" s="1"/>
  <c r="J20" i="1" s="1"/>
  <c r="K20" i="1" s="1"/>
  <c r="N20" i="1" s="1"/>
  <c r="F19" i="1"/>
  <c r="G19" i="1" s="1"/>
  <c r="J19" i="1" s="1"/>
  <c r="K19" i="1" s="1"/>
  <c r="N19" i="1" s="1"/>
  <c r="F18" i="1"/>
  <c r="G18" i="1" s="1"/>
  <c r="J18" i="1" s="1"/>
  <c r="K18" i="1" s="1"/>
  <c r="N18" i="1" s="1"/>
  <c r="F17" i="1"/>
  <c r="G17" i="1" s="1"/>
  <c r="J17" i="1" s="1"/>
  <c r="K17" i="1" s="1"/>
  <c r="N17" i="1" s="1"/>
  <c r="F16" i="1"/>
  <c r="G16" i="1" s="1"/>
  <c r="J16" i="1" s="1"/>
  <c r="K16" i="1" s="1"/>
  <c r="N16" i="1" s="1"/>
  <c r="F15" i="1"/>
  <c r="G15" i="1" s="1"/>
  <c r="J15" i="1" s="1"/>
  <c r="K15" i="1" s="1"/>
  <c r="N15" i="1" s="1"/>
  <c r="F14" i="1"/>
  <c r="G14" i="1" s="1"/>
  <c r="J14" i="1" s="1"/>
  <c r="K14" i="1" s="1"/>
  <c r="N14" i="1" s="1"/>
  <c r="F13" i="1"/>
  <c r="G13" i="1" s="1"/>
  <c r="J13" i="1" s="1"/>
  <c r="K13" i="1" s="1"/>
  <c r="N13" i="1" s="1"/>
  <c r="F12" i="1"/>
  <c r="G12" i="1" s="1"/>
  <c r="J12" i="1" s="1"/>
  <c r="K12" i="1" s="1"/>
  <c r="N12" i="1" s="1"/>
  <c r="F11" i="1"/>
  <c r="G11" i="1" s="1"/>
  <c r="J11" i="1" s="1"/>
  <c r="K11" i="1" s="1"/>
  <c r="F10" i="1"/>
  <c r="G10" i="1" s="1"/>
  <c r="J10" i="1" s="1"/>
  <c r="K10" i="1" s="1"/>
  <c r="N10" i="1" s="1"/>
  <c r="F9" i="1"/>
  <c r="G9" i="1" s="1"/>
  <c r="J9" i="1" s="1"/>
  <c r="K9" i="1" s="1"/>
  <c r="N9" i="1" s="1"/>
  <c r="F8" i="1"/>
  <c r="G8" i="1" s="1"/>
  <c r="J8" i="1" s="1"/>
  <c r="G23" i="1" l="1"/>
  <c r="J23" i="1" s="1"/>
  <c r="G24" i="1"/>
  <c r="J24" i="1" s="1"/>
  <c r="AE25" i="1"/>
  <c r="K8" i="1"/>
  <c r="J25" i="1"/>
  <c r="N7" i="1"/>
  <c r="M25" i="1"/>
  <c r="R7" i="1"/>
  <c r="R25" i="1" s="1"/>
  <c r="Q25" i="1"/>
  <c r="V7" i="1"/>
  <c r="V25" i="1" s="1"/>
  <c r="U25" i="1"/>
  <c r="Z7" i="1"/>
  <c r="Z25" i="1" s="1"/>
  <c r="Y25" i="1"/>
  <c r="AD7" i="1"/>
  <c r="AD25" i="1" s="1"/>
  <c r="AC25" i="1"/>
  <c r="AH7" i="1"/>
  <c r="AH25" i="1" s="1"/>
  <c r="AG25" i="1"/>
  <c r="AP7" i="1"/>
  <c r="AP25" i="1" s="1"/>
  <c r="AO25" i="1"/>
  <c r="AT7" i="1"/>
  <c r="AT25" i="1" s="1"/>
  <c r="AS25" i="1"/>
  <c r="AX25" i="1"/>
  <c r="AW25" i="1"/>
  <c r="K23" i="1" l="1"/>
  <c r="N23" i="1" s="1"/>
  <c r="K24" i="1"/>
  <c r="N24" i="1" s="1"/>
  <c r="K25" i="1"/>
  <c r="N8" i="1"/>
  <c r="F25" i="1"/>
  <c r="G25" i="1"/>
  <c r="N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tc={9B6ED7C6-63F4-47CE-9863-849B3C6246A1}</author>
  </authors>
  <commentList>
    <comment ref="J24" authorId="0" shapeId="0" xr:uid="{9B6ED7C6-63F4-47CE-9863-849B3C6246A1}">
      <text>
        <r>
          <rPr>
            <sz val="11"/>
            <color theme="1"/>
            <rFont val="Calibri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tiene formula revisar </t>
        </r>
      </text>
    </comment>
  </commentList>
</comments>
</file>

<file path=xl/sharedStrings.xml><?xml version="1.0" encoding="utf-8"?>
<sst xmlns="http://schemas.openxmlformats.org/spreadsheetml/2006/main" count="315" uniqueCount="65">
  <si>
    <t>Ciudad</t>
  </si>
  <si>
    <t>Departamento</t>
  </si>
  <si>
    <t>3). Propuesta Económica de la evaluacion médica post ocupacional o de egreso</t>
  </si>
  <si>
    <t>Total valor unitario evaluaciones y examenes  por ciudad</t>
  </si>
  <si>
    <t>A). Propuesta Económica de perfil lipidico</t>
  </si>
  <si>
    <t>B).Propuesta Económica  de Glisemia</t>
  </si>
  <si>
    <t>C). Propuesta Económica de  Optometría y/o Visiometria</t>
  </si>
  <si>
    <t>D). Propuesta Económica  de Audiometria</t>
  </si>
  <si>
    <t>E) Propuesta economica de Electrocardiograma</t>
  </si>
  <si>
    <t>F),Examen psicosensometrico   VER NOTA # 1</t>
  </si>
  <si>
    <t>G),Prueba Teorica           VER NOTA # 1</t>
  </si>
  <si>
    <t>H),Prueba practica           VER NOTA # 1</t>
  </si>
  <si>
    <t>Cundinamarca</t>
  </si>
  <si>
    <t>2. Florencia.</t>
  </si>
  <si>
    <t>Caquetá</t>
  </si>
  <si>
    <t>N/A</t>
  </si>
  <si>
    <t>3. Medellín.</t>
  </si>
  <si>
    <t>Antioquia.</t>
  </si>
  <si>
    <t>4. Mocoa.</t>
  </si>
  <si>
    <t>Putumayo</t>
  </si>
  <si>
    <t>5. Montería.</t>
  </si>
  <si>
    <t>Córdoba</t>
  </si>
  <si>
    <t>Nariño</t>
  </si>
  <si>
    <t>Cauca.</t>
  </si>
  <si>
    <t>Meta</t>
  </si>
  <si>
    <t>Arauca</t>
  </si>
  <si>
    <t>Norte de S/der</t>
  </si>
  <si>
    <t>Sucre</t>
  </si>
  <si>
    <t>Tolima</t>
  </si>
  <si>
    <t>Santander</t>
  </si>
  <si>
    <t>Valle del Cauca</t>
  </si>
  <si>
    <t>Cesar</t>
  </si>
  <si>
    <t>Choco</t>
  </si>
  <si>
    <t>NOTA # 1: LOS EXAMENES COMPLEMENTARIOS DEL PUNTO 5 DE LOS LITERALES: F, G, y H; SON PARA EL CARGO DE CONDUCTORES, SOLO SE COTIZA PARA LA CIUDAD DE BOGOTA D.C.</t>
  </si>
  <si>
    <t>6. Popayán</t>
  </si>
  <si>
    <t>7. Tumaco.</t>
  </si>
  <si>
    <t>8. Villavicencio</t>
  </si>
  <si>
    <t>13.Barrancabermeja</t>
  </si>
  <si>
    <t>14.Buenaventura</t>
  </si>
  <si>
    <t>15.Valledupar</t>
  </si>
  <si>
    <t>2).Propuesta Económica  de la Evaluación médica ocupacional peródica (programadas o por cambio de ocupación)</t>
  </si>
  <si>
    <t>4). Propuesta Económica  de la evaluacion médica post incapacidad o por reintegro</t>
  </si>
  <si>
    <t>Magdalena</t>
  </si>
  <si>
    <t>VALOR HORA</t>
  </si>
  <si>
    <t xml:space="preserve">1. PROPUESTA DE COTIZACION ECONÓMICA PRECIOS UNITARIOS POR CIUDAD DE LAS EVALUACIONES MÉDICAS OCUPACIONALES, EXAMENES CLINICOS Y PARACLINICOS PARA LOS FUNCIONARIOS DE LA ART. </t>
  </si>
  <si>
    <t xml:space="preserve">2. DESCRIPCIÓN </t>
  </si>
  <si>
    <t xml:space="preserve">VALOR HORA MEDICO ESPECIALISTA EN SEGURIDAD Y SALUD EN EL TRABAJO </t>
  </si>
  <si>
    <t>1,  Bogotá. D.C.</t>
  </si>
  <si>
    <t>12.Ibagué</t>
  </si>
  <si>
    <t>9.  Arauca</t>
  </si>
  <si>
    <t>16,SantaMarta</t>
  </si>
  <si>
    <t>17.Apartado</t>
  </si>
  <si>
    <t>18.Quibdo</t>
  </si>
  <si>
    <t>11.Sincelejo</t>
  </si>
  <si>
    <t>10.Cúcuta.</t>
  </si>
  <si>
    <t>1.)Propuesta Económica de la evaluación médica pre-ocupacional o de pre-ingreso</t>
  </si>
  <si>
    <t xml:space="preserve">  5) VALORACIONES COMPLEMENTARIAS A LAS EVALUACIONES MÉDICAS OCUPACIONALES.(Son evaluaciones o exámenes clínicos o paraclínicos realizados para complementar un determinado estudio en la búsqueda o comprobación de un diagnóstico,pruebas clínicas o paraclínicas) El proponente para estos examenes tomara como precio techo del DECRETO 2423 DE 2006 - ACTUALIZADO 2022</t>
  </si>
  <si>
    <t>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invalidez;de conformidad con el Decreto 1072 de 2015 y la Resolución 312 de 2019. Apoyo para la ejecución del Plan de Acción derivado de la Bateria de Riesgo Psicosocial (definir que actividades pueden suministrar).</t>
  </si>
  <si>
    <t>VALOR PROMEDIO</t>
  </si>
  <si>
    <t>VALOR TOTAL DE LA REALIZACIÓN DE UN EMO EN TODAS LAS SUBREGIONES Y SEDE PRINCIPAL</t>
  </si>
  <si>
    <t>EVALUA SALUD IPS 2025</t>
  </si>
  <si>
    <t>EVALUA SALUD IPS 2026</t>
  </si>
  <si>
    <t>CONTROLAR IPS 2026</t>
  </si>
  <si>
    <t>SOSIMETRIC IPS  2026</t>
  </si>
  <si>
    <t>SOSIMETRIC SALUD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</si>
</sst>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_(&quot;$&quot;\ * #,##0_);_(&quot;$&quot;\ * \(#,##0\);_(&quot;$&quot;\ * &quot;-&quot;_);_(@_)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42" fontId="3" fillId="0" borderId="1" xfId="1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5" fontId="2" fillId="5" borderId="1" xfId="0" applyNumberFormat="1" applyFont="1" applyFill="1" applyBorder="1"/>
    <xf numFmtId="164" fontId="3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esus David Villalba Moreno" id="{580E100D-8C36-4F0B-8171-BB883079B52A}" userId="S::jesus.villalba@renovacionterritorio.gov.co::edd17183-3282-479a-ad62-05ee23461a3b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7" dT="2025-03-11T20:35:39.61" personId="{580E100D-8C36-4F0B-8171-BB883079B52A}" id="{F60928A9-F8AD-4A25-87D3-D26FD964144C}">
    <text xml:space="preserve">No tiene la formula revisar </text>
  </threadedComment>
  <threadedComment ref="J24" dT="2025-03-11T20:37:11.81" personId="{580E100D-8C36-4F0B-8171-BB883079B52A}" id="{9B6ED7C6-63F4-47CE-9863-849B3C6246A1}">
    <text xml:space="preserve">No tiene formula revisar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F35"/>
  <sheetViews>
    <sheetView tabSelected="1" view="pageBreakPreview" topLeftCell="AI1" zoomScale="90" zoomScaleNormal="90" zoomScaleSheetLayoutView="90" workbookViewId="0">
      <selection activeCell="AY8" sqref="AY8"/>
    </sheetView>
  </sheetViews>
  <sheetFormatPr baseColWidth="10" defaultColWidth="13.5703125" defaultRowHeight="13.5" x14ac:dyDescent="0.25"/>
  <cols>
    <col min="1" max="1" width="21.140625" style="2" customWidth="1"/>
    <col min="2" max="2" width="17.5703125" style="2" customWidth="1"/>
    <col min="3" max="33" width="9.140625" style="2" customWidth="1"/>
    <col min="34" max="34" width="8.85546875" style="2" customWidth="1"/>
    <col min="35" max="35" width="9.85546875" style="2" customWidth="1"/>
    <col min="36" max="43" width="8.85546875" style="2" customWidth="1"/>
    <col min="44" max="44" width="9.85546875" style="2" customWidth="1"/>
    <col min="45" max="47" width="8.85546875" style="2" customWidth="1"/>
    <col min="48" max="48" width="10.5703125" style="2" customWidth="1"/>
    <col min="49" max="50" width="8.85546875" style="2" customWidth="1"/>
    <col min="51" max="51" width="25.7109375" style="2" customWidth="1"/>
    <col min="52" max="16384" width="13.5703125" style="2"/>
  </cols>
  <sheetData>
    <row r="3" spans="1:51" ht="26.25" customHeight="1" x14ac:dyDescent="0.25">
      <c r="A3" s="44" t="s">
        <v>44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</row>
    <row r="4" spans="1:51" ht="39.6" customHeight="1" x14ac:dyDescent="0.25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3"/>
      <c r="S4" s="35" t="s">
        <v>56</v>
      </c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17"/>
    </row>
    <row r="5" spans="1:51" ht="42.6" customHeight="1" x14ac:dyDescent="0.25">
      <c r="A5" s="45" t="s">
        <v>0</v>
      </c>
      <c r="B5" s="45" t="s">
        <v>1</v>
      </c>
      <c r="C5" s="40" t="s">
        <v>55</v>
      </c>
      <c r="D5" s="41"/>
      <c r="E5" s="41"/>
      <c r="F5" s="42"/>
      <c r="G5" s="43" t="s">
        <v>40</v>
      </c>
      <c r="H5" s="43"/>
      <c r="I5" s="43"/>
      <c r="J5" s="43"/>
      <c r="K5" s="40" t="s">
        <v>2</v>
      </c>
      <c r="L5" s="41"/>
      <c r="M5" s="41"/>
      <c r="N5" s="42"/>
      <c r="O5" s="40" t="s">
        <v>41</v>
      </c>
      <c r="P5" s="41"/>
      <c r="Q5" s="41"/>
      <c r="R5" s="42"/>
      <c r="S5" s="43" t="s">
        <v>4</v>
      </c>
      <c r="T5" s="43"/>
      <c r="U5" s="43"/>
      <c r="V5" s="43"/>
      <c r="W5" s="35" t="s">
        <v>5</v>
      </c>
      <c r="X5" s="36"/>
      <c r="Y5" s="36"/>
      <c r="Z5" s="37"/>
      <c r="AA5" s="35" t="s">
        <v>6</v>
      </c>
      <c r="AB5" s="36"/>
      <c r="AC5" s="36"/>
      <c r="AD5" s="36"/>
      <c r="AE5" s="43" t="s">
        <v>7</v>
      </c>
      <c r="AF5" s="43"/>
      <c r="AG5" s="43"/>
      <c r="AH5" s="43"/>
      <c r="AI5" s="35" t="s">
        <v>8</v>
      </c>
      <c r="AJ5" s="36"/>
      <c r="AK5" s="36"/>
      <c r="AL5" s="36"/>
      <c r="AM5" s="35" t="s">
        <v>9</v>
      </c>
      <c r="AN5" s="36"/>
      <c r="AO5" s="36"/>
      <c r="AP5" s="36"/>
      <c r="AQ5" s="35" t="s">
        <v>10</v>
      </c>
      <c r="AR5" s="36"/>
      <c r="AS5" s="36"/>
      <c r="AT5" s="36"/>
      <c r="AU5" s="35" t="s">
        <v>11</v>
      </c>
      <c r="AV5" s="36"/>
      <c r="AW5" s="36"/>
      <c r="AX5" s="37"/>
      <c r="AY5" s="43" t="s">
        <v>3</v>
      </c>
    </row>
    <row r="6" spans="1:51" ht="58.15" customHeight="1" x14ac:dyDescent="0.25">
      <c r="A6" s="46"/>
      <c r="B6" s="46"/>
      <c r="C6" s="25" t="s">
        <v>62</v>
      </c>
      <c r="D6" s="26" t="s">
        <v>61</v>
      </c>
      <c r="E6" s="29" t="s">
        <v>63</v>
      </c>
      <c r="F6" s="1" t="s">
        <v>58</v>
      </c>
      <c r="G6" s="25" t="s">
        <v>62</v>
      </c>
      <c r="H6" s="26" t="s">
        <v>60</v>
      </c>
      <c r="I6" s="29" t="s">
        <v>63</v>
      </c>
      <c r="J6" s="1" t="s">
        <v>58</v>
      </c>
      <c r="K6" s="25" t="s">
        <v>62</v>
      </c>
      <c r="L6" s="26" t="s">
        <v>60</v>
      </c>
      <c r="M6" s="29" t="s">
        <v>63</v>
      </c>
      <c r="N6" s="1" t="s">
        <v>58</v>
      </c>
      <c r="O6" s="25" t="s">
        <v>62</v>
      </c>
      <c r="P6" s="26" t="s">
        <v>60</v>
      </c>
      <c r="Q6" s="29" t="s">
        <v>63</v>
      </c>
      <c r="R6" s="1" t="s">
        <v>58</v>
      </c>
      <c r="S6" s="25" t="s">
        <v>62</v>
      </c>
      <c r="T6" s="26" t="s">
        <v>60</v>
      </c>
      <c r="U6" s="29" t="s">
        <v>63</v>
      </c>
      <c r="V6" s="1" t="s">
        <v>58</v>
      </c>
      <c r="W6" s="25" t="s">
        <v>62</v>
      </c>
      <c r="X6" s="26" t="s">
        <v>60</v>
      </c>
      <c r="Y6" s="29" t="s">
        <v>63</v>
      </c>
      <c r="Z6" s="1" t="s">
        <v>58</v>
      </c>
      <c r="AA6" s="25" t="s">
        <v>62</v>
      </c>
      <c r="AB6" s="26" t="s">
        <v>60</v>
      </c>
      <c r="AC6" s="29" t="s">
        <v>63</v>
      </c>
      <c r="AD6" s="1" t="s">
        <v>58</v>
      </c>
      <c r="AE6" s="25" t="s">
        <v>62</v>
      </c>
      <c r="AF6" s="26" t="s">
        <v>60</v>
      </c>
      <c r="AG6" s="29" t="s">
        <v>63</v>
      </c>
      <c r="AH6" s="1" t="s">
        <v>58</v>
      </c>
      <c r="AI6" s="25" t="s">
        <v>62</v>
      </c>
      <c r="AJ6" s="26" t="s">
        <v>60</v>
      </c>
      <c r="AK6" s="29" t="s">
        <v>63</v>
      </c>
      <c r="AL6" s="1" t="s">
        <v>58</v>
      </c>
      <c r="AM6" s="25" t="s">
        <v>62</v>
      </c>
      <c r="AN6" s="26" t="s">
        <v>60</v>
      </c>
      <c r="AO6" s="29" t="s">
        <v>63</v>
      </c>
      <c r="AP6" s="1" t="s">
        <v>58</v>
      </c>
      <c r="AQ6" s="25" t="s">
        <v>62</v>
      </c>
      <c r="AR6" s="26" t="s">
        <v>60</v>
      </c>
      <c r="AS6" s="29" t="s">
        <v>63</v>
      </c>
      <c r="AT6" s="1" t="s">
        <v>58</v>
      </c>
      <c r="AU6" s="25" t="s">
        <v>62</v>
      </c>
      <c r="AV6" s="26" t="s">
        <v>60</v>
      </c>
      <c r="AW6" s="29" t="s">
        <v>63</v>
      </c>
      <c r="AX6" s="1" t="s">
        <v>58</v>
      </c>
      <c r="AY6" s="43"/>
    </row>
    <row r="7" spans="1:51" ht="14.45" customHeight="1" x14ac:dyDescent="0.25">
      <c r="A7" s="3" t="s">
        <v>47</v>
      </c>
      <c r="B7" s="3" t="s">
        <v>12</v>
      </c>
      <c r="C7" s="18">
        <v>50000</v>
      </c>
      <c r="D7" s="32">
        <v>89000</v>
      </c>
      <c r="E7" s="31">
        <v>42000</v>
      </c>
      <c r="F7" s="12">
        <f t="shared" ref="F7:F24" si="0">AVERAGE(C7:E7)</f>
        <v>60333.333333333336</v>
      </c>
      <c r="G7" s="18">
        <f>F7+10000</f>
        <v>70333.333333333343</v>
      </c>
      <c r="H7" s="32">
        <v>89000</v>
      </c>
      <c r="I7" s="31">
        <v>42000</v>
      </c>
      <c r="J7" s="4">
        <f>AVERAGE(G7:I7)</f>
        <v>67111.111111111109</v>
      </c>
      <c r="K7" s="18">
        <f>J7+20000</f>
        <v>87111.111111111109</v>
      </c>
      <c r="L7" s="32">
        <v>89000</v>
      </c>
      <c r="M7" s="31">
        <v>42000</v>
      </c>
      <c r="N7" s="16">
        <f>AVERAGE(K7:M7)</f>
        <v>72703.703703703708</v>
      </c>
      <c r="O7" s="18">
        <v>70000</v>
      </c>
      <c r="P7" s="32">
        <v>130000</v>
      </c>
      <c r="Q7" s="31">
        <v>80000</v>
      </c>
      <c r="R7" s="16">
        <f>AVERAGE(O7:Q7)</f>
        <v>93333.333333333328</v>
      </c>
      <c r="S7" s="18">
        <v>40000</v>
      </c>
      <c r="T7" s="33">
        <v>67000</v>
      </c>
      <c r="U7" s="31">
        <v>53000</v>
      </c>
      <c r="V7" s="19">
        <f>AVERAGE(S7:U7)</f>
        <v>53333.333333333336</v>
      </c>
      <c r="W7" s="18">
        <v>20000</v>
      </c>
      <c r="X7" s="28">
        <v>24000</v>
      </c>
      <c r="Y7" s="31">
        <v>22000</v>
      </c>
      <c r="Z7" s="4">
        <f>AVERAGE(W7:Y7)</f>
        <v>22000</v>
      </c>
      <c r="AA7" s="18">
        <v>40000</v>
      </c>
      <c r="AB7" s="27">
        <v>36000</v>
      </c>
      <c r="AC7" s="31">
        <v>24000</v>
      </c>
      <c r="AD7" s="19">
        <f>AVERAGE(AA7:AC7)</f>
        <v>33333.333333333336</v>
      </c>
      <c r="AE7" s="18">
        <v>40000</v>
      </c>
      <c r="AF7" s="28">
        <v>34000</v>
      </c>
      <c r="AG7" s="31">
        <v>25000</v>
      </c>
      <c r="AH7" s="4">
        <f>AVERAGE(AE7:AG7)</f>
        <v>33000</v>
      </c>
      <c r="AI7" s="18">
        <v>60000</v>
      </c>
      <c r="AJ7" s="27">
        <v>65000</v>
      </c>
      <c r="AK7" s="31">
        <v>44000</v>
      </c>
      <c r="AL7" s="19">
        <f>AVERAGE(AI7:AK7)</f>
        <v>56333.333333333336</v>
      </c>
      <c r="AM7" s="18">
        <v>60000</v>
      </c>
      <c r="AN7" s="27">
        <v>65000</v>
      </c>
      <c r="AO7" s="31">
        <v>59200</v>
      </c>
      <c r="AP7" s="19">
        <f>AVERAGE(AM7:AO7)</f>
        <v>61400</v>
      </c>
      <c r="AQ7" s="18">
        <v>200000</v>
      </c>
      <c r="AR7" s="27">
        <v>220000</v>
      </c>
      <c r="AS7" s="31">
        <v>132300</v>
      </c>
      <c r="AT7" s="19">
        <f>AVERAGE(AQ7:AS7)</f>
        <v>184100</v>
      </c>
      <c r="AU7" s="18">
        <v>160000</v>
      </c>
      <c r="AV7" s="27">
        <v>180000</v>
      </c>
      <c r="AW7" s="31">
        <v>132300</v>
      </c>
      <c r="AX7" s="19">
        <f>AVERAGE(AU7:AW7)</f>
        <v>157433.33333333334</v>
      </c>
      <c r="AY7" s="4"/>
    </row>
    <row r="8" spans="1:51" ht="14.45" customHeight="1" x14ac:dyDescent="0.25">
      <c r="A8" s="3" t="s">
        <v>13</v>
      </c>
      <c r="B8" s="3" t="s">
        <v>14</v>
      </c>
      <c r="C8" s="18">
        <v>50000</v>
      </c>
      <c r="D8" s="32">
        <v>115000</v>
      </c>
      <c r="E8" s="31">
        <v>54000</v>
      </c>
      <c r="F8" s="12">
        <f t="shared" si="0"/>
        <v>73000</v>
      </c>
      <c r="G8" s="18">
        <f>F8+10000</f>
        <v>83000</v>
      </c>
      <c r="H8" s="32">
        <v>115000</v>
      </c>
      <c r="I8" s="31">
        <v>54000</v>
      </c>
      <c r="J8" s="4">
        <f t="shared" ref="J8:J24" si="1">AVERAGE(G8:I8)</f>
        <v>84000</v>
      </c>
      <c r="K8" s="18">
        <f>J8+20000</f>
        <v>104000</v>
      </c>
      <c r="L8" s="32">
        <v>115000</v>
      </c>
      <c r="M8" s="31">
        <v>54000</v>
      </c>
      <c r="N8" s="16">
        <f t="shared" ref="N8:N24" si="2">AVERAGE(K8:M8)</f>
        <v>91000</v>
      </c>
      <c r="O8" s="18">
        <v>70000</v>
      </c>
      <c r="P8" s="32">
        <v>180000</v>
      </c>
      <c r="Q8" s="31">
        <v>99000</v>
      </c>
      <c r="R8" s="16">
        <f t="shared" ref="R8:R24" si="3">AVERAGE(O8:Q8)</f>
        <v>116333.33333333333</v>
      </c>
      <c r="S8" s="18">
        <v>40000</v>
      </c>
      <c r="T8" s="27">
        <v>85000</v>
      </c>
      <c r="U8" s="31">
        <v>54000</v>
      </c>
      <c r="V8" s="19">
        <f t="shared" ref="V8:V24" si="4">AVERAGE(S8:U8)</f>
        <v>59666.666666666664</v>
      </c>
      <c r="W8" s="18">
        <v>20000</v>
      </c>
      <c r="X8" s="28">
        <v>28000</v>
      </c>
      <c r="Y8" s="31">
        <v>23000</v>
      </c>
      <c r="Z8" s="4">
        <f t="shared" ref="Z8:Z24" si="5">AVERAGE(W8:Y8)</f>
        <v>23666.666666666668</v>
      </c>
      <c r="AA8" s="18">
        <v>40000</v>
      </c>
      <c r="AB8" s="27">
        <v>40000</v>
      </c>
      <c r="AC8" s="31">
        <v>26000</v>
      </c>
      <c r="AD8" s="19">
        <f t="shared" ref="AD8:AD24" si="6">AVERAGE(AA8:AC8)</f>
        <v>35333.333333333336</v>
      </c>
      <c r="AE8" s="18">
        <v>40000</v>
      </c>
      <c r="AF8" s="28">
        <v>38000</v>
      </c>
      <c r="AG8" s="31">
        <v>30000</v>
      </c>
      <c r="AH8" s="4">
        <f t="shared" ref="AH8:AH24" si="7">AVERAGE(AE8:AG8)</f>
        <v>36000</v>
      </c>
      <c r="AI8" s="18">
        <v>60000</v>
      </c>
      <c r="AJ8" s="27">
        <v>85000</v>
      </c>
      <c r="AK8" s="31">
        <v>52000</v>
      </c>
      <c r="AL8" s="19">
        <f t="shared" ref="AL8:AL24" si="8">AVERAGE(AI8:AK8)</f>
        <v>65666.666666666672</v>
      </c>
      <c r="AM8" s="34" t="s">
        <v>15</v>
      </c>
      <c r="AN8" s="27" t="s">
        <v>15</v>
      </c>
      <c r="AO8" s="30" t="s">
        <v>15</v>
      </c>
      <c r="AP8" s="21" t="s">
        <v>15</v>
      </c>
      <c r="AQ8" s="18" t="s">
        <v>15</v>
      </c>
      <c r="AR8" s="28" t="s">
        <v>15</v>
      </c>
      <c r="AS8" s="31" t="s">
        <v>15</v>
      </c>
      <c r="AT8" s="21" t="s">
        <v>15</v>
      </c>
      <c r="AU8" s="18" t="s">
        <v>15</v>
      </c>
      <c r="AV8" s="28" t="s">
        <v>15</v>
      </c>
      <c r="AW8" s="31" t="s">
        <v>15</v>
      </c>
      <c r="AX8" s="21" t="s">
        <v>15</v>
      </c>
      <c r="AY8" s="4"/>
    </row>
    <row r="9" spans="1:51" ht="14.45" customHeight="1" x14ac:dyDescent="0.25">
      <c r="A9" s="3" t="s">
        <v>16</v>
      </c>
      <c r="B9" s="3" t="s">
        <v>17</v>
      </c>
      <c r="C9" s="18">
        <v>50000</v>
      </c>
      <c r="D9" s="32">
        <v>87500</v>
      </c>
      <c r="E9" s="31">
        <v>44000</v>
      </c>
      <c r="F9" s="12">
        <f t="shared" si="0"/>
        <v>60500</v>
      </c>
      <c r="G9" s="18">
        <f>F9+10000</f>
        <v>70500</v>
      </c>
      <c r="H9" s="32">
        <v>87500</v>
      </c>
      <c r="I9" s="31">
        <v>44000</v>
      </c>
      <c r="J9" s="4">
        <f>AVERAGE(G9:I9)</f>
        <v>67333.333333333328</v>
      </c>
      <c r="K9" s="18">
        <f>J9+20000</f>
        <v>87333.333333333328</v>
      </c>
      <c r="L9" s="32">
        <v>87500</v>
      </c>
      <c r="M9" s="31">
        <v>44000</v>
      </c>
      <c r="N9" s="16">
        <f t="shared" si="2"/>
        <v>72944.444444444438</v>
      </c>
      <c r="O9" s="18">
        <v>70000</v>
      </c>
      <c r="P9" s="32">
        <v>130000</v>
      </c>
      <c r="Q9" s="31">
        <v>128000</v>
      </c>
      <c r="R9" s="16">
        <f t="shared" si="3"/>
        <v>109333.33333333333</v>
      </c>
      <c r="S9" s="18">
        <v>40000</v>
      </c>
      <c r="T9" s="33">
        <v>65000</v>
      </c>
      <c r="U9" s="31">
        <v>57000</v>
      </c>
      <c r="V9" s="19">
        <f t="shared" si="4"/>
        <v>54000</v>
      </c>
      <c r="W9" s="18">
        <v>20000</v>
      </c>
      <c r="X9" s="28">
        <v>22000</v>
      </c>
      <c r="Y9" s="31">
        <v>23000</v>
      </c>
      <c r="Z9" s="4">
        <f t="shared" si="5"/>
        <v>21666.666666666668</v>
      </c>
      <c r="AA9" s="18">
        <v>40000</v>
      </c>
      <c r="AB9" s="27">
        <v>34500</v>
      </c>
      <c r="AC9" s="31">
        <v>25000</v>
      </c>
      <c r="AD9" s="19">
        <f t="shared" si="6"/>
        <v>33166.666666666664</v>
      </c>
      <c r="AE9" s="18">
        <v>40000</v>
      </c>
      <c r="AF9" s="28">
        <v>32500</v>
      </c>
      <c r="AG9" s="31">
        <v>27000</v>
      </c>
      <c r="AH9" s="4">
        <f t="shared" si="7"/>
        <v>33166.666666666664</v>
      </c>
      <c r="AI9" s="18">
        <v>60000</v>
      </c>
      <c r="AJ9" s="27">
        <v>65000</v>
      </c>
      <c r="AK9" s="31">
        <v>50000</v>
      </c>
      <c r="AL9" s="19">
        <f t="shared" si="8"/>
        <v>58333.333333333336</v>
      </c>
      <c r="AM9" s="34" t="s">
        <v>15</v>
      </c>
      <c r="AN9" s="27" t="s">
        <v>15</v>
      </c>
      <c r="AO9" s="30" t="s">
        <v>15</v>
      </c>
      <c r="AP9" s="21" t="s">
        <v>15</v>
      </c>
      <c r="AQ9" s="18" t="s">
        <v>15</v>
      </c>
      <c r="AR9" s="28" t="s">
        <v>15</v>
      </c>
      <c r="AS9" s="31" t="s">
        <v>15</v>
      </c>
      <c r="AT9" s="21" t="s">
        <v>15</v>
      </c>
      <c r="AU9" s="18" t="s">
        <v>15</v>
      </c>
      <c r="AV9" s="28" t="s">
        <v>15</v>
      </c>
      <c r="AW9" s="31" t="s">
        <v>15</v>
      </c>
      <c r="AX9" s="21" t="s">
        <v>15</v>
      </c>
      <c r="AY9" s="4"/>
    </row>
    <row r="10" spans="1:51" ht="14.45" customHeight="1" x14ac:dyDescent="0.25">
      <c r="A10" s="3" t="s">
        <v>18</v>
      </c>
      <c r="B10" s="3" t="s">
        <v>19</v>
      </c>
      <c r="C10" s="18">
        <v>55000</v>
      </c>
      <c r="D10" s="32">
        <v>115000</v>
      </c>
      <c r="E10" s="31">
        <v>70000</v>
      </c>
      <c r="F10" s="12">
        <f t="shared" si="0"/>
        <v>80000</v>
      </c>
      <c r="G10" s="18">
        <f t="shared" ref="G10:G24" si="9">F10+10000</f>
        <v>90000</v>
      </c>
      <c r="H10" s="32">
        <v>115000</v>
      </c>
      <c r="I10" s="31">
        <v>70000</v>
      </c>
      <c r="J10" s="4">
        <f t="shared" si="1"/>
        <v>91666.666666666672</v>
      </c>
      <c r="K10" s="18">
        <f t="shared" ref="K10:K24" si="10">J10+20000</f>
        <v>111666.66666666667</v>
      </c>
      <c r="L10" s="32">
        <v>115000</v>
      </c>
      <c r="M10" s="31">
        <v>70000</v>
      </c>
      <c r="N10" s="16">
        <f t="shared" si="2"/>
        <v>98888.888888888891</v>
      </c>
      <c r="O10" s="18">
        <v>80000</v>
      </c>
      <c r="P10" s="32">
        <v>180000</v>
      </c>
      <c r="Q10" s="31">
        <v>86000</v>
      </c>
      <c r="R10" s="16">
        <f t="shared" si="3"/>
        <v>115333.33333333333</v>
      </c>
      <c r="S10" s="18">
        <f t="shared" ref="S10:S24" si="11">O10-10000</f>
        <v>70000</v>
      </c>
      <c r="T10" s="27">
        <v>85000</v>
      </c>
      <c r="U10" s="31">
        <v>58000</v>
      </c>
      <c r="V10" s="19">
        <f t="shared" si="4"/>
        <v>71000</v>
      </c>
      <c r="W10" s="18">
        <v>25000</v>
      </c>
      <c r="X10" s="28">
        <v>28000</v>
      </c>
      <c r="Y10" s="31">
        <v>23000</v>
      </c>
      <c r="Z10" s="4">
        <f t="shared" si="5"/>
        <v>25333.333333333332</v>
      </c>
      <c r="AA10" s="18">
        <v>50000</v>
      </c>
      <c r="AB10" s="27">
        <v>40000</v>
      </c>
      <c r="AC10" s="31">
        <v>31000</v>
      </c>
      <c r="AD10" s="19">
        <f t="shared" si="6"/>
        <v>40333.333333333336</v>
      </c>
      <c r="AE10" s="18">
        <f t="shared" ref="AE10:AE24" si="12">AD10-5000</f>
        <v>35333.333333333336</v>
      </c>
      <c r="AF10" s="28">
        <v>38000</v>
      </c>
      <c r="AG10" s="31">
        <v>44000</v>
      </c>
      <c r="AH10" s="4">
        <f t="shared" si="7"/>
        <v>39111.111111111117</v>
      </c>
      <c r="AI10" s="18">
        <v>65000</v>
      </c>
      <c r="AJ10" s="27">
        <v>85000</v>
      </c>
      <c r="AK10" s="31">
        <v>92000</v>
      </c>
      <c r="AL10" s="19">
        <f t="shared" si="8"/>
        <v>80666.666666666672</v>
      </c>
      <c r="AM10" s="34" t="s">
        <v>15</v>
      </c>
      <c r="AN10" s="27" t="s">
        <v>15</v>
      </c>
      <c r="AO10" s="30" t="s">
        <v>15</v>
      </c>
      <c r="AP10" s="21" t="s">
        <v>15</v>
      </c>
      <c r="AQ10" s="18" t="s">
        <v>15</v>
      </c>
      <c r="AR10" s="28" t="s">
        <v>15</v>
      </c>
      <c r="AS10" s="31" t="s">
        <v>15</v>
      </c>
      <c r="AT10" s="21" t="s">
        <v>15</v>
      </c>
      <c r="AU10" s="18" t="s">
        <v>15</v>
      </c>
      <c r="AV10" s="28" t="s">
        <v>15</v>
      </c>
      <c r="AW10" s="31" t="s">
        <v>15</v>
      </c>
      <c r="AX10" s="21" t="s">
        <v>15</v>
      </c>
      <c r="AY10" s="4"/>
    </row>
    <row r="11" spans="1:51" ht="14.45" customHeight="1" x14ac:dyDescent="0.25">
      <c r="A11" s="3" t="s">
        <v>20</v>
      </c>
      <c r="B11" s="3" t="s">
        <v>21</v>
      </c>
      <c r="C11" s="18">
        <v>50000</v>
      </c>
      <c r="D11" s="32">
        <v>95000</v>
      </c>
      <c r="E11" s="31">
        <v>53000</v>
      </c>
      <c r="F11" s="12">
        <f t="shared" si="0"/>
        <v>66000</v>
      </c>
      <c r="G11" s="18">
        <f>F11+10000</f>
        <v>76000</v>
      </c>
      <c r="H11" s="32">
        <v>95000</v>
      </c>
      <c r="I11" s="31">
        <v>53000</v>
      </c>
      <c r="J11" s="4">
        <f t="shared" si="1"/>
        <v>74666.666666666672</v>
      </c>
      <c r="K11" s="18">
        <f>J11+20000</f>
        <v>94666.666666666672</v>
      </c>
      <c r="L11" s="32">
        <v>95000</v>
      </c>
      <c r="M11" s="31">
        <v>53000</v>
      </c>
      <c r="N11" s="16">
        <f t="shared" si="2"/>
        <v>80888.888888888891</v>
      </c>
      <c r="O11" s="18">
        <v>70000</v>
      </c>
      <c r="P11" s="32">
        <v>155000</v>
      </c>
      <c r="Q11" s="31">
        <v>163000</v>
      </c>
      <c r="R11" s="16">
        <f t="shared" si="3"/>
        <v>129333.33333333333</v>
      </c>
      <c r="S11" s="18">
        <v>40000</v>
      </c>
      <c r="T11" s="27">
        <v>75000</v>
      </c>
      <c r="U11" s="31">
        <v>64000</v>
      </c>
      <c r="V11" s="19">
        <f t="shared" si="4"/>
        <v>59666.666666666664</v>
      </c>
      <c r="W11" s="18">
        <v>20000</v>
      </c>
      <c r="X11" s="28">
        <v>26000</v>
      </c>
      <c r="Y11" s="31">
        <v>25000</v>
      </c>
      <c r="Z11" s="4">
        <f t="shared" si="5"/>
        <v>23666.666666666668</v>
      </c>
      <c r="AA11" s="18">
        <v>40000</v>
      </c>
      <c r="AB11" s="27">
        <v>38000</v>
      </c>
      <c r="AC11" s="31">
        <v>25000</v>
      </c>
      <c r="AD11" s="19">
        <f t="shared" si="6"/>
        <v>34333.333333333336</v>
      </c>
      <c r="AE11" s="18">
        <v>40000</v>
      </c>
      <c r="AF11" s="28">
        <v>36000</v>
      </c>
      <c r="AG11" s="31">
        <v>27000</v>
      </c>
      <c r="AH11" s="4">
        <f t="shared" si="7"/>
        <v>34333.333333333336</v>
      </c>
      <c r="AI11" s="18">
        <v>60000</v>
      </c>
      <c r="AJ11" s="27">
        <v>70000</v>
      </c>
      <c r="AK11" s="31">
        <v>117600</v>
      </c>
      <c r="AL11" s="19">
        <f t="shared" si="8"/>
        <v>82533.333333333328</v>
      </c>
      <c r="AM11" s="34" t="s">
        <v>15</v>
      </c>
      <c r="AN11" s="27" t="s">
        <v>15</v>
      </c>
      <c r="AO11" s="30" t="s">
        <v>15</v>
      </c>
      <c r="AP11" s="21" t="s">
        <v>15</v>
      </c>
      <c r="AQ11" s="18" t="s">
        <v>15</v>
      </c>
      <c r="AR11" s="28" t="s">
        <v>15</v>
      </c>
      <c r="AS11" s="31" t="s">
        <v>15</v>
      </c>
      <c r="AT11" s="21" t="s">
        <v>15</v>
      </c>
      <c r="AU11" s="18" t="s">
        <v>15</v>
      </c>
      <c r="AV11" s="28" t="s">
        <v>15</v>
      </c>
      <c r="AW11" s="31" t="s">
        <v>15</v>
      </c>
      <c r="AX11" s="21" t="s">
        <v>15</v>
      </c>
      <c r="AY11" s="4"/>
    </row>
    <row r="12" spans="1:51" ht="14.45" customHeight="1" x14ac:dyDescent="0.25">
      <c r="A12" s="3" t="s">
        <v>34</v>
      </c>
      <c r="B12" s="3" t="s">
        <v>23</v>
      </c>
      <c r="C12" s="18">
        <v>50000</v>
      </c>
      <c r="D12" s="32">
        <v>115000</v>
      </c>
      <c r="E12" s="31">
        <v>62000</v>
      </c>
      <c r="F12" s="12">
        <f t="shared" si="0"/>
        <v>75666.666666666672</v>
      </c>
      <c r="G12" s="18">
        <f>F12+10000</f>
        <v>85666.666666666672</v>
      </c>
      <c r="H12" s="32">
        <v>115000</v>
      </c>
      <c r="I12" s="31">
        <v>62000</v>
      </c>
      <c r="J12" s="4">
        <f t="shared" si="1"/>
        <v>87555.555555555562</v>
      </c>
      <c r="K12" s="18">
        <f>J12+20000</f>
        <v>107555.55555555556</v>
      </c>
      <c r="L12" s="32">
        <v>115000</v>
      </c>
      <c r="M12" s="31">
        <v>62000</v>
      </c>
      <c r="N12" s="16">
        <f t="shared" si="2"/>
        <v>94851.851851851854</v>
      </c>
      <c r="O12" s="18">
        <v>70000</v>
      </c>
      <c r="P12" s="32">
        <v>180000</v>
      </c>
      <c r="Q12" s="31">
        <v>175000</v>
      </c>
      <c r="R12" s="16">
        <f t="shared" si="3"/>
        <v>141666.66666666666</v>
      </c>
      <c r="S12" s="18">
        <v>40000</v>
      </c>
      <c r="T12" s="27">
        <v>85000</v>
      </c>
      <c r="U12" s="31">
        <v>68000</v>
      </c>
      <c r="V12" s="19">
        <f t="shared" si="4"/>
        <v>64333.333333333336</v>
      </c>
      <c r="W12" s="18">
        <v>20000</v>
      </c>
      <c r="X12" s="28">
        <v>28000</v>
      </c>
      <c r="Y12" s="31">
        <v>23000</v>
      </c>
      <c r="Z12" s="4">
        <f t="shared" si="5"/>
        <v>23666.666666666668</v>
      </c>
      <c r="AA12" s="18">
        <v>40000</v>
      </c>
      <c r="AB12" s="27">
        <v>40000</v>
      </c>
      <c r="AC12" s="31">
        <v>25000</v>
      </c>
      <c r="AD12" s="19">
        <f t="shared" si="6"/>
        <v>35000</v>
      </c>
      <c r="AE12" s="18">
        <v>40000</v>
      </c>
      <c r="AF12" s="28">
        <v>38000</v>
      </c>
      <c r="AG12" s="31">
        <v>35000</v>
      </c>
      <c r="AH12" s="4">
        <f t="shared" si="7"/>
        <v>37666.666666666664</v>
      </c>
      <c r="AI12" s="18">
        <v>60000</v>
      </c>
      <c r="AJ12" s="27">
        <v>85000</v>
      </c>
      <c r="AK12" s="31">
        <v>67000</v>
      </c>
      <c r="AL12" s="19">
        <f t="shared" si="8"/>
        <v>70666.666666666672</v>
      </c>
      <c r="AM12" s="34" t="s">
        <v>15</v>
      </c>
      <c r="AN12" s="27" t="s">
        <v>15</v>
      </c>
      <c r="AO12" s="30" t="s">
        <v>15</v>
      </c>
      <c r="AP12" s="21" t="s">
        <v>15</v>
      </c>
      <c r="AQ12" s="18" t="s">
        <v>15</v>
      </c>
      <c r="AR12" s="28" t="s">
        <v>15</v>
      </c>
      <c r="AS12" s="31" t="s">
        <v>15</v>
      </c>
      <c r="AT12" s="21" t="s">
        <v>15</v>
      </c>
      <c r="AU12" s="18" t="s">
        <v>15</v>
      </c>
      <c r="AV12" s="28" t="s">
        <v>15</v>
      </c>
      <c r="AW12" s="31" t="s">
        <v>15</v>
      </c>
      <c r="AX12" s="21" t="s">
        <v>15</v>
      </c>
      <c r="AY12" s="4"/>
    </row>
    <row r="13" spans="1:51" ht="14.45" customHeight="1" x14ac:dyDescent="0.25">
      <c r="A13" s="3" t="s">
        <v>35</v>
      </c>
      <c r="B13" s="3" t="s">
        <v>22</v>
      </c>
      <c r="C13" s="18">
        <v>55000</v>
      </c>
      <c r="D13" s="32">
        <v>115000</v>
      </c>
      <c r="E13" s="31">
        <v>112000</v>
      </c>
      <c r="F13" s="12">
        <f t="shared" si="0"/>
        <v>94000</v>
      </c>
      <c r="G13" s="18">
        <f t="shared" si="9"/>
        <v>104000</v>
      </c>
      <c r="H13" s="32">
        <v>115000</v>
      </c>
      <c r="I13" s="31">
        <v>112000</v>
      </c>
      <c r="J13" s="4">
        <f t="shared" si="1"/>
        <v>110333.33333333333</v>
      </c>
      <c r="K13" s="18">
        <f t="shared" si="10"/>
        <v>130333.33333333333</v>
      </c>
      <c r="L13" s="32">
        <v>115000</v>
      </c>
      <c r="M13" s="31">
        <v>112000</v>
      </c>
      <c r="N13" s="16">
        <f t="shared" si="2"/>
        <v>119111.11111111111</v>
      </c>
      <c r="O13" s="18">
        <v>70000</v>
      </c>
      <c r="P13" s="32">
        <v>180000</v>
      </c>
      <c r="Q13" s="31">
        <v>112000</v>
      </c>
      <c r="R13" s="16">
        <f t="shared" si="3"/>
        <v>120666.66666666667</v>
      </c>
      <c r="S13" s="18">
        <f t="shared" si="11"/>
        <v>60000</v>
      </c>
      <c r="T13" s="27">
        <v>85000</v>
      </c>
      <c r="U13" s="31">
        <v>73000</v>
      </c>
      <c r="V13" s="19">
        <f t="shared" si="4"/>
        <v>72666.666666666672</v>
      </c>
      <c r="W13" s="18">
        <v>20000</v>
      </c>
      <c r="X13" s="28">
        <v>28000</v>
      </c>
      <c r="Y13" s="31">
        <v>68000</v>
      </c>
      <c r="Z13" s="4">
        <f t="shared" si="5"/>
        <v>38666.666666666664</v>
      </c>
      <c r="AA13" s="18">
        <v>50000</v>
      </c>
      <c r="AB13" s="27">
        <v>40000</v>
      </c>
      <c r="AC13" s="31">
        <v>70000</v>
      </c>
      <c r="AD13" s="19">
        <f t="shared" si="6"/>
        <v>53333.333333333336</v>
      </c>
      <c r="AE13" s="18">
        <f t="shared" si="12"/>
        <v>48333.333333333336</v>
      </c>
      <c r="AF13" s="28">
        <v>38000</v>
      </c>
      <c r="AG13" s="31">
        <v>70000</v>
      </c>
      <c r="AH13" s="4">
        <f t="shared" si="7"/>
        <v>52111.111111111117</v>
      </c>
      <c r="AI13" s="18">
        <v>65000</v>
      </c>
      <c r="AJ13" s="27">
        <v>85000</v>
      </c>
      <c r="AK13" s="31">
        <v>159500</v>
      </c>
      <c r="AL13" s="19">
        <f t="shared" si="8"/>
        <v>103166.66666666667</v>
      </c>
      <c r="AM13" s="34" t="s">
        <v>15</v>
      </c>
      <c r="AN13" s="27" t="s">
        <v>15</v>
      </c>
      <c r="AO13" s="30" t="s">
        <v>15</v>
      </c>
      <c r="AP13" s="21" t="s">
        <v>15</v>
      </c>
      <c r="AQ13" s="18" t="s">
        <v>15</v>
      </c>
      <c r="AR13" s="28" t="s">
        <v>15</v>
      </c>
      <c r="AS13" s="31" t="s">
        <v>15</v>
      </c>
      <c r="AT13" s="21" t="s">
        <v>15</v>
      </c>
      <c r="AU13" s="18" t="s">
        <v>15</v>
      </c>
      <c r="AV13" s="28" t="s">
        <v>15</v>
      </c>
      <c r="AW13" s="31" t="s">
        <v>15</v>
      </c>
      <c r="AX13" s="21" t="s">
        <v>15</v>
      </c>
      <c r="AY13" s="4"/>
    </row>
    <row r="14" spans="1:51" ht="14.45" customHeight="1" x14ac:dyDescent="0.25">
      <c r="A14" s="3" t="s">
        <v>36</v>
      </c>
      <c r="B14" s="3" t="s">
        <v>24</v>
      </c>
      <c r="C14" s="18">
        <v>50000</v>
      </c>
      <c r="D14" s="32">
        <v>95000</v>
      </c>
      <c r="E14" s="31">
        <v>51000</v>
      </c>
      <c r="F14" s="12">
        <f t="shared" si="0"/>
        <v>65333.333333333336</v>
      </c>
      <c r="G14" s="18">
        <f t="shared" si="9"/>
        <v>75333.333333333343</v>
      </c>
      <c r="H14" s="32">
        <v>95000</v>
      </c>
      <c r="I14" s="31">
        <v>51000</v>
      </c>
      <c r="J14" s="4">
        <f t="shared" si="1"/>
        <v>73777.777777777781</v>
      </c>
      <c r="K14" s="18">
        <f t="shared" si="10"/>
        <v>93777.777777777781</v>
      </c>
      <c r="L14" s="32">
        <v>95000</v>
      </c>
      <c r="M14" s="31">
        <v>51000</v>
      </c>
      <c r="N14" s="16">
        <f t="shared" si="2"/>
        <v>79925.925925925927</v>
      </c>
      <c r="O14" s="18">
        <v>70000</v>
      </c>
      <c r="P14" s="32">
        <v>155000</v>
      </c>
      <c r="Q14" s="31">
        <v>88800</v>
      </c>
      <c r="R14" s="16">
        <f t="shared" si="3"/>
        <v>104600</v>
      </c>
      <c r="S14" s="18">
        <v>40000</v>
      </c>
      <c r="T14" s="27">
        <v>75000</v>
      </c>
      <c r="U14" s="31">
        <v>53000</v>
      </c>
      <c r="V14" s="19">
        <f t="shared" si="4"/>
        <v>56000</v>
      </c>
      <c r="W14" s="18">
        <v>20000</v>
      </c>
      <c r="X14" s="28">
        <v>26000</v>
      </c>
      <c r="Y14" s="31">
        <v>22000</v>
      </c>
      <c r="Z14" s="4">
        <f t="shared" si="5"/>
        <v>22666.666666666668</v>
      </c>
      <c r="AA14" s="18">
        <v>40000</v>
      </c>
      <c r="AB14" s="27">
        <v>38000</v>
      </c>
      <c r="AC14" s="31">
        <v>27000</v>
      </c>
      <c r="AD14" s="19">
        <f t="shared" si="6"/>
        <v>35000</v>
      </c>
      <c r="AE14" s="18">
        <v>40000</v>
      </c>
      <c r="AF14" s="28">
        <v>36000</v>
      </c>
      <c r="AG14" s="31">
        <v>27000</v>
      </c>
      <c r="AH14" s="4">
        <f t="shared" si="7"/>
        <v>34333.333333333336</v>
      </c>
      <c r="AI14" s="18">
        <v>60000</v>
      </c>
      <c r="AJ14" s="27">
        <v>70000</v>
      </c>
      <c r="AK14" s="31">
        <v>60120</v>
      </c>
      <c r="AL14" s="19">
        <f t="shared" si="8"/>
        <v>63373.333333333336</v>
      </c>
      <c r="AM14" s="34" t="s">
        <v>15</v>
      </c>
      <c r="AN14" s="27" t="s">
        <v>15</v>
      </c>
      <c r="AO14" s="30" t="s">
        <v>15</v>
      </c>
      <c r="AP14" s="21" t="s">
        <v>15</v>
      </c>
      <c r="AQ14" s="18" t="s">
        <v>15</v>
      </c>
      <c r="AR14" s="28" t="s">
        <v>15</v>
      </c>
      <c r="AS14" s="31" t="s">
        <v>15</v>
      </c>
      <c r="AT14" s="21" t="s">
        <v>15</v>
      </c>
      <c r="AU14" s="18" t="s">
        <v>15</v>
      </c>
      <c r="AV14" s="28" t="s">
        <v>15</v>
      </c>
      <c r="AW14" s="31" t="s">
        <v>15</v>
      </c>
      <c r="AX14" s="21" t="s">
        <v>15</v>
      </c>
      <c r="AY14" s="4"/>
    </row>
    <row r="15" spans="1:51" ht="14.45" customHeight="1" x14ac:dyDescent="0.25">
      <c r="A15" s="3" t="s">
        <v>49</v>
      </c>
      <c r="B15" s="3" t="s">
        <v>25</v>
      </c>
      <c r="C15" s="18">
        <v>50000</v>
      </c>
      <c r="D15" s="32">
        <v>115000</v>
      </c>
      <c r="E15" s="31">
        <v>61000</v>
      </c>
      <c r="F15" s="12">
        <f t="shared" si="0"/>
        <v>75333.333333333328</v>
      </c>
      <c r="G15" s="18">
        <f t="shared" si="9"/>
        <v>85333.333333333328</v>
      </c>
      <c r="H15" s="32">
        <v>115000</v>
      </c>
      <c r="I15" s="31">
        <v>61000</v>
      </c>
      <c r="J15" s="4">
        <f t="shared" si="1"/>
        <v>87111.111111111109</v>
      </c>
      <c r="K15" s="18">
        <f t="shared" si="10"/>
        <v>107111.11111111111</v>
      </c>
      <c r="L15" s="32">
        <v>115000</v>
      </c>
      <c r="M15" s="31">
        <v>61000</v>
      </c>
      <c r="N15" s="16">
        <f t="shared" si="2"/>
        <v>94370.37037037038</v>
      </c>
      <c r="O15" s="18">
        <v>70000</v>
      </c>
      <c r="P15" s="32">
        <v>180000</v>
      </c>
      <c r="Q15" s="31">
        <v>85000</v>
      </c>
      <c r="R15" s="16">
        <f t="shared" si="3"/>
        <v>111666.66666666667</v>
      </c>
      <c r="S15" s="18">
        <v>40000</v>
      </c>
      <c r="T15" s="27">
        <v>85000</v>
      </c>
      <c r="U15" s="31">
        <v>71000</v>
      </c>
      <c r="V15" s="19">
        <f t="shared" si="4"/>
        <v>65333.333333333336</v>
      </c>
      <c r="W15" s="18">
        <v>20000</v>
      </c>
      <c r="X15" s="28">
        <v>28000</v>
      </c>
      <c r="Y15" s="31">
        <v>22000</v>
      </c>
      <c r="Z15" s="4">
        <f t="shared" si="5"/>
        <v>23333.333333333332</v>
      </c>
      <c r="AA15" s="18">
        <v>40000</v>
      </c>
      <c r="AB15" s="27">
        <v>40000</v>
      </c>
      <c r="AC15" s="31">
        <v>36000</v>
      </c>
      <c r="AD15" s="19">
        <f t="shared" si="6"/>
        <v>38666.666666666664</v>
      </c>
      <c r="AE15" s="18">
        <v>40000</v>
      </c>
      <c r="AF15" s="28">
        <v>38000</v>
      </c>
      <c r="AG15" s="31">
        <v>37000</v>
      </c>
      <c r="AH15" s="4">
        <f t="shared" si="7"/>
        <v>38333.333333333336</v>
      </c>
      <c r="AI15" s="18">
        <v>60000</v>
      </c>
      <c r="AJ15" s="27">
        <v>85000</v>
      </c>
      <c r="AK15" s="31">
        <v>67440</v>
      </c>
      <c r="AL15" s="19">
        <f t="shared" si="8"/>
        <v>70813.333333333328</v>
      </c>
      <c r="AM15" s="34" t="s">
        <v>15</v>
      </c>
      <c r="AN15" s="27" t="s">
        <v>15</v>
      </c>
      <c r="AO15" s="30" t="s">
        <v>15</v>
      </c>
      <c r="AP15" s="21" t="s">
        <v>15</v>
      </c>
      <c r="AQ15" s="18" t="s">
        <v>15</v>
      </c>
      <c r="AR15" s="28" t="s">
        <v>15</v>
      </c>
      <c r="AS15" s="31" t="s">
        <v>15</v>
      </c>
      <c r="AT15" s="21" t="s">
        <v>15</v>
      </c>
      <c r="AU15" s="18" t="s">
        <v>15</v>
      </c>
      <c r="AV15" s="28" t="s">
        <v>15</v>
      </c>
      <c r="AW15" s="31" t="s">
        <v>15</v>
      </c>
      <c r="AX15" s="21" t="s">
        <v>15</v>
      </c>
      <c r="AY15" s="4"/>
    </row>
    <row r="16" spans="1:51" ht="14.45" customHeight="1" x14ac:dyDescent="0.25">
      <c r="A16" s="3" t="s">
        <v>54</v>
      </c>
      <c r="B16" s="3" t="s">
        <v>26</v>
      </c>
      <c r="C16" s="18">
        <v>50000</v>
      </c>
      <c r="D16" s="32">
        <v>95000</v>
      </c>
      <c r="E16" s="31">
        <v>52000</v>
      </c>
      <c r="F16" s="12">
        <f t="shared" si="0"/>
        <v>65666.666666666672</v>
      </c>
      <c r="G16" s="18">
        <f t="shared" si="9"/>
        <v>75666.666666666672</v>
      </c>
      <c r="H16" s="32">
        <v>95000</v>
      </c>
      <c r="I16" s="31">
        <v>52000</v>
      </c>
      <c r="J16" s="4">
        <f t="shared" si="1"/>
        <v>74222.222222222234</v>
      </c>
      <c r="K16" s="18">
        <f t="shared" si="10"/>
        <v>94222.222222222234</v>
      </c>
      <c r="L16" s="32">
        <v>95000</v>
      </c>
      <c r="M16" s="31">
        <v>52000</v>
      </c>
      <c r="N16" s="16">
        <f t="shared" si="2"/>
        <v>80407.407407407416</v>
      </c>
      <c r="O16" s="18">
        <v>70000</v>
      </c>
      <c r="P16" s="32">
        <v>155000</v>
      </c>
      <c r="Q16" s="31">
        <v>121080</v>
      </c>
      <c r="R16" s="16">
        <f t="shared" si="3"/>
        <v>115360</v>
      </c>
      <c r="S16" s="18">
        <v>40000</v>
      </c>
      <c r="T16" s="27">
        <v>75000</v>
      </c>
      <c r="U16" s="31">
        <v>56000</v>
      </c>
      <c r="V16" s="19">
        <f t="shared" si="4"/>
        <v>57000</v>
      </c>
      <c r="W16" s="18">
        <v>20000</v>
      </c>
      <c r="X16" s="28">
        <v>26000</v>
      </c>
      <c r="Y16" s="31">
        <v>22000</v>
      </c>
      <c r="Z16" s="4">
        <f t="shared" si="5"/>
        <v>22666.666666666668</v>
      </c>
      <c r="AA16" s="18">
        <v>40000</v>
      </c>
      <c r="AB16" s="27">
        <v>38000</v>
      </c>
      <c r="AC16" s="31">
        <v>27000</v>
      </c>
      <c r="AD16" s="19">
        <f t="shared" si="6"/>
        <v>35000</v>
      </c>
      <c r="AE16" s="18">
        <v>40000</v>
      </c>
      <c r="AF16" s="28">
        <v>36000</v>
      </c>
      <c r="AG16" s="31">
        <v>26000</v>
      </c>
      <c r="AH16" s="4">
        <f t="shared" si="7"/>
        <v>34000</v>
      </c>
      <c r="AI16" s="18">
        <v>60000</v>
      </c>
      <c r="AJ16" s="27">
        <v>70000</v>
      </c>
      <c r="AK16" s="31">
        <v>50000</v>
      </c>
      <c r="AL16" s="19">
        <f t="shared" si="8"/>
        <v>60000</v>
      </c>
      <c r="AM16" s="34" t="s">
        <v>15</v>
      </c>
      <c r="AN16" s="27" t="s">
        <v>15</v>
      </c>
      <c r="AO16" s="30" t="s">
        <v>15</v>
      </c>
      <c r="AP16" s="21" t="s">
        <v>15</v>
      </c>
      <c r="AQ16" s="18" t="s">
        <v>15</v>
      </c>
      <c r="AR16" s="28" t="s">
        <v>15</v>
      </c>
      <c r="AS16" s="31" t="s">
        <v>15</v>
      </c>
      <c r="AT16" s="21" t="s">
        <v>15</v>
      </c>
      <c r="AU16" s="18" t="s">
        <v>15</v>
      </c>
      <c r="AV16" s="28" t="s">
        <v>15</v>
      </c>
      <c r="AW16" s="31" t="s">
        <v>15</v>
      </c>
      <c r="AX16" s="21" t="s">
        <v>15</v>
      </c>
      <c r="AY16" s="4"/>
    </row>
    <row r="17" spans="1:58" ht="14.45" customHeight="1" x14ac:dyDescent="0.25">
      <c r="A17" s="3" t="s">
        <v>53</v>
      </c>
      <c r="B17" s="3" t="s">
        <v>27</v>
      </c>
      <c r="C17" s="18">
        <v>50000</v>
      </c>
      <c r="D17" s="32">
        <v>95000</v>
      </c>
      <c r="E17" s="31">
        <v>45000</v>
      </c>
      <c r="F17" s="12">
        <f t="shared" si="0"/>
        <v>63333.333333333336</v>
      </c>
      <c r="G17" s="18">
        <f t="shared" si="9"/>
        <v>73333.333333333343</v>
      </c>
      <c r="H17" s="32">
        <v>95000</v>
      </c>
      <c r="I17" s="31">
        <v>45000</v>
      </c>
      <c r="J17" s="4">
        <f t="shared" si="1"/>
        <v>71111.111111111109</v>
      </c>
      <c r="K17" s="18">
        <f t="shared" si="10"/>
        <v>91111.111111111109</v>
      </c>
      <c r="L17" s="32">
        <v>95000</v>
      </c>
      <c r="M17" s="31">
        <v>45000</v>
      </c>
      <c r="N17" s="16">
        <f t="shared" si="2"/>
        <v>77037.037037037036</v>
      </c>
      <c r="O17" s="18">
        <v>70000</v>
      </c>
      <c r="P17" s="32">
        <v>155000</v>
      </c>
      <c r="Q17" s="31">
        <v>84960</v>
      </c>
      <c r="R17" s="16">
        <f t="shared" si="3"/>
        <v>103320</v>
      </c>
      <c r="S17" s="18">
        <v>40000</v>
      </c>
      <c r="T17" s="27">
        <v>75000</v>
      </c>
      <c r="U17" s="31">
        <v>55000</v>
      </c>
      <c r="V17" s="19">
        <f t="shared" si="4"/>
        <v>56666.666666666664</v>
      </c>
      <c r="W17" s="18">
        <v>20000</v>
      </c>
      <c r="X17" s="28">
        <v>26000</v>
      </c>
      <c r="Y17" s="31">
        <v>23000</v>
      </c>
      <c r="Z17" s="4">
        <f t="shared" si="5"/>
        <v>23000</v>
      </c>
      <c r="AA17" s="18">
        <v>40000</v>
      </c>
      <c r="AB17" s="27">
        <v>38000</v>
      </c>
      <c r="AC17" s="31">
        <v>24000</v>
      </c>
      <c r="AD17" s="19">
        <f t="shared" si="6"/>
        <v>34000</v>
      </c>
      <c r="AE17" s="18">
        <v>40000</v>
      </c>
      <c r="AF17" s="28">
        <v>36000</v>
      </c>
      <c r="AG17" s="31">
        <v>27000</v>
      </c>
      <c r="AH17" s="4">
        <f t="shared" si="7"/>
        <v>34333.333333333336</v>
      </c>
      <c r="AI17" s="18">
        <v>60000</v>
      </c>
      <c r="AJ17" s="27">
        <v>70000</v>
      </c>
      <c r="AK17" s="31">
        <v>53520</v>
      </c>
      <c r="AL17" s="19">
        <f t="shared" si="8"/>
        <v>61173.333333333336</v>
      </c>
      <c r="AM17" s="34" t="s">
        <v>15</v>
      </c>
      <c r="AN17" s="27" t="s">
        <v>15</v>
      </c>
      <c r="AO17" s="30" t="s">
        <v>15</v>
      </c>
      <c r="AP17" s="21" t="s">
        <v>15</v>
      </c>
      <c r="AQ17" s="18" t="s">
        <v>15</v>
      </c>
      <c r="AR17" s="28" t="s">
        <v>15</v>
      </c>
      <c r="AS17" s="31" t="s">
        <v>15</v>
      </c>
      <c r="AT17" s="21" t="s">
        <v>15</v>
      </c>
      <c r="AU17" s="18" t="s">
        <v>15</v>
      </c>
      <c r="AV17" s="28" t="s">
        <v>15</v>
      </c>
      <c r="AW17" s="31" t="s">
        <v>15</v>
      </c>
      <c r="AX17" s="21" t="s">
        <v>15</v>
      </c>
      <c r="AY17" s="4"/>
    </row>
    <row r="18" spans="1:58" ht="14.45" customHeight="1" x14ac:dyDescent="0.25">
      <c r="A18" s="3" t="s">
        <v>48</v>
      </c>
      <c r="B18" s="3" t="s">
        <v>28</v>
      </c>
      <c r="C18" s="18">
        <v>50000</v>
      </c>
      <c r="D18" s="32">
        <v>95000</v>
      </c>
      <c r="E18" s="31">
        <v>73000</v>
      </c>
      <c r="F18" s="12">
        <f t="shared" si="0"/>
        <v>72666.666666666672</v>
      </c>
      <c r="G18" s="18">
        <f t="shared" si="9"/>
        <v>82666.666666666672</v>
      </c>
      <c r="H18" s="32">
        <v>95000</v>
      </c>
      <c r="I18" s="31">
        <v>73000</v>
      </c>
      <c r="J18" s="4">
        <f t="shared" si="1"/>
        <v>83555.555555555562</v>
      </c>
      <c r="K18" s="18">
        <f t="shared" si="10"/>
        <v>103555.55555555556</v>
      </c>
      <c r="L18" s="32">
        <v>95000</v>
      </c>
      <c r="M18" s="31">
        <v>73000</v>
      </c>
      <c r="N18" s="16">
        <f t="shared" si="2"/>
        <v>90518.518518518526</v>
      </c>
      <c r="O18" s="18">
        <v>70000</v>
      </c>
      <c r="P18" s="32">
        <v>155000</v>
      </c>
      <c r="Q18" s="31">
        <v>149640</v>
      </c>
      <c r="R18" s="16">
        <f t="shared" si="3"/>
        <v>124880</v>
      </c>
      <c r="S18" s="18">
        <v>40000</v>
      </c>
      <c r="T18" s="27">
        <v>75000</v>
      </c>
      <c r="U18" s="31">
        <v>64000</v>
      </c>
      <c r="V18" s="19">
        <f t="shared" si="4"/>
        <v>59666.666666666664</v>
      </c>
      <c r="W18" s="18">
        <v>20000</v>
      </c>
      <c r="X18" s="28">
        <v>26000</v>
      </c>
      <c r="Y18" s="31">
        <v>23000</v>
      </c>
      <c r="Z18" s="4">
        <f t="shared" si="5"/>
        <v>23000</v>
      </c>
      <c r="AA18" s="18">
        <v>40000</v>
      </c>
      <c r="AB18" s="27">
        <v>38000</v>
      </c>
      <c r="AC18" s="31">
        <v>41000</v>
      </c>
      <c r="AD18" s="19">
        <f t="shared" si="6"/>
        <v>39666.666666666664</v>
      </c>
      <c r="AE18" s="18">
        <v>40000</v>
      </c>
      <c r="AF18" s="28">
        <v>36000</v>
      </c>
      <c r="AG18" s="31">
        <v>41000</v>
      </c>
      <c r="AH18" s="4">
        <f t="shared" si="7"/>
        <v>39000</v>
      </c>
      <c r="AI18" s="18">
        <v>60000</v>
      </c>
      <c r="AJ18" s="27">
        <v>70000</v>
      </c>
      <c r="AK18" s="31">
        <v>70080</v>
      </c>
      <c r="AL18" s="19">
        <f t="shared" si="8"/>
        <v>66693.333333333328</v>
      </c>
      <c r="AM18" s="34" t="s">
        <v>15</v>
      </c>
      <c r="AN18" s="27" t="s">
        <v>15</v>
      </c>
      <c r="AO18" s="30" t="s">
        <v>15</v>
      </c>
      <c r="AP18" s="21" t="s">
        <v>15</v>
      </c>
      <c r="AQ18" s="18" t="s">
        <v>15</v>
      </c>
      <c r="AR18" s="28" t="s">
        <v>15</v>
      </c>
      <c r="AS18" s="31" t="s">
        <v>15</v>
      </c>
      <c r="AT18" s="21" t="s">
        <v>15</v>
      </c>
      <c r="AU18" s="18" t="s">
        <v>15</v>
      </c>
      <c r="AV18" s="28" t="s">
        <v>15</v>
      </c>
      <c r="AW18" s="31" t="s">
        <v>15</v>
      </c>
      <c r="AX18" s="21" t="s">
        <v>15</v>
      </c>
      <c r="AY18" s="4"/>
    </row>
    <row r="19" spans="1:58" ht="14.45" customHeight="1" x14ac:dyDescent="0.25">
      <c r="A19" s="3" t="s">
        <v>37</v>
      </c>
      <c r="B19" s="3" t="s">
        <v>29</v>
      </c>
      <c r="C19" s="18">
        <v>50000</v>
      </c>
      <c r="D19" s="32">
        <v>115000</v>
      </c>
      <c r="E19" s="31">
        <v>45000</v>
      </c>
      <c r="F19" s="12">
        <f t="shared" si="0"/>
        <v>70000</v>
      </c>
      <c r="G19" s="18">
        <f t="shared" si="9"/>
        <v>80000</v>
      </c>
      <c r="H19" s="32">
        <v>115000</v>
      </c>
      <c r="I19" s="31">
        <v>45000</v>
      </c>
      <c r="J19" s="4">
        <f t="shared" si="1"/>
        <v>80000</v>
      </c>
      <c r="K19" s="18">
        <f t="shared" si="10"/>
        <v>100000</v>
      </c>
      <c r="L19" s="32">
        <v>115000</v>
      </c>
      <c r="M19" s="31">
        <v>45000</v>
      </c>
      <c r="N19" s="16">
        <f t="shared" si="2"/>
        <v>86666.666666666672</v>
      </c>
      <c r="O19" s="18">
        <v>70000</v>
      </c>
      <c r="P19" s="32">
        <v>180000</v>
      </c>
      <c r="Q19" s="31">
        <v>106920</v>
      </c>
      <c r="R19" s="16">
        <f t="shared" si="3"/>
        <v>118973.33333333333</v>
      </c>
      <c r="S19" s="18">
        <v>40000</v>
      </c>
      <c r="T19" s="27">
        <v>85000</v>
      </c>
      <c r="U19" s="31">
        <v>56000</v>
      </c>
      <c r="V19" s="19">
        <f t="shared" si="4"/>
        <v>60333.333333333336</v>
      </c>
      <c r="W19" s="18">
        <v>20000</v>
      </c>
      <c r="X19" s="28">
        <v>28000</v>
      </c>
      <c r="Y19" s="31">
        <v>22000</v>
      </c>
      <c r="Z19" s="4">
        <f t="shared" si="5"/>
        <v>23333.333333333332</v>
      </c>
      <c r="AA19" s="18">
        <v>40000</v>
      </c>
      <c r="AB19" s="27">
        <v>40000</v>
      </c>
      <c r="AC19" s="31">
        <v>25000</v>
      </c>
      <c r="AD19" s="19">
        <f t="shared" si="6"/>
        <v>35000</v>
      </c>
      <c r="AE19" s="18">
        <v>40000</v>
      </c>
      <c r="AF19" s="28">
        <v>38000</v>
      </c>
      <c r="AG19" s="31">
        <v>26000</v>
      </c>
      <c r="AH19" s="4">
        <f t="shared" si="7"/>
        <v>34666.666666666664</v>
      </c>
      <c r="AI19" s="18">
        <v>60000</v>
      </c>
      <c r="AJ19" s="27">
        <v>85000</v>
      </c>
      <c r="AK19" s="31">
        <v>60000</v>
      </c>
      <c r="AL19" s="19">
        <f t="shared" si="8"/>
        <v>68333.333333333328</v>
      </c>
      <c r="AM19" s="34" t="s">
        <v>15</v>
      </c>
      <c r="AN19" s="27" t="s">
        <v>15</v>
      </c>
      <c r="AO19" s="30" t="s">
        <v>15</v>
      </c>
      <c r="AP19" s="21" t="s">
        <v>15</v>
      </c>
      <c r="AQ19" s="18" t="s">
        <v>15</v>
      </c>
      <c r="AR19" s="28" t="s">
        <v>15</v>
      </c>
      <c r="AS19" s="31" t="s">
        <v>15</v>
      </c>
      <c r="AT19" s="21" t="s">
        <v>15</v>
      </c>
      <c r="AU19" s="18" t="s">
        <v>15</v>
      </c>
      <c r="AV19" s="28" t="s">
        <v>15</v>
      </c>
      <c r="AW19" s="31" t="s">
        <v>15</v>
      </c>
      <c r="AX19" s="21" t="s">
        <v>15</v>
      </c>
      <c r="AY19" s="4"/>
    </row>
    <row r="20" spans="1:58" ht="14.45" customHeight="1" x14ac:dyDescent="0.25">
      <c r="A20" s="3" t="s">
        <v>38</v>
      </c>
      <c r="B20" s="3" t="s">
        <v>30</v>
      </c>
      <c r="C20" s="18">
        <v>65000</v>
      </c>
      <c r="D20" s="32">
        <v>115000</v>
      </c>
      <c r="E20" s="31">
        <v>48000</v>
      </c>
      <c r="F20" s="12">
        <f t="shared" si="0"/>
        <v>76000</v>
      </c>
      <c r="G20" s="18">
        <f t="shared" si="9"/>
        <v>86000</v>
      </c>
      <c r="H20" s="32">
        <v>115000</v>
      </c>
      <c r="I20" s="31">
        <v>48000</v>
      </c>
      <c r="J20" s="4">
        <f t="shared" si="1"/>
        <v>83000</v>
      </c>
      <c r="K20" s="18">
        <f t="shared" si="10"/>
        <v>103000</v>
      </c>
      <c r="L20" s="32">
        <v>115000</v>
      </c>
      <c r="M20" s="31">
        <v>48000</v>
      </c>
      <c r="N20" s="16">
        <f t="shared" si="2"/>
        <v>88666.666666666672</v>
      </c>
      <c r="O20" s="18">
        <v>90000</v>
      </c>
      <c r="P20" s="32">
        <v>180000</v>
      </c>
      <c r="Q20" s="31">
        <v>142560</v>
      </c>
      <c r="R20" s="16">
        <f t="shared" si="3"/>
        <v>137520</v>
      </c>
      <c r="S20" s="18">
        <f t="shared" si="11"/>
        <v>80000</v>
      </c>
      <c r="T20" s="27">
        <v>85000</v>
      </c>
      <c r="U20" s="31">
        <v>54000</v>
      </c>
      <c r="V20" s="19">
        <f t="shared" si="4"/>
        <v>73000</v>
      </c>
      <c r="W20" s="18">
        <v>20000</v>
      </c>
      <c r="X20" s="28">
        <v>28000</v>
      </c>
      <c r="Y20" s="31">
        <v>23000</v>
      </c>
      <c r="Z20" s="4">
        <f t="shared" si="5"/>
        <v>23666.666666666668</v>
      </c>
      <c r="AA20" s="18">
        <v>60000</v>
      </c>
      <c r="AB20" s="27">
        <v>40000</v>
      </c>
      <c r="AC20" s="31">
        <v>32000</v>
      </c>
      <c r="AD20" s="19">
        <f t="shared" si="6"/>
        <v>44000</v>
      </c>
      <c r="AE20" s="18">
        <f t="shared" si="12"/>
        <v>39000</v>
      </c>
      <c r="AF20" s="28">
        <v>38000</v>
      </c>
      <c r="AG20" s="31">
        <v>31000</v>
      </c>
      <c r="AH20" s="4">
        <f t="shared" si="7"/>
        <v>36000</v>
      </c>
      <c r="AI20" s="18">
        <v>75000</v>
      </c>
      <c r="AJ20" s="27">
        <v>85000</v>
      </c>
      <c r="AK20" s="31">
        <v>91000</v>
      </c>
      <c r="AL20" s="19">
        <f t="shared" si="8"/>
        <v>83666.666666666672</v>
      </c>
      <c r="AM20" s="34" t="s">
        <v>15</v>
      </c>
      <c r="AN20" s="27" t="s">
        <v>15</v>
      </c>
      <c r="AO20" s="30" t="s">
        <v>15</v>
      </c>
      <c r="AP20" s="21" t="s">
        <v>15</v>
      </c>
      <c r="AQ20" s="18" t="s">
        <v>15</v>
      </c>
      <c r="AR20" s="28" t="s">
        <v>15</v>
      </c>
      <c r="AS20" s="31" t="s">
        <v>15</v>
      </c>
      <c r="AT20" s="21" t="s">
        <v>15</v>
      </c>
      <c r="AU20" s="18" t="s">
        <v>15</v>
      </c>
      <c r="AV20" s="28" t="s">
        <v>15</v>
      </c>
      <c r="AW20" s="31" t="s">
        <v>15</v>
      </c>
      <c r="AX20" s="21" t="s">
        <v>15</v>
      </c>
      <c r="AY20" s="4"/>
    </row>
    <row r="21" spans="1:58" ht="14.45" customHeight="1" x14ac:dyDescent="0.25">
      <c r="A21" s="3" t="s">
        <v>39</v>
      </c>
      <c r="B21" s="3" t="s">
        <v>31</v>
      </c>
      <c r="C21" s="18">
        <v>50000</v>
      </c>
      <c r="D21" s="32">
        <v>115000</v>
      </c>
      <c r="E21" s="31">
        <v>76000</v>
      </c>
      <c r="F21" s="12">
        <f t="shared" si="0"/>
        <v>80333.333333333328</v>
      </c>
      <c r="G21" s="18">
        <f>F21+10000</f>
        <v>90333.333333333328</v>
      </c>
      <c r="H21" s="32">
        <v>115000</v>
      </c>
      <c r="I21" s="31">
        <v>76000</v>
      </c>
      <c r="J21" s="4">
        <f t="shared" si="1"/>
        <v>93777.777777777766</v>
      </c>
      <c r="K21" s="18">
        <f>J21+20000</f>
        <v>113777.77777777777</v>
      </c>
      <c r="L21" s="32">
        <v>115000</v>
      </c>
      <c r="M21" s="31">
        <v>76000</v>
      </c>
      <c r="N21" s="16">
        <f t="shared" si="2"/>
        <v>101592.59259259258</v>
      </c>
      <c r="O21" s="18">
        <v>70000</v>
      </c>
      <c r="P21" s="32">
        <v>180000</v>
      </c>
      <c r="Q21" s="31">
        <v>84960</v>
      </c>
      <c r="R21" s="16">
        <f t="shared" si="3"/>
        <v>111653.33333333333</v>
      </c>
      <c r="S21" s="18">
        <v>40000</v>
      </c>
      <c r="T21" s="27">
        <v>85000</v>
      </c>
      <c r="U21" s="31">
        <v>59000</v>
      </c>
      <c r="V21" s="19">
        <f t="shared" si="4"/>
        <v>61333.333333333336</v>
      </c>
      <c r="W21" s="18">
        <v>20000</v>
      </c>
      <c r="X21" s="28">
        <v>28000</v>
      </c>
      <c r="Y21" s="31">
        <v>22000</v>
      </c>
      <c r="Z21" s="4">
        <f t="shared" si="5"/>
        <v>23333.333333333332</v>
      </c>
      <c r="AA21" s="18">
        <v>40000</v>
      </c>
      <c r="AB21" s="27">
        <v>40000</v>
      </c>
      <c r="AC21" s="31">
        <v>24000</v>
      </c>
      <c r="AD21" s="19">
        <f t="shared" si="6"/>
        <v>34666.666666666664</v>
      </c>
      <c r="AE21" s="18">
        <v>40000</v>
      </c>
      <c r="AF21" s="28">
        <v>38000</v>
      </c>
      <c r="AG21" s="31">
        <v>26000</v>
      </c>
      <c r="AH21" s="4">
        <f t="shared" si="7"/>
        <v>34666.666666666664</v>
      </c>
      <c r="AI21" s="18">
        <v>60000</v>
      </c>
      <c r="AJ21" s="27">
        <v>85000</v>
      </c>
      <c r="AK21" s="31">
        <v>50000</v>
      </c>
      <c r="AL21" s="19">
        <f t="shared" si="8"/>
        <v>65000</v>
      </c>
      <c r="AM21" s="34" t="s">
        <v>15</v>
      </c>
      <c r="AN21" s="27" t="s">
        <v>15</v>
      </c>
      <c r="AO21" s="30" t="s">
        <v>15</v>
      </c>
      <c r="AP21" s="21" t="s">
        <v>15</v>
      </c>
      <c r="AQ21" s="18" t="s">
        <v>15</v>
      </c>
      <c r="AR21" s="28" t="s">
        <v>15</v>
      </c>
      <c r="AS21" s="31" t="s">
        <v>15</v>
      </c>
      <c r="AT21" s="21" t="s">
        <v>15</v>
      </c>
      <c r="AU21" s="18" t="s">
        <v>15</v>
      </c>
      <c r="AV21" s="28" t="s">
        <v>15</v>
      </c>
      <c r="AW21" s="31" t="s">
        <v>15</v>
      </c>
      <c r="AX21" s="21" t="s">
        <v>15</v>
      </c>
      <c r="AY21" s="4"/>
    </row>
    <row r="22" spans="1:58" ht="14.45" customHeight="1" x14ac:dyDescent="0.25">
      <c r="A22" s="3" t="s">
        <v>50</v>
      </c>
      <c r="B22" s="3" t="s">
        <v>42</v>
      </c>
      <c r="C22" s="18">
        <v>50000</v>
      </c>
      <c r="D22" s="32">
        <v>95000</v>
      </c>
      <c r="E22" s="31">
        <v>76000</v>
      </c>
      <c r="F22" s="12">
        <f t="shared" si="0"/>
        <v>73666.666666666672</v>
      </c>
      <c r="G22" s="18">
        <f>F22+10000</f>
        <v>83666.666666666672</v>
      </c>
      <c r="H22" s="32">
        <v>95000</v>
      </c>
      <c r="I22" s="31">
        <v>76000</v>
      </c>
      <c r="J22" s="4">
        <f t="shared" si="1"/>
        <v>84888.888888888891</v>
      </c>
      <c r="K22" s="18">
        <f>J22+20000</f>
        <v>104888.88888888889</v>
      </c>
      <c r="L22" s="32">
        <v>95000</v>
      </c>
      <c r="M22" s="31">
        <v>76000</v>
      </c>
      <c r="N22" s="16">
        <f t="shared" si="2"/>
        <v>91962.962962962964</v>
      </c>
      <c r="O22" s="18">
        <v>70000</v>
      </c>
      <c r="P22" s="32">
        <v>155000</v>
      </c>
      <c r="Q22" s="31">
        <v>161160</v>
      </c>
      <c r="R22" s="16">
        <f t="shared" si="3"/>
        <v>128720</v>
      </c>
      <c r="S22" s="18">
        <v>40000</v>
      </c>
      <c r="T22" s="27">
        <v>75000</v>
      </c>
      <c r="U22" s="31">
        <v>65000</v>
      </c>
      <c r="V22" s="19">
        <f t="shared" si="4"/>
        <v>60000</v>
      </c>
      <c r="W22" s="18">
        <v>20000</v>
      </c>
      <c r="X22" s="28">
        <v>26000</v>
      </c>
      <c r="Y22" s="31">
        <v>22000</v>
      </c>
      <c r="Z22" s="4">
        <f t="shared" si="5"/>
        <v>22666.666666666668</v>
      </c>
      <c r="AA22" s="18">
        <v>40000</v>
      </c>
      <c r="AB22" s="27">
        <v>38000</v>
      </c>
      <c r="AC22" s="31">
        <v>27000</v>
      </c>
      <c r="AD22" s="19">
        <f t="shared" si="6"/>
        <v>35000</v>
      </c>
      <c r="AE22" s="18">
        <v>40000</v>
      </c>
      <c r="AF22" s="28">
        <v>36000</v>
      </c>
      <c r="AG22" s="31">
        <v>35000</v>
      </c>
      <c r="AH22" s="4">
        <f t="shared" si="7"/>
        <v>37000</v>
      </c>
      <c r="AI22" s="18">
        <v>60000</v>
      </c>
      <c r="AJ22" s="27">
        <v>70000</v>
      </c>
      <c r="AK22" s="31">
        <v>48000</v>
      </c>
      <c r="AL22" s="19">
        <f t="shared" si="8"/>
        <v>59333.333333333336</v>
      </c>
      <c r="AM22" s="34" t="s">
        <v>15</v>
      </c>
      <c r="AN22" s="27" t="s">
        <v>15</v>
      </c>
      <c r="AO22" s="30" t="s">
        <v>15</v>
      </c>
      <c r="AP22" s="21" t="s">
        <v>15</v>
      </c>
      <c r="AQ22" s="18" t="s">
        <v>15</v>
      </c>
      <c r="AR22" s="28" t="s">
        <v>15</v>
      </c>
      <c r="AS22" s="31" t="s">
        <v>15</v>
      </c>
      <c r="AT22" s="21" t="s">
        <v>15</v>
      </c>
      <c r="AU22" s="18" t="s">
        <v>15</v>
      </c>
      <c r="AV22" s="28" t="s">
        <v>15</v>
      </c>
      <c r="AW22" s="31" t="s">
        <v>15</v>
      </c>
      <c r="AX22" s="21" t="s">
        <v>15</v>
      </c>
      <c r="AY22" s="4"/>
    </row>
    <row r="23" spans="1:58" ht="14.45" customHeight="1" x14ac:dyDescent="0.25">
      <c r="A23" s="3" t="s">
        <v>51</v>
      </c>
      <c r="B23" s="3" t="s">
        <v>17</v>
      </c>
      <c r="C23" s="18">
        <v>50000</v>
      </c>
      <c r="D23" s="32">
        <v>115000</v>
      </c>
      <c r="E23" s="31">
        <v>81000</v>
      </c>
      <c r="F23" s="12">
        <f t="shared" si="0"/>
        <v>82000</v>
      </c>
      <c r="G23" s="18">
        <f>F23+10000</f>
        <v>92000</v>
      </c>
      <c r="H23" s="32">
        <v>115000</v>
      </c>
      <c r="I23" s="31">
        <v>81000</v>
      </c>
      <c r="J23" s="4">
        <f t="shared" si="1"/>
        <v>96000</v>
      </c>
      <c r="K23" s="18">
        <f>J23+20000</f>
        <v>116000</v>
      </c>
      <c r="L23" s="32">
        <v>115000</v>
      </c>
      <c r="M23" s="31">
        <v>81000</v>
      </c>
      <c r="N23" s="16">
        <f t="shared" si="2"/>
        <v>104000</v>
      </c>
      <c r="O23" s="18">
        <v>70000</v>
      </c>
      <c r="P23" s="32">
        <v>180000</v>
      </c>
      <c r="Q23" s="31">
        <v>289600</v>
      </c>
      <c r="R23" s="16">
        <f t="shared" si="3"/>
        <v>179866.66666666666</v>
      </c>
      <c r="S23" s="18">
        <v>40000</v>
      </c>
      <c r="T23" s="27">
        <v>85000</v>
      </c>
      <c r="U23" s="31">
        <v>73440</v>
      </c>
      <c r="V23" s="19">
        <f t="shared" si="4"/>
        <v>66146.666666666672</v>
      </c>
      <c r="W23" s="18">
        <v>20000</v>
      </c>
      <c r="X23" s="28">
        <v>28000</v>
      </c>
      <c r="Y23" s="31">
        <v>24360</v>
      </c>
      <c r="Z23" s="4">
        <f t="shared" si="5"/>
        <v>24120</v>
      </c>
      <c r="AA23" s="18">
        <v>40000</v>
      </c>
      <c r="AB23" s="27">
        <v>40000</v>
      </c>
      <c r="AC23" s="31">
        <v>51840</v>
      </c>
      <c r="AD23" s="19">
        <f t="shared" si="6"/>
        <v>43946.666666666664</v>
      </c>
      <c r="AE23" s="18">
        <v>40000</v>
      </c>
      <c r="AF23" s="28">
        <v>38000</v>
      </c>
      <c r="AG23" s="31">
        <v>64080</v>
      </c>
      <c r="AH23" s="4">
        <f t="shared" si="7"/>
        <v>47360</v>
      </c>
      <c r="AI23" s="18">
        <v>60000</v>
      </c>
      <c r="AJ23" s="27">
        <v>85000</v>
      </c>
      <c r="AK23" s="31">
        <v>69720</v>
      </c>
      <c r="AL23" s="19">
        <f t="shared" si="8"/>
        <v>71573.333333333328</v>
      </c>
      <c r="AM23" s="34" t="s">
        <v>15</v>
      </c>
      <c r="AN23" s="27" t="s">
        <v>15</v>
      </c>
      <c r="AO23" s="30" t="s">
        <v>15</v>
      </c>
      <c r="AP23" s="21" t="s">
        <v>15</v>
      </c>
      <c r="AQ23" s="18" t="s">
        <v>15</v>
      </c>
      <c r="AR23" s="28" t="s">
        <v>15</v>
      </c>
      <c r="AS23" s="31" t="s">
        <v>15</v>
      </c>
      <c r="AT23" s="21" t="s">
        <v>15</v>
      </c>
      <c r="AU23" s="18" t="s">
        <v>15</v>
      </c>
      <c r="AV23" s="28" t="s">
        <v>15</v>
      </c>
      <c r="AW23" s="31" t="s">
        <v>15</v>
      </c>
      <c r="AX23" s="21" t="s">
        <v>15</v>
      </c>
      <c r="AY23" s="4"/>
    </row>
    <row r="24" spans="1:58" ht="14.45" customHeight="1" x14ac:dyDescent="0.25">
      <c r="A24" s="3" t="s">
        <v>52</v>
      </c>
      <c r="B24" s="3" t="s">
        <v>32</v>
      </c>
      <c r="C24" s="18">
        <v>85000</v>
      </c>
      <c r="D24" s="32">
        <v>115000</v>
      </c>
      <c r="E24" s="31">
        <v>81000</v>
      </c>
      <c r="F24" s="12">
        <f t="shared" si="0"/>
        <v>93666.666666666672</v>
      </c>
      <c r="G24" s="18">
        <f t="shared" si="9"/>
        <v>103666.66666666667</v>
      </c>
      <c r="H24" s="32">
        <v>115000</v>
      </c>
      <c r="I24" s="31">
        <v>81000</v>
      </c>
      <c r="J24" s="4">
        <f t="shared" si="1"/>
        <v>99888.888888888891</v>
      </c>
      <c r="K24" s="18">
        <f t="shared" si="10"/>
        <v>119888.88888888889</v>
      </c>
      <c r="L24" s="32">
        <v>115000</v>
      </c>
      <c r="M24" s="31">
        <v>81000</v>
      </c>
      <c r="N24" s="16">
        <f t="shared" si="2"/>
        <v>105296.29629629629</v>
      </c>
      <c r="O24" s="18">
        <v>110000</v>
      </c>
      <c r="P24" s="32">
        <v>180000</v>
      </c>
      <c r="Q24" s="31">
        <v>178200</v>
      </c>
      <c r="R24" s="16">
        <f t="shared" si="3"/>
        <v>156066.66666666666</v>
      </c>
      <c r="S24" s="18">
        <f t="shared" si="11"/>
        <v>100000</v>
      </c>
      <c r="T24" s="27">
        <v>85000</v>
      </c>
      <c r="U24" s="31">
        <v>77760</v>
      </c>
      <c r="V24" s="19">
        <f t="shared" si="4"/>
        <v>87586.666666666672</v>
      </c>
      <c r="W24" s="18">
        <v>20000</v>
      </c>
      <c r="X24" s="28">
        <v>28000</v>
      </c>
      <c r="Y24" s="31">
        <v>35640</v>
      </c>
      <c r="Z24" s="4">
        <f t="shared" si="5"/>
        <v>27880</v>
      </c>
      <c r="AA24" s="18">
        <v>80000</v>
      </c>
      <c r="AB24" s="27">
        <v>40000</v>
      </c>
      <c r="AC24" s="31">
        <v>129600</v>
      </c>
      <c r="AD24" s="19">
        <f t="shared" si="6"/>
        <v>83200</v>
      </c>
      <c r="AE24" s="18">
        <f t="shared" si="12"/>
        <v>78200</v>
      </c>
      <c r="AF24" s="28">
        <v>38000</v>
      </c>
      <c r="AG24" s="31">
        <v>61560</v>
      </c>
      <c r="AH24" s="4">
        <f t="shared" si="7"/>
        <v>59253.333333333336</v>
      </c>
      <c r="AI24" s="4">
        <v>95000</v>
      </c>
      <c r="AJ24" s="27">
        <v>85000</v>
      </c>
      <c r="AK24" s="31">
        <v>64800</v>
      </c>
      <c r="AL24" s="19">
        <f t="shared" si="8"/>
        <v>81600</v>
      </c>
      <c r="AM24" s="34" t="s">
        <v>15</v>
      </c>
      <c r="AN24" s="27" t="s">
        <v>15</v>
      </c>
      <c r="AO24" s="30" t="s">
        <v>15</v>
      </c>
      <c r="AP24" s="21" t="s">
        <v>15</v>
      </c>
      <c r="AQ24" s="18" t="s">
        <v>15</v>
      </c>
      <c r="AR24" s="28" t="s">
        <v>15</v>
      </c>
      <c r="AS24" s="31" t="s">
        <v>15</v>
      </c>
      <c r="AT24" s="21" t="s">
        <v>15</v>
      </c>
      <c r="AU24" s="18" t="s">
        <v>15</v>
      </c>
      <c r="AV24" s="28" t="s">
        <v>15</v>
      </c>
      <c r="AW24" s="31" t="s">
        <v>15</v>
      </c>
      <c r="AX24" s="21" t="s">
        <v>15</v>
      </c>
      <c r="AY24" s="4"/>
    </row>
    <row r="25" spans="1:58" ht="38.450000000000003" customHeight="1" x14ac:dyDescent="0.25">
      <c r="A25" s="36" t="s">
        <v>59</v>
      </c>
      <c r="B25" s="36"/>
      <c r="C25" s="24">
        <f>SUM(C7:C24)</f>
        <v>960000</v>
      </c>
      <c r="D25" s="24">
        <f>SUM(D7:D24)</f>
        <v>1896500</v>
      </c>
      <c r="E25" s="24">
        <f>SUM(E7:E24)</f>
        <v>1126000</v>
      </c>
      <c r="F25" s="24">
        <f t="shared" ref="F25:AY25" si="13">SUM(F7:F24)</f>
        <v>1327500.0000000002</v>
      </c>
      <c r="G25" s="24">
        <f t="shared" si="13"/>
        <v>1507500.0000000002</v>
      </c>
      <c r="H25" s="24">
        <f t="shared" si="13"/>
        <v>1896500</v>
      </c>
      <c r="I25" s="24">
        <f t="shared" si="13"/>
        <v>1126000</v>
      </c>
      <c r="J25" s="24">
        <f t="shared" si="13"/>
        <v>1510000.0000000002</v>
      </c>
      <c r="K25" s="24">
        <f t="shared" si="13"/>
        <v>1870000.0000000002</v>
      </c>
      <c r="L25" s="24">
        <f t="shared" si="13"/>
        <v>1896500</v>
      </c>
      <c r="M25" s="24">
        <f t="shared" si="13"/>
        <v>1126000</v>
      </c>
      <c r="N25" s="24">
        <f t="shared" si="13"/>
        <v>1630833.3333333335</v>
      </c>
      <c r="O25" s="24">
        <f t="shared" si="13"/>
        <v>1330000</v>
      </c>
      <c r="P25" s="24">
        <f t="shared" si="13"/>
        <v>2990000</v>
      </c>
      <c r="Q25" s="24">
        <f t="shared" si="13"/>
        <v>2335880</v>
      </c>
      <c r="R25" s="24">
        <f t="shared" si="13"/>
        <v>2218626.6666666665</v>
      </c>
      <c r="S25" s="24">
        <f t="shared" si="13"/>
        <v>870000</v>
      </c>
      <c r="T25" s="24">
        <f t="shared" si="13"/>
        <v>1432000</v>
      </c>
      <c r="U25" s="24">
        <f t="shared" si="13"/>
        <v>1111200</v>
      </c>
      <c r="V25" s="24">
        <f t="shared" si="13"/>
        <v>1137733.3333333335</v>
      </c>
      <c r="W25" s="24">
        <f t="shared" si="13"/>
        <v>365000</v>
      </c>
      <c r="X25" s="24">
        <f t="shared" si="13"/>
        <v>482000</v>
      </c>
      <c r="Y25" s="24">
        <f t="shared" si="13"/>
        <v>468000</v>
      </c>
      <c r="Z25" s="24">
        <f t="shared" si="13"/>
        <v>438333.33333333331</v>
      </c>
      <c r="AA25" s="24">
        <f t="shared" si="13"/>
        <v>800000</v>
      </c>
      <c r="AB25" s="24">
        <f t="shared" si="13"/>
        <v>698500</v>
      </c>
      <c r="AC25" s="24">
        <f t="shared" si="13"/>
        <v>670440</v>
      </c>
      <c r="AD25" s="24">
        <f t="shared" si="13"/>
        <v>722980</v>
      </c>
      <c r="AE25" s="24">
        <f t="shared" si="13"/>
        <v>760866.66666666674</v>
      </c>
      <c r="AF25" s="24">
        <f t="shared" si="13"/>
        <v>662500</v>
      </c>
      <c r="AG25" s="24">
        <f t="shared" si="13"/>
        <v>659640</v>
      </c>
      <c r="AH25" s="24">
        <f t="shared" si="13"/>
        <v>694335.5555555555</v>
      </c>
      <c r="AI25" s="24">
        <f t="shared" si="13"/>
        <v>1140000</v>
      </c>
      <c r="AJ25" s="24">
        <f t="shared" si="13"/>
        <v>1400000</v>
      </c>
      <c r="AK25" s="24">
        <f t="shared" si="13"/>
        <v>1266780</v>
      </c>
      <c r="AL25" s="24">
        <f t="shared" si="13"/>
        <v>1268926.6666666665</v>
      </c>
      <c r="AM25" s="24">
        <f t="shared" si="13"/>
        <v>60000</v>
      </c>
      <c r="AN25" s="24">
        <f t="shared" si="13"/>
        <v>65000</v>
      </c>
      <c r="AO25" s="24">
        <f t="shared" si="13"/>
        <v>59200</v>
      </c>
      <c r="AP25" s="24">
        <f t="shared" si="13"/>
        <v>61400</v>
      </c>
      <c r="AQ25" s="24">
        <f t="shared" si="13"/>
        <v>200000</v>
      </c>
      <c r="AR25" s="24">
        <f t="shared" si="13"/>
        <v>220000</v>
      </c>
      <c r="AS25" s="24">
        <f t="shared" si="13"/>
        <v>132300</v>
      </c>
      <c r="AT25" s="24">
        <f t="shared" si="13"/>
        <v>184100</v>
      </c>
      <c r="AU25" s="24">
        <f t="shared" si="13"/>
        <v>160000</v>
      </c>
      <c r="AV25" s="24">
        <f t="shared" si="13"/>
        <v>180000</v>
      </c>
      <c r="AW25" s="24">
        <f t="shared" si="13"/>
        <v>132300</v>
      </c>
      <c r="AX25" s="24">
        <f t="shared" si="13"/>
        <v>157433.33333333334</v>
      </c>
      <c r="AY25" s="24">
        <f t="shared" si="13"/>
        <v>0</v>
      </c>
    </row>
    <row r="26" spans="1:58" s="5" customFormat="1" ht="14.45" customHeight="1" x14ac:dyDescent="0.25">
      <c r="A26" s="49" t="s">
        <v>33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</row>
    <row r="27" spans="1:58" ht="13.15" customHeight="1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</row>
    <row r="28" spans="1:58" x14ac:dyDescent="0.25">
      <c r="A28" s="8"/>
      <c r="AI28" s="38" t="s">
        <v>43</v>
      </c>
      <c r="AJ28" s="38"/>
      <c r="AK28" s="38"/>
      <c r="AL28" s="38"/>
    </row>
    <row r="29" spans="1:58" s="5" customFormat="1" ht="27" customHeight="1" x14ac:dyDescent="0.25">
      <c r="A29" s="38" t="s">
        <v>45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15" t="s">
        <v>62</v>
      </c>
      <c r="AJ29" s="13" t="s">
        <v>60</v>
      </c>
      <c r="AK29" s="14" t="s">
        <v>64</v>
      </c>
      <c r="AL29" s="1" t="s">
        <v>58</v>
      </c>
      <c r="AM29" s="7"/>
      <c r="AN29" s="7"/>
      <c r="AO29" s="7"/>
      <c r="AP29" s="7"/>
      <c r="AQ29" s="20"/>
      <c r="AR29" s="20"/>
      <c r="AS29" s="20"/>
      <c r="AT29" s="7"/>
      <c r="AU29" s="7"/>
      <c r="AV29" s="7"/>
      <c r="AW29" s="7"/>
      <c r="AX29" s="7"/>
      <c r="AY29" s="6"/>
    </row>
    <row r="30" spans="1:58" s="5" customFormat="1" ht="34.9" customHeight="1" x14ac:dyDescent="0.25">
      <c r="A30" s="39" t="s">
        <v>57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18">
        <v>172000</v>
      </c>
      <c r="AJ30" s="22">
        <v>247500</v>
      </c>
      <c r="AK30" s="23">
        <v>145000</v>
      </c>
      <c r="AL30" s="16">
        <f>AVERAGE(AI30:AK30)</f>
        <v>188166.66666666666</v>
      </c>
      <c r="AM30" s="7"/>
      <c r="AN30" s="7"/>
      <c r="AO30" s="7"/>
      <c r="AP30" s="7"/>
      <c r="AQ30" s="20"/>
      <c r="AR30" s="20"/>
      <c r="AS30" s="20"/>
      <c r="AT30" s="47" t="s">
        <v>46</v>
      </c>
      <c r="AU30" s="47"/>
      <c r="AV30" s="47"/>
      <c r="AW30" s="47"/>
      <c r="AX30" s="47"/>
      <c r="AY30" s="48"/>
      <c r="AZ30" s="9"/>
      <c r="BA30" s="10"/>
      <c r="BB30" s="10"/>
      <c r="BC30" s="10"/>
      <c r="BD30" s="10"/>
      <c r="BE30" s="10"/>
      <c r="BF30" s="10"/>
    </row>
    <row r="31" spans="1:58" s="5" customFormat="1" x14ac:dyDescent="0.25">
      <c r="Z31" s="6"/>
      <c r="AA31" s="6"/>
      <c r="AB31" s="6"/>
      <c r="AC31" s="6"/>
      <c r="AD31" s="7"/>
      <c r="AE31" s="7"/>
      <c r="AF31" s="7"/>
      <c r="AG31" s="7"/>
      <c r="AH31" s="6"/>
      <c r="AI31" s="6"/>
      <c r="AJ31" s="6"/>
      <c r="AK31" s="6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6"/>
    </row>
    <row r="35" spans="1:1" x14ac:dyDescent="0.25">
      <c r="A35" s="11"/>
    </row>
  </sheetData>
  <mergeCells count="24">
    <mergeCell ref="A3:AY3"/>
    <mergeCell ref="A5:A6"/>
    <mergeCell ref="B5:B6"/>
    <mergeCell ref="AY5:AY6"/>
    <mergeCell ref="AT30:AY30"/>
    <mergeCell ref="A26:AY27"/>
    <mergeCell ref="AI28:AL28"/>
    <mergeCell ref="A25:B25"/>
    <mergeCell ref="A4:R4"/>
    <mergeCell ref="O5:R5"/>
    <mergeCell ref="S4:AX4"/>
    <mergeCell ref="S5:V5"/>
    <mergeCell ref="W5:Z5"/>
    <mergeCell ref="AA5:AD5"/>
    <mergeCell ref="AM5:AP5"/>
    <mergeCell ref="AQ5:AT5"/>
    <mergeCell ref="AU5:AX5"/>
    <mergeCell ref="A29:AH29"/>
    <mergeCell ref="A30:AH30"/>
    <mergeCell ref="C5:F5"/>
    <mergeCell ref="G5:J5"/>
    <mergeCell ref="K5:N5"/>
    <mergeCell ref="AE5:AH5"/>
    <mergeCell ref="AI5:AL5"/>
  </mergeCells>
  <pageMargins left="0.7" right="0.7" top="0.75" bottom="0.75" header="0.3" footer="0.3"/>
  <pageSetup scale="41" orientation="portrait" r:id="rId1"/>
  <colBreaks count="1" manualBreakCount="1">
    <brk id="51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 DEL MERCADO 2026</vt:lpstr>
      <vt:lpstr>'ANALISI DEL MERCADO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Ricardo Hernandez</dc:creator>
  <cp:lastModifiedBy>Alfredo Fonseca Salazar</cp:lastModifiedBy>
  <dcterms:created xsi:type="dcterms:W3CDTF">2020-01-03T20:28:59Z</dcterms:created>
  <dcterms:modified xsi:type="dcterms:W3CDTF">2026-06-18T21:22:25Z</dcterms:modified>
</cp:coreProperties>
</file>