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89db167c691a5a1/Escritorio/MINCULTURA/COMPETITIVO FORTALECIMIENTO COLECCIONES RNBP/"/>
    </mc:Choice>
  </mc:AlternateContent>
  <xr:revisionPtr revIDLastSave="13" documentId="8_{F6F64A08-F84B-4B54-863B-093777341DC7}" xr6:coauthVersionLast="47" xr6:coauthVersionMax="47" xr10:uidLastSave="{B3578055-BECA-4632-A176-4CD836608C20}"/>
  <bookViews>
    <workbookView xWindow="-120" yWindow="-120" windowWidth="29040" windowHeight="15840" xr2:uid="{00000000-000D-0000-FFFF-FFFF00000000}"/>
  </bookViews>
  <sheets>
    <sheet name="ANEXO 4 PROPUESTA CONTRAPARTIDA" sheetId="2" r:id="rId1"/>
    <sheet name="ACTIVIDADES" sheetId="1" state="hidden" r:id="rId2"/>
    <sheet name="APORTES EN ESPECIE" sheetId="3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2" l="1"/>
  <c r="B14" i="2"/>
  <c r="D18" i="2"/>
  <c r="D13" i="2"/>
  <c r="D14" i="2" s="1"/>
  <c r="D19" i="2" l="1"/>
  <c r="C13" i="3" l="1"/>
  <c r="A11" i="3"/>
  <c r="A12" i="3" s="1"/>
  <c r="C21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<sst xmlns="http://schemas.openxmlformats.org/spreadsheetml/2006/main" count="63" uniqueCount="62">
  <si>
    <t>MINISTERIO DE LAS CULTURAS, LAS ARTES Y LOS SABERES</t>
  </si>
  <si>
    <t>**</t>
  </si>
  <si>
    <r>
      <rPr>
        <b/>
        <sz val="12"/>
        <color rgb="FF000000"/>
        <rFont val="Calibri"/>
        <scheme val="minor"/>
      </rPr>
      <t>MC-RE-CO-</t>
    </r>
    <r>
      <rPr>
        <b/>
        <sz val="12"/>
        <color rgb="FFFF0000"/>
        <rFont val="Calibri"/>
        <scheme val="minor"/>
      </rPr>
      <t>XX</t>
    </r>
    <r>
      <rPr>
        <b/>
        <sz val="12"/>
        <color rgb="FF000000"/>
        <rFont val="Calibri"/>
        <scheme val="minor"/>
      </rPr>
      <t xml:space="preserve"> 2026</t>
    </r>
  </si>
  <si>
    <t>ANEXO Nº 4   PROPUESTA DE CONTRAPARTIDA</t>
  </si>
  <si>
    <t>APORTES DE LA ESAL AL PROYECTO</t>
  </si>
  <si>
    <t>ÍTEM</t>
  </si>
  <si>
    <t>VALOR</t>
  </si>
  <si>
    <t xml:space="preserve">ACCIONES </t>
  </si>
  <si>
    <t>DESCRIPICIÓN CONTRAPARTIDA</t>
  </si>
  <si>
    <t>VALORACIÓN</t>
  </si>
  <si>
    <t>DESCRIPCIÓN DEL OFRECIMIENTO
 (El proponente deberá describir con claridad en qué consiste el aporte en especie valorado y cómo lo aportará al convenio?)</t>
  </si>
  <si>
    <t>2.1</t>
  </si>
  <si>
    <t>Bodegaje para la recepción, procesamiento y alistamiento de  todos los ejemplares y otros recursos asociados a las dotaciones.</t>
  </si>
  <si>
    <t>2.2</t>
  </si>
  <si>
    <t>Realizar control de calidad a la totalidad de los ejemplares adquiridos y/o recibidos.</t>
  </si>
  <si>
    <r>
      <rPr>
        <sz val="10"/>
        <color rgb="FF000000"/>
        <rFont val="Arial Narrow"/>
      </rPr>
      <t>Control de calidad de</t>
    </r>
    <r>
      <rPr>
        <sz val="10"/>
        <color rgb="FFFF0000"/>
        <rFont val="Arial Narrow"/>
      </rPr>
      <t xml:space="preserve"> </t>
    </r>
    <r>
      <rPr>
        <sz val="10"/>
        <color rgb="FF000000"/>
        <rFont val="Arial Narrow"/>
      </rPr>
      <t>157.349 ejemplares adquiridos y/o recibidos (incluye verificación uno a uno de los ejemplares).</t>
    </r>
  </si>
  <si>
    <t>2.3</t>
  </si>
  <si>
    <t xml:space="preserve">Diseñar y diagramar el catálogo digital con reseñas de las colecciones de actualización infantiles, de jóvenes y adultos y del Programa Nacional de Bibliotecas Itinerantes </t>
  </si>
  <si>
    <t>Diseño y diagramación del catálogo digital con reseñas de las colecciones de actualización infantiles, de jóvenes y adultos y del Programa Nacional de Bibliotecas Itinerantes Incluye reseñas de 71 títulos y tres catálogos así: infantil (36 títulos), jóvenes y adultos (35 títulos) y BRI (41 títulos) aprox.</t>
  </si>
  <si>
    <t>VALOR TOTAL APORTES EN ESPECIE</t>
  </si>
  <si>
    <t>APORTES MINIMO EN DINERO O EN ESPECIE
A OFERTAR</t>
  </si>
  <si>
    <t>TOTAL APORTES 
OFERTADOS</t>
  </si>
  <si>
    <t>APORTE TOTAL MINISTERIO</t>
  </si>
  <si>
    <t>APORTE ESAL</t>
  </si>
  <si>
    <t>TOTAL CONVENIO</t>
  </si>
  <si>
    <r>
      <rPr>
        <b/>
        <sz val="10"/>
        <color rgb="FF000000"/>
        <rFont val="Calibri"/>
        <scheme val="minor"/>
      </rPr>
      <t>Nota 1</t>
    </r>
    <r>
      <rPr>
        <sz val="10"/>
        <color rgb="FF000000"/>
        <rFont val="Calibri"/>
        <scheme val="minor"/>
      </rPr>
      <t xml:space="preserve">: El proponente de ninguna manera podrá ofrecer una contrapartida diferente a las establecidas en la columna "DESCRIPCIÓN CONTRAPARTIDA", cuando la contrapartida sea ofertada en especie  y,  deberá señal el valor de este tipo de contrapartidas </t>
    </r>
    <r>
      <rPr>
        <b/>
        <sz val="10"/>
        <color rgb="FF000000"/>
        <rFont val="Calibri"/>
        <scheme val="minor"/>
      </rPr>
      <t xml:space="preserve">únicamente </t>
    </r>
    <r>
      <rPr>
        <sz val="10"/>
        <color rgb="FF000000"/>
        <rFont val="Calibri"/>
        <scheme val="minor"/>
      </rPr>
      <t xml:space="preserve">en las celdas destinadas para tal fin y no podrán integrarse con recursos en dinero. </t>
    </r>
  </si>
  <si>
    <r>
      <rPr>
        <b/>
        <sz val="10"/>
        <color rgb="FF000000"/>
        <rFont val="Calibri"/>
        <scheme val="minor"/>
      </rPr>
      <t>Nota 2:</t>
    </r>
    <r>
      <rPr>
        <sz val="10"/>
        <color rgb="FF000000"/>
        <rFont val="Calibri"/>
        <scheme val="minor"/>
      </rPr>
      <t xml:space="preserve"> Cuando el aporte se realice en dinero  se debe anexar certificación bancaria en la que conste disponibilidad del recurso y certificación de libre destinación para el desarrollo del convenio, firmada por el representante legal y el contador o revisor fiscal conforme a lo indicado en la invitación.</t>
    </r>
  </si>
  <si>
    <r>
      <rPr>
        <b/>
        <sz val="10"/>
        <color rgb="FF000000"/>
        <rFont val="Calibri"/>
        <scheme val="minor"/>
      </rPr>
      <t>Nota 3:</t>
    </r>
    <r>
      <rPr>
        <sz val="10"/>
        <color rgb="FF000000"/>
        <rFont val="Calibri"/>
        <scheme val="minor"/>
      </rPr>
      <t xml:space="preserve"> En el caso que el aporte se realice en dinero, la ESAL deberá señalar el valor del aporte exclusivamente en la celda (celda D8) destinada para tal fin.</t>
    </r>
  </si>
  <si>
    <r>
      <rPr>
        <b/>
        <sz val="10"/>
        <color rgb="FF000000"/>
        <rFont val="Calibri"/>
        <scheme val="minor"/>
      </rPr>
      <t>Nota 4.</t>
    </r>
    <r>
      <rPr>
        <sz val="10"/>
        <color rgb="FF000000"/>
        <rFont val="Calibri"/>
        <scheme val="minor"/>
      </rPr>
      <t xml:space="preserve"> Los aportes ofertados en especie se deben especificar (descripción, cantidad, periodicidad y demás que se considere pertinente) y valorar. Se debe tener en cuenta que su valoración debe obedecer a precios de mercado y ser soportados durante la ejecución del convenio.</t>
    </r>
  </si>
  <si>
    <r>
      <rPr>
        <b/>
        <sz val="10"/>
        <color rgb="FF000000"/>
        <rFont val="Calibri"/>
        <scheme val="minor"/>
      </rPr>
      <t>Nota 5.</t>
    </r>
    <r>
      <rPr>
        <sz val="10"/>
        <color rgb="FF000000"/>
        <rFont val="Calibri"/>
        <scheme val="minor"/>
      </rPr>
      <t xml:space="preserve"> La(s) Oferta(s) Económica(s) deberá(n) contemplar todos los costos directos e indirectos, impuestos, tasas, estampillas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</si>
  <si>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10"/>
        <color rgb="FF000000"/>
        <rFont val="Calibri"/>
        <scheme val="minor"/>
      </rPr>
      <t>Nota 6.</t>
    </r>
    <r>
      <rPr>
        <sz val="10"/>
        <color rgb="FF000000"/>
        <rFont val="Calibri"/>
        <scheme val="minor"/>
      </rPr>
      <t xml:space="preserve"> Cualquier error en la determinación de los valores ofertados no dará lugar a su modificación, con excepción de la corrección aritmética que realice la entidad. En caso de presentarse valores que contengan centavos, el MINISTERIO hará ajuste al peso ya sea por exceso o por defecto. Cuando la fracción decimal del peso sea igual o superior a punto cinco (0.5) se aproximará por exceso al número entero siguiente del peso y cuando la fracción decimal del peso sea inferior a punto cinco (0.5) se aproximará por defecto al número entero.</t>
    </r>
  </si>
  <si>
    <t>MINISTERIO DE CULTURA</t>
  </si>
  <si>
    <t>MC ESAL 026 2018</t>
  </si>
  <si>
    <t>ANEXO
ACTIVIDADES</t>
  </si>
  <si>
    <t>No</t>
  </si>
  <si>
    <t>ACTIVIDADES MISIONALES CONVENIO</t>
  </si>
  <si>
    <t>Aportes Ministerio de Cultura</t>
  </si>
  <si>
    <t>Impresión de materiales museográficos para realizar la producción de las exposiciones temporales y permanentes durante el 2018</t>
  </si>
  <si>
    <t xml:space="preserve">XII Jornadas Internacionales de Arte, Historia y Cultura Colonial Pago de honorarios conferencistas nacionales </t>
  </si>
  <si>
    <t xml:space="preserve">Realizar diez conferencias sobre los procesos culturales sucedidos entre los siglos XVII y XVIII </t>
  </si>
  <si>
    <t>Realizar la fabricación de materiales (rompecabezas) para las salas didácticas itinerantes de los museos Colonial y Santa Clara</t>
  </si>
  <si>
    <t>Realizar los talleres dirigidos a población en condición de discapacidad visual</t>
  </si>
  <si>
    <t>Realizar los talleres dirigidos a primera infancia, infancia y adolescencia, sobre la colección de los museos Colonial y Santa Clara</t>
  </si>
  <si>
    <t>Realizar los talleres dirigidos a  mujeres en situación de vulnerabilidad que habiten en el Centro Histórico o en las cercanías del mismo.</t>
  </si>
  <si>
    <t>Realizar la producción del mobiliario, diseño e iluminación para las exposiciones temporales del museo Santa Clara ("Altar de Muertos" y "Ceremonias Periodos Colonial")</t>
  </si>
  <si>
    <t>Realizar la producción del mobiliario, diseño e iluminación para las exposiciones temporales del museo Colonial ("75 años" y "Minería en el Chocó")</t>
  </si>
  <si>
    <t>Realizar los registros fotográficos de piezas pertenecientes a la colección de los Museos Santa Clara y Colonial</t>
  </si>
  <si>
    <t xml:space="preserve">Realizar la investigación como insumo para la futura publicación del catálogo de platería </t>
  </si>
  <si>
    <t>Realizar la propuesta, implementación y seguimiento al proyecto de huertas urbanas a realizarse con los vecinos de la localidad de La Candelaria</t>
  </si>
  <si>
    <t>Realizar el taller Campo de arcilla para público en situación de vulnerabilidad</t>
  </si>
  <si>
    <t>Realizar el proyecto museográfico de interactividad de los Museos Colonial y Santa Clara</t>
  </si>
  <si>
    <t>Total aporte Ministerio de Cultura</t>
  </si>
  <si>
    <t>DESCRIPCIÓN DE LAS ACTIVIDADES EN LAS QUE SE INVERTIRAN LOS APORTES EN ESPECIE</t>
  </si>
  <si>
    <t>Valor Aportes</t>
  </si>
  <si>
    <t>Actividades de difusión, socialización y evaluación del proyecto a través de las redes sociales, reuniones institucionales y con comunidad</t>
  </si>
  <si>
    <t>Actividades de apoyo para la convocatoria y gastos de participación de los  asistentes a las actividades de formación programadas</t>
  </si>
  <si>
    <t>Mejoramiento de las condiciones técnicas y logísticas en los eventos de circulación artística y encuentros previstos durante el proyecto</t>
  </si>
  <si>
    <t>Apoyo – aumento de cobertura de los participantes- para los diferentes procesos de formación e investigación previstos en desarrollo del proyecto</t>
  </si>
  <si>
    <t>Diseño, elaboración, impresión y difusión de materiales de apoyo, documentos, materiales POP y demás relacionados con las actividades del proyecto</t>
  </si>
  <si>
    <t>Total aportes en Especie</t>
  </si>
  <si>
    <r>
      <rPr>
        <b/>
        <sz val="10"/>
        <color rgb="FF000000"/>
        <rFont val="Calibri"/>
      </rPr>
      <t>Nota 8:</t>
    </r>
    <r>
      <rPr>
        <sz val="10"/>
        <color rgb="FF000000"/>
        <rFont val="Calibri"/>
      </rPr>
      <t xml:space="preserve"> El porcentaje de aportes de contrapartida en ningún caso podrá ser inferior al mínimo establecido (11,6%), del aporte oficial del Ministerio, es decir $653.418.400</t>
    </r>
  </si>
  <si>
    <t>Bodegaje por 4 meses para la recepción, procesamiento y alistamiento de 158.349 ejemplares y otros recursos asociados a las dotaciones (incluye costos asociados de personal, seguridad, pólizas, entre otros).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</si>
</sst>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([$$-240A]\ * #,##0.00_);_([$$-240A]\ * \(#,##0.00\);_([$$-240A]\ * &quot;-&quot;??_);_(@_)"/>
    <numFmt numFmtId="168" formatCode="&quot;$&quot;\ #,##0"/>
    <numFmt numFmtId="169" formatCode="_-[$$-240A]\ * #,##0.00_-;\-[$$-240A]\ * #,##0.00_-;_-[$$-240A]\ * &quot;-&quot;??_-;_-@_-"/>
    <numFmt numFmtId="170" formatCode="_([$$-240A]\ * #,##0_);_([$$-240A]\ * \(#,##0\);_([$$-240A]\ * &quot;-&quot;??_);_(@_)"/>
    <numFmt numFmtId="171" formatCode="_-[$$-409]* #,##0.00_ ;_-[$$-409]* \-#,##0.00\ ;_-[$$-409]* &quot;-&quot;??_ ;_-@_ "/>
    <numFmt numFmtId="172" formatCode="_-[$$-240A]\ * #,##0_-;\-[$$-240A]\ * #,##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12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  <font>
      <b/>
      <sz val="10"/>
      <color rgb="FF000000"/>
      <name val="Calibri"/>
    </font>
    <font>
      <sz val="10"/>
      <color rgb="FF000000"/>
      <name val="Calibri"/>
    </font>
    <font>
      <b/>
      <sz val="12"/>
      <color rgb="FF000000"/>
      <name val="Calibri"/>
      <scheme val="minor"/>
    </font>
    <font>
      <b/>
      <sz val="12"/>
      <color rgb="FFFF0000"/>
      <name val="Calibri"/>
      <scheme val="minor"/>
    </font>
    <font>
      <b/>
      <sz val="12"/>
      <color theme="1"/>
      <name val="Calibri"/>
      <scheme val="minor"/>
    </font>
    <font>
      <sz val="10"/>
      <color rgb="FF000000"/>
      <name val="Arial Narrow"/>
    </font>
    <font>
      <b/>
      <sz val="14"/>
      <color rgb="FF000000"/>
      <name val="Calibri"/>
      <family val="2"/>
      <scheme val="minor"/>
    </font>
    <font>
      <sz val="10"/>
      <color theme="1"/>
      <name val="Arial Narrow"/>
      <family val="2"/>
    </font>
    <font>
      <sz val="8"/>
      <name val="Calibri"/>
      <family val="2"/>
      <scheme val="minor"/>
    </font>
    <font>
      <sz val="10"/>
      <color rgb="FFFF0000"/>
      <name val="Arial Narrow"/>
    </font>
    <font>
      <b/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dashed">
        <color rgb="FFC00000"/>
      </left>
      <right style="dashed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rgb="FFC00000"/>
      </left>
      <right/>
      <top style="dashed">
        <color rgb="FFC00000"/>
      </top>
      <bottom style="dashed">
        <color rgb="FFC00000"/>
      </bottom>
      <diagonal/>
    </border>
    <border>
      <left style="dashed">
        <color rgb="FFC00000"/>
      </left>
      <right/>
      <top style="dashed">
        <color rgb="FFC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dashed">
        <color rgb="FFC00000"/>
      </top>
      <bottom style="dashed">
        <color rgb="FFC00000"/>
      </bottom>
      <diagonal/>
    </border>
    <border>
      <left/>
      <right style="dashed">
        <color rgb="FFC00000"/>
      </right>
      <top style="dashed">
        <color rgb="FFC00000"/>
      </top>
      <bottom style="dashed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dashed">
        <color rgb="FFC00000"/>
      </top>
      <bottom/>
      <diagonal/>
    </border>
    <border>
      <left/>
      <right style="dashed">
        <color rgb="FFC00000"/>
      </right>
      <top style="dashed">
        <color rgb="FFC00000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0" fillId="0" borderId="0"/>
    <xf numFmtId="42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167" fontId="7" fillId="0" borderId="2" xfId="1" applyNumberFormat="1" applyFont="1" applyFill="1" applyBorder="1" applyAlignment="1" applyProtection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66" fontId="6" fillId="0" borderId="2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5" fontId="0" fillId="0" borderId="0" xfId="0" applyNumberFormat="1" applyAlignment="1">
      <alignment vertical="center"/>
    </xf>
    <xf numFmtId="167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4" fillId="4" borderId="1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167" fontId="4" fillId="3" borderId="18" xfId="1" applyNumberFormat="1" applyFont="1" applyFill="1" applyBorder="1" applyAlignment="1" applyProtection="1">
      <alignment vertical="center"/>
      <protection locked="0"/>
    </xf>
    <xf numFmtId="0" fontId="4" fillId="0" borderId="15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168" fontId="4" fillId="0" borderId="2" xfId="2" applyNumberFormat="1" applyFont="1" applyBorder="1" applyAlignment="1" applyProtection="1">
      <alignment vertical="center"/>
    </xf>
    <xf numFmtId="168" fontId="4" fillId="0" borderId="2" xfId="0" applyNumberFormat="1" applyFont="1" applyBorder="1" applyAlignment="1">
      <alignment vertical="center"/>
    </xf>
    <xf numFmtId="168" fontId="4" fillId="0" borderId="0" xfId="0" applyNumberFormat="1" applyFont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69" fontId="4" fillId="3" borderId="2" xfId="1" applyNumberFormat="1" applyFont="1" applyFill="1" applyBorder="1" applyAlignment="1" applyProtection="1">
      <alignment vertical="center"/>
      <protection locked="0"/>
    </xf>
    <xf numFmtId="0" fontId="4" fillId="7" borderId="2" xfId="0" applyFont="1" applyFill="1" applyBorder="1" applyAlignment="1">
      <alignment vertical="center"/>
    </xf>
    <xf numFmtId="169" fontId="4" fillId="3" borderId="23" xfId="1" applyNumberFormat="1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horizontal="center" vertical="center"/>
    </xf>
    <xf numFmtId="170" fontId="20" fillId="0" borderId="2" xfId="0" applyNumberFormat="1" applyFont="1" applyBorder="1" applyAlignment="1">
      <alignment vertical="center"/>
    </xf>
    <xf numFmtId="0" fontId="21" fillId="0" borderId="2" xfId="0" applyFont="1" applyBorder="1" applyAlignment="1">
      <alignment horizontal="justify" vertical="center" wrapText="1"/>
    </xf>
    <xf numFmtId="0" fontId="19" fillId="0" borderId="25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1" fontId="0" fillId="0" borderId="0" xfId="0" applyNumberFormat="1" applyAlignment="1">
      <alignment vertical="center"/>
    </xf>
    <xf numFmtId="0" fontId="21" fillId="0" borderId="22" xfId="0" applyFont="1" applyBorder="1" applyAlignment="1">
      <alignment horizontal="justify" vertical="center" wrapText="1"/>
    </xf>
    <xf numFmtId="0" fontId="19" fillId="0" borderId="27" xfId="0" applyFont="1" applyBorder="1" applyAlignment="1">
      <alignment vertical="center" wrapText="1"/>
    </xf>
    <xf numFmtId="0" fontId="4" fillId="4" borderId="25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172" fontId="24" fillId="0" borderId="31" xfId="0" applyNumberFormat="1" applyFont="1" applyBorder="1" applyAlignment="1" applyProtection="1">
      <alignment horizontal="center" vertical="center" wrapText="1"/>
      <protection locked="0"/>
    </xf>
    <xf numFmtId="0" fontId="6" fillId="4" borderId="24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3" fillId="0" borderId="0" xfId="0" applyFont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13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4" fillId="0" borderId="19" xfId="0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justify" vertical="center"/>
    </xf>
    <xf numFmtId="0" fontId="6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5">
    <cellStyle name="Moneda" xfId="1" builtinId="4"/>
    <cellStyle name="Moneda [0]" xfId="2" builtinId="7"/>
    <cellStyle name="Moneda [0] 2" xfId="4" xr:uid="{D36C1CE2-8648-45A4-9B86-E43FD5BC2FC3}"/>
    <cellStyle name="Normal" xfId="0" builtinId="0"/>
    <cellStyle name="Normal 3" xfId="3" xr:uid="{D82E04B8-4A9D-4755-AFAD-1108D572FBB1}"/>
  </cellStyles>
  <dxfs count="5"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  <border>
        <left/>
        <right/>
        <top/>
        <bottom/>
      </border>
    </dxf>
    <dxf>
      <font>
        <b/>
        <i/>
        <color rgb="FFC00000"/>
      </font>
      <border>
        <left style="dashed">
          <color rgb="FFC00000"/>
        </left>
        <right style="dashed">
          <color rgb="FFC00000"/>
        </right>
        <top style="dashed">
          <color rgb="FFC00000"/>
        </top>
        <bottom style="dashed">
          <color rgb="FFC00000"/>
        </bottom>
      </border>
    </dxf>
    <dxf>
      <font>
        <color rgb="FF006100"/>
      </font>
      <fill>
        <patternFill>
          <bgColor rgb="FFC6EFCE"/>
        </patternFill>
      </fill>
    </dxf>
    <dxf>
      <font>
        <b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780415</xdr:colOff>
      <xdr:row>3</xdr:row>
      <xdr:rowOff>92075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672E47-331B-7369-5383-6023619FA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6050" y="0"/>
          <a:ext cx="780415" cy="692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5505450</xdr:colOff>
      <xdr:row>0</xdr:row>
      <xdr:rowOff>38100</xdr:rowOff>
    </xdr:from>
    <xdr:to>
      <xdr:col>2</xdr:col>
      <xdr:colOff>1304925</xdr:colOff>
      <xdr:row>2</xdr:row>
      <xdr:rowOff>28575</xdr:rowOff>
    </xdr:to>
    <xdr:pic>
      <xdr:nvPicPr>
        <xdr:cNvPr id="1142" name="Imagen 2">
          <a:extLst>
            <a:ext uri="{FF2B5EF4-FFF2-40B4-BE49-F238E27FC236}">
              <a16:creationId xmlns:a16="http://schemas.microsoft.com/office/drawing/2014/main" id="{EA67C420-479D-4986-8162-A559B747D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6275" y="38100"/>
          <a:ext cx="13049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topLeftCell="A18" zoomScaleNormal="100" workbookViewId="0">
      <selection activeCell="C10" sqref="C10"/>
    </sheetView>
  </sheetViews>
  <sheetFormatPr baseColWidth="10" defaultColWidth="11.42578125" defaultRowHeight="15" x14ac:dyDescent="0.25"/>
  <cols>
    <col min="1" max="1" width="11.42578125" style="1"/>
    <col min="2" max="2" width="30.7109375" style="1" customWidth="1"/>
    <col min="3" max="3" width="58.140625" style="1" customWidth="1"/>
    <col min="4" max="4" width="40.42578125" style="1" customWidth="1"/>
    <col min="5" max="5" width="75.85546875" style="12" customWidth="1"/>
    <col min="6" max="8" width="18.7109375" style="1" bestFit="1" customWidth="1"/>
    <col min="9" max="9" width="15.42578125" style="1" bestFit="1" customWidth="1"/>
    <col min="10" max="10" width="19.7109375" style="1" customWidth="1"/>
    <col min="11" max="11" width="19.5703125" style="1" customWidth="1"/>
    <col min="12" max="16384" width="11.42578125" style="1"/>
  </cols>
  <sheetData>
    <row r="1" spans="1:11" ht="15.75" x14ac:dyDescent="0.25">
      <c r="A1" s="72" t="s">
        <v>0</v>
      </c>
      <c r="B1" s="72"/>
      <c r="C1" s="72"/>
      <c r="D1" s="72"/>
      <c r="E1" s="72"/>
    </row>
    <row r="2" spans="1:11" ht="15.75" x14ac:dyDescent="0.25">
      <c r="A2" s="31"/>
      <c r="B2" s="31"/>
      <c r="C2" s="31"/>
      <c r="D2" s="19"/>
      <c r="E2" s="18" t="s">
        <v>1</v>
      </c>
    </row>
    <row r="3" spans="1:11" ht="15.75" x14ac:dyDescent="0.25">
      <c r="A3" s="73" t="s">
        <v>2</v>
      </c>
      <c r="B3" s="74"/>
      <c r="C3" s="74"/>
      <c r="D3" s="74"/>
      <c r="E3" s="74"/>
      <c r="F3" s="13"/>
    </row>
    <row r="4" spans="1:11" ht="15.75" x14ac:dyDescent="0.25">
      <c r="A4" s="20"/>
      <c r="B4" s="20"/>
      <c r="C4" s="20"/>
      <c r="D4" s="20"/>
      <c r="E4" s="14"/>
    </row>
    <row r="5" spans="1:11" ht="15.75" x14ac:dyDescent="0.25">
      <c r="A5" s="74" t="s">
        <v>3</v>
      </c>
      <c r="B5" s="74"/>
      <c r="C5" s="74"/>
      <c r="D5" s="74"/>
      <c r="E5" s="74"/>
    </row>
    <row r="6" spans="1:11" ht="15.75" x14ac:dyDescent="0.25">
      <c r="A6" s="77" t="s">
        <v>4</v>
      </c>
      <c r="B6" s="78"/>
      <c r="C6" s="78"/>
      <c r="D6" s="78"/>
      <c r="E6" s="78"/>
      <c r="F6" s="16"/>
    </row>
    <row r="7" spans="1:11" s="15" customFormat="1" x14ac:dyDescent="0.25">
      <c r="A7" s="30" t="s">
        <v>5</v>
      </c>
      <c r="B7" s="81"/>
      <c r="C7" s="82"/>
      <c r="D7" s="33" t="s">
        <v>6</v>
      </c>
      <c r="E7" s="75"/>
      <c r="K7" s="17"/>
    </row>
    <row r="8" spans="1:11" ht="27.75" customHeight="1" x14ac:dyDescent="0.25">
      <c r="A8" s="45">
        <v>1</v>
      </c>
      <c r="B8" s="79"/>
      <c r="C8" s="80"/>
      <c r="D8" s="34">
        <v>0</v>
      </c>
      <c r="E8" s="76"/>
    </row>
    <row r="9" spans="1:11" ht="45" x14ac:dyDescent="0.25">
      <c r="A9" s="56">
        <v>2</v>
      </c>
      <c r="B9" s="56" t="s">
        <v>7</v>
      </c>
      <c r="C9" s="56" t="s">
        <v>8</v>
      </c>
      <c r="D9" s="56" t="s">
        <v>9</v>
      </c>
      <c r="E9" s="57" t="s">
        <v>10</v>
      </c>
    </row>
    <row r="10" spans="1:11" ht="46.5" customHeight="1" x14ac:dyDescent="0.25">
      <c r="A10" s="58" t="s">
        <v>11</v>
      </c>
      <c r="B10" s="54" t="s">
        <v>12</v>
      </c>
      <c r="C10" s="55" t="s">
        <v>61</v>
      </c>
      <c r="D10" s="44"/>
      <c r="E10" s="40"/>
    </row>
    <row r="11" spans="1:11" ht="25.5" x14ac:dyDescent="0.25">
      <c r="A11" s="32" t="s">
        <v>13</v>
      </c>
      <c r="B11" s="47" t="s">
        <v>14</v>
      </c>
      <c r="C11" s="48" t="s">
        <v>15</v>
      </c>
      <c r="D11" s="44"/>
      <c r="E11" s="40"/>
    </row>
    <row r="12" spans="1:11" ht="68.25" customHeight="1" x14ac:dyDescent="0.25">
      <c r="A12" s="32" t="s">
        <v>16</v>
      </c>
      <c r="B12" s="47" t="s">
        <v>17</v>
      </c>
      <c r="C12" s="49" t="s">
        <v>18</v>
      </c>
      <c r="D12" s="44"/>
      <c r="E12" s="40"/>
    </row>
    <row r="13" spans="1:11" ht="29.25" customHeight="1" x14ac:dyDescent="0.25">
      <c r="A13" s="60" t="s">
        <v>19</v>
      </c>
      <c r="B13" s="60"/>
      <c r="C13" s="61"/>
      <c r="D13" s="42">
        <f>SUM(D10:D12)</f>
        <v>0</v>
      </c>
      <c r="E13" s="40"/>
    </row>
    <row r="14" spans="1:11" ht="52.5" customHeight="1" x14ac:dyDescent="0.25">
      <c r="A14" s="50" t="s">
        <v>20</v>
      </c>
      <c r="B14" s="46">
        <f>+ROUND(D18*11.6%,0)</f>
        <v>653418400</v>
      </c>
      <c r="C14" s="35" t="s">
        <v>21</v>
      </c>
      <c r="D14" s="42">
        <f>SUM(D13+D8)</f>
        <v>0</v>
      </c>
      <c r="E14" s="40"/>
    </row>
    <row r="16" spans="1:11" x14ac:dyDescent="0.25">
      <c r="E16" s="51"/>
    </row>
    <row r="18" spans="1:11" x14ac:dyDescent="0.25">
      <c r="C18" s="43" t="s">
        <v>22</v>
      </c>
      <c r="D18" s="59">
        <f>5144417242+150000000+255500000+83000000</f>
        <v>5632917242</v>
      </c>
      <c r="E18" s="52"/>
      <c r="H18" s="53"/>
    </row>
    <row r="19" spans="1:11" x14ac:dyDescent="0.25">
      <c r="C19" s="43" t="s">
        <v>23</v>
      </c>
      <c r="D19" s="37">
        <f>D14</f>
        <v>0</v>
      </c>
      <c r="E19" s="52"/>
      <c r="F19" s="53"/>
      <c r="G19" s="53"/>
      <c r="H19" s="53"/>
      <c r="J19" s="53"/>
      <c r="K19" s="53"/>
    </row>
    <row r="20" spans="1:11" x14ac:dyDescent="0.25">
      <c r="C20" s="43" t="s">
        <v>24</v>
      </c>
      <c r="D20" s="38">
        <f>SUM(D18+D19)</f>
        <v>5632917242</v>
      </c>
      <c r="E20" s="52"/>
      <c r="F20" s="53"/>
      <c r="H20" s="53"/>
    </row>
    <row r="21" spans="1:11" x14ac:dyDescent="0.25">
      <c r="C21" s="15"/>
      <c r="D21" s="39"/>
      <c r="E21" s="52"/>
      <c r="H21" s="53"/>
    </row>
    <row r="22" spans="1:11" x14ac:dyDescent="0.25">
      <c r="C22" s="15"/>
      <c r="D22" s="39"/>
    </row>
    <row r="23" spans="1:11" x14ac:dyDescent="0.25">
      <c r="C23" s="15"/>
      <c r="D23" s="39"/>
    </row>
    <row r="24" spans="1:11" x14ac:dyDescent="0.25">
      <c r="C24" s="15"/>
      <c r="D24" s="39"/>
    </row>
    <row r="25" spans="1:11" x14ac:dyDescent="0.25">
      <c r="B25" s="68"/>
      <c r="C25" s="68"/>
      <c r="D25" s="68"/>
      <c r="E25" s="68"/>
    </row>
    <row r="26" spans="1:11" x14ac:dyDescent="0.25">
      <c r="B26" s="41"/>
      <c r="C26" s="41"/>
      <c r="D26" s="41"/>
      <c r="E26" s="41"/>
    </row>
    <row r="27" spans="1:11" ht="27.75" customHeight="1" x14ac:dyDescent="0.25">
      <c r="A27" s="66" t="s">
        <v>25</v>
      </c>
      <c r="B27" s="71"/>
      <c r="C27" s="71"/>
      <c r="D27" s="71"/>
      <c r="E27" s="36"/>
    </row>
    <row r="28" spans="1:11" ht="30.75" customHeight="1" x14ac:dyDescent="0.25">
      <c r="A28" s="66" t="s">
        <v>26</v>
      </c>
      <c r="B28" s="67"/>
      <c r="C28" s="67"/>
      <c r="D28" s="67"/>
      <c r="E28" s="1"/>
    </row>
    <row r="29" spans="1:11" ht="30.75" customHeight="1" x14ac:dyDescent="0.25">
      <c r="A29" s="69" t="s">
        <v>27</v>
      </c>
      <c r="B29" s="70"/>
      <c r="C29" s="70"/>
      <c r="D29" s="70"/>
      <c r="E29" s="1"/>
    </row>
    <row r="30" spans="1:11" ht="30.75" customHeight="1" x14ac:dyDescent="0.25">
      <c r="A30" s="64" t="s">
        <v>28</v>
      </c>
      <c r="B30" s="65"/>
      <c r="C30" s="65"/>
      <c r="D30" s="65"/>
      <c r="E30" s="1"/>
    </row>
    <row r="31" spans="1:11" ht="30.75" customHeight="1" x14ac:dyDescent="0.25">
      <c r="A31" s="66" t="s">
        <v>29</v>
      </c>
      <c r="B31" s="67"/>
      <c r="C31" s="67"/>
      <c r="D31" s="67"/>
      <c r="E31" s="1"/>
    </row>
    <row r="32" spans="1:11" ht="55.5" customHeight="1" x14ac:dyDescent="0.25">
      <c r="A32" s="66" t="s">
        <v>30</v>
      </c>
      <c r="B32" s="67"/>
      <c r="C32" s="67"/>
      <c r="D32" s="67"/>
      <c r="E32" s="1"/>
    </row>
    <row r="33" spans="1:5" ht="17.25" customHeight="1" x14ac:dyDescent="0.25">
      <c r="A33" s="62" t="s">
        <v>60</v>
      </c>
      <c r="B33" s="63"/>
      <c r="C33" s="63"/>
      <c r="D33" s="63"/>
      <c r="E33" s="1"/>
    </row>
    <row r="34" spans="1:5" x14ac:dyDescent="0.25">
      <c r="E34" s="1"/>
    </row>
    <row r="35" spans="1:5" x14ac:dyDescent="0.25">
      <c r="E35" s="1"/>
    </row>
    <row r="36" spans="1:5" x14ac:dyDescent="0.25">
      <c r="E36" s="1"/>
    </row>
    <row r="37" spans="1:5" x14ac:dyDescent="0.25">
      <c r="E37" s="1"/>
    </row>
    <row r="38" spans="1:5" x14ac:dyDescent="0.25">
      <c r="E38" s="1"/>
    </row>
  </sheetData>
  <sheetProtection selectLockedCells="1"/>
  <mergeCells count="16">
    <mergeCell ref="A1:E1"/>
    <mergeCell ref="A3:E3"/>
    <mergeCell ref="A5:E5"/>
    <mergeCell ref="E7:E8"/>
    <mergeCell ref="A6:E6"/>
    <mergeCell ref="B8:C8"/>
    <mergeCell ref="B7:C7"/>
    <mergeCell ref="A13:C13"/>
    <mergeCell ref="A33:D33"/>
    <mergeCell ref="A30:D30"/>
    <mergeCell ref="A31:D31"/>
    <mergeCell ref="A32:D32"/>
    <mergeCell ref="B25:E25"/>
    <mergeCell ref="A28:D28"/>
    <mergeCell ref="A29:D29"/>
    <mergeCell ref="A27:D27"/>
  </mergeCells>
  <phoneticPr fontId="22" type="noConversion"/>
  <conditionalFormatting sqref="E4">
    <cfRule type="cellIs" dxfId="4" priority="53" stopIfTrue="1" operator="equal">
      <formula>$E$1</formula>
    </cfRule>
    <cfRule type="cellIs" dxfId="3" priority="54" stopIfTrue="1" operator="equal">
      <formula>$E$2</formula>
    </cfRule>
  </conditionalFormatting>
  <conditionalFormatting sqref="E7 E10:E12">
    <cfRule type="cellIs" dxfId="2" priority="1" stopIfTrue="1" operator="equal">
      <formula>$E$2</formula>
    </cfRule>
  </conditionalFormatting>
  <conditionalFormatting sqref="E9">
    <cfRule type="cellIs" dxfId="1" priority="5" stopIfTrue="1" operator="equal">
      <formula>$E$2</formula>
    </cfRule>
    <cfRule type="cellIs" dxfId="0" priority="6" stopIfTrue="1" operator="equal">
      <formula>$E$1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"/>
  <sheetViews>
    <sheetView showGridLines="0" zoomScale="90" zoomScaleNormal="90" workbookViewId="0">
      <selection activeCell="C34" sqref="C34"/>
    </sheetView>
  </sheetViews>
  <sheetFormatPr baseColWidth="10" defaultColWidth="11.42578125" defaultRowHeight="15" x14ac:dyDescent="0.25"/>
  <cols>
    <col min="1" max="1" width="3.85546875" bestFit="1" customWidth="1"/>
    <col min="2" max="2" width="63.42578125" customWidth="1"/>
    <col min="3" max="3" width="20.42578125" customWidth="1"/>
    <col min="4" max="4" width="13.42578125" customWidth="1"/>
  </cols>
  <sheetData>
    <row r="1" spans="1:3" ht="15" customHeight="1" x14ac:dyDescent="0.25">
      <c r="B1" s="2"/>
    </row>
    <row r="2" spans="1:3" ht="36" customHeight="1" x14ac:dyDescent="0.25">
      <c r="B2" s="3"/>
    </row>
    <row r="3" spans="1:3" ht="18.75" customHeight="1" x14ac:dyDescent="0.25">
      <c r="B3" s="85" t="s">
        <v>31</v>
      </c>
      <c r="C3" s="86"/>
    </row>
    <row r="4" spans="1:3" ht="20.25" customHeight="1" x14ac:dyDescent="0.25">
      <c r="B4" s="85" t="s">
        <v>32</v>
      </c>
      <c r="C4" s="86"/>
    </row>
    <row r="5" spans="1:3" ht="30.75" customHeight="1" x14ac:dyDescent="0.25">
      <c r="B5" s="83" t="s">
        <v>33</v>
      </c>
      <c r="C5" s="84"/>
    </row>
    <row r="6" spans="1:3" ht="31.5" customHeight="1" x14ac:dyDescent="0.25">
      <c r="A6" s="4" t="s">
        <v>34</v>
      </c>
      <c r="B6" s="11" t="s">
        <v>35</v>
      </c>
      <c r="C6" s="11" t="s">
        <v>36</v>
      </c>
    </row>
    <row r="7" spans="1:3" ht="60.75" customHeight="1" x14ac:dyDescent="0.25">
      <c r="A7" s="5">
        <v>1</v>
      </c>
      <c r="B7" s="6" t="s">
        <v>37</v>
      </c>
      <c r="C7" s="7">
        <v>15000000</v>
      </c>
    </row>
    <row r="8" spans="1:3" ht="31.5" x14ac:dyDescent="0.25">
      <c r="A8" s="5">
        <f>+A7+1</f>
        <v>2</v>
      </c>
      <c r="B8" s="6" t="s">
        <v>38</v>
      </c>
      <c r="C8" s="7">
        <v>1980000</v>
      </c>
    </row>
    <row r="9" spans="1:3" ht="31.5" x14ac:dyDescent="0.25">
      <c r="A9" s="5">
        <f t="shared" ref="A9:A20" si="0">+A8+1</f>
        <v>3</v>
      </c>
      <c r="B9" s="6" t="s">
        <v>39</v>
      </c>
      <c r="C9" s="7">
        <v>3300000</v>
      </c>
    </row>
    <row r="10" spans="1:3" ht="31.5" x14ac:dyDescent="0.25">
      <c r="A10" s="5">
        <f t="shared" si="0"/>
        <v>4</v>
      </c>
      <c r="B10" s="6" t="s">
        <v>40</v>
      </c>
      <c r="C10" s="7">
        <v>7700000</v>
      </c>
    </row>
    <row r="11" spans="1:3" ht="31.5" x14ac:dyDescent="0.25">
      <c r="A11" s="5">
        <f t="shared" si="0"/>
        <v>5</v>
      </c>
      <c r="B11" s="6" t="s">
        <v>41</v>
      </c>
      <c r="C11" s="7">
        <v>3300000</v>
      </c>
    </row>
    <row r="12" spans="1:3" ht="47.25" x14ac:dyDescent="0.25">
      <c r="A12" s="5">
        <f t="shared" si="0"/>
        <v>6</v>
      </c>
      <c r="B12" s="6" t="s">
        <v>42</v>
      </c>
      <c r="C12" s="7">
        <v>2800000</v>
      </c>
    </row>
    <row r="13" spans="1:3" ht="47.25" x14ac:dyDescent="0.25">
      <c r="A13" s="5">
        <f t="shared" si="0"/>
        <v>7</v>
      </c>
      <c r="B13" s="6" t="s">
        <v>43</v>
      </c>
      <c r="C13" s="7">
        <v>2750000</v>
      </c>
    </row>
    <row r="14" spans="1:3" ht="47.25" x14ac:dyDescent="0.25">
      <c r="A14" s="5">
        <f t="shared" si="0"/>
        <v>8</v>
      </c>
      <c r="B14" s="6" t="s">
        <v>44</v>
      </c>
      <c r="C14" s="7">
        <v>16000000</v>
      </c>
    </row>
    <row r="15" spans="1:3" ht="47.25" x14ac:dyDescent="0.25">
      <c r="A15" s="5">
        <f t="shared" si="0"/>
        <v>9</v>
      </c>
      <c r="B15" s="6" t="s">
        <v>45</v>
      </c>
      <c r="C15" s="7">
        <v>34000000</v>
      </c>
    </row>
    <row r="16" spans="1:3" ht="31.5" x14ac:dyDescent="0.25">
      <c r="A16" s="5">
        <f t="shared" si="0"/>
        <v>10</v>
      </c>
      <c r="B16" s="6" t="s">
        <v>46</v>
      </c>
      <c r="C16" s="7">
        <v>15000000</v>
      </c>
    </row>
    <row r="17" spans="1:3" ht="31.5" x14ac:dyDescent="0.25">
      <c r="A17" s="5">
        <f t="shared" si="0"/>
        <v>11</v>
      </c>
      <c r="B17" s="6" t="s">
        <v>47</v>
      </c>
      <c r="C17" s="7">
        <v>2310000</v>
      </c>
    </row>
    <row r="18" spans="1:3" ht="47.25" x14ac:dyDescent="0.25">
      <c r="A18" s="5">
        <f t="shared" si="0"/>
        <v>12</v>
      </c>
      <c r="B18" s="6" t="s">
        <v>48</v>
      </c>
      <c r="C18" s="7">
        <v>20000000</v>
      </c>
    </row>
    <row r="19" spans="1:3" ht="31.5" x14ac:dyDescent="0.25">
      <c r="A19" s="5">
        <f t="shared" si="0"/>
        <v>13</v>
      </c>
      <c r="B19" s="6" t="s">
        <v>49</v>
      </c>
      <c r="C19" s="7">
        <v>5000000</v>
      </c>
    </row>
    <row r="20" spans="1:3" ht="31.5" x14ac:dyDescent="0.25">
      <c r="A20" s="5">
        <f t="shared" si="0"/>
        <v>14</v>
      </c>
      <c r="B20" s="6" t="s">
        <v>50</v>
      </c>
      <c r="C20" s="7">
        <v>70860000</v>
      </c>
    </row>
    <row r="21" spans="1:3" ht="15.75" x14ac:dyDescent="0.25">
      <c r="A21" s="8"/>
      <c r="B21" s="9" t="s">
        <v>51</v>
      </c>
      <c r="C21" s="10">
        <f>+SUM(C7:C20)</f>
        <v>200000000</v>
      </c>
    </row>
  </sheetData>
  <sheetProtection selectLockedCells="1"/>
  <mergeCells count="3">
    <mergeCell ref="B5:C5"/>
    <mergeCell ref="B4:C4"/>
    <mergeCell ref="B3:C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C13"/>
  <sheetViews>
    <sheetView workbookViewId="0">
      <selection activeCell="B18" sqref="B18"/>
    </sheetView>
  </sheetViews>
  <sheetFormatPr baseColWidth="10" defaultColWidth="11.42578125" defaultRowHeight="15" x14ac:dyDescent="0.25"/>
  <cols>
    <col min="1" max="1" width="3.85546875" bestFit="1" customWidth="1"/>
    <col min="2" max="2" width="75" customWidth="1"/>
    <col min="3" max="3" width="42.85546875" customWidth="1"/>
  </cols>
  <sheetData>
    <row r="4" spans="1:3" ht="31.5" x14ac:dyDescent="0.25">
      <c r="A4" s="4" t="s">
        <v>34</v>
      </c>
      <c r="B4" s="11" t="s">
        <v>52</v>
      </c>
      <c r="C4" s="11" t="s">
        <v>53</v>
      </c>
    </row>
    <row r="5" spans="1:3" ht="45" customHeight="1" x14ac:dyDescent="0.25">
      <c r="A5" s="5">
        <v>1</v>
      </c>
      <c r="B5" s="21" t="s">
        <v>54</v>
      </c>
      <c r="C5" s="7">
        <v>0</v>
      </c>
    </row>
    <row r="6" spans="1:3" ht="38.25" customHeight="1" x14ac:dyDescent="0.25">
      <c r="A6" s="21">
        <v>2</v>
      </c>
      <c r="B6" s="23" t="s">
        <v>55</v>
      </c>
      <c r="C6" s="22"/>
    </row>
    <row r="7" spans="1:3" ht="39.75" customHeight="1" x14ac:dyDescent="0.25">
      <c r="A7" s="23">
        <v>3</v>
      </c>
      <c r="B7" s="25" t="s">
        <v>56</v>
      </c>
      <c r="C7" s="24"/>
    </row>
    <row r="8" spans="1:3" ht="42" customHeight="1" x14ac:dyDescent="0.25">
      <c r="A8" s="25">
        <v>4</v>
      </c>
      <c r="B8" s="25" t="s">
        <v>57</v>
      </c>
      <c r="C8" s="26"/>
    </row>
    <row r="9" spans="1:3" ht="45.75" customHeight="1" x14ac:dyDescent="0.25">
      <c r="A9" s="25">
        <v>5</v>
      </c>
      <c r="B9" s="27" t="s">
        <v>58</v>
      </c>
      <c r="C9" s="26"/>
    </row>
    <row r="10" spans="1:3" ht="15" hidden="1" customHeight="1" x14ac:dyDescent="0.25">
      <c r="A10" s="27"/>
      <c r="B10" s="28"/>
      <c r="C10" s="29"/>
    </row>
    <row r="11" spans="1:3" ht="15.75" hidden="1" x14ac:dyDescent="0.25">
      <c r="A11" s="5">
        <f>+A5+1</f>
        <v>2</v>
      </c>
      <c r="B11" s="6"/>
      <c r="C11" s="7">
        <v>0</v>
      </c>
    </row>
    <row r="12" spans="1:3" ht="15.75" hidden="1" x14ac:dyDescent="0.25">
      <c r="A12" s="5">
        <f>+A11+1</f>
        <v>3</v>
      </c>
      <c r="B12" s="6"/>
      <c r="C12" s="7">
        <v>0</v>
      </c>
    </row>
    <row r="13" spans="1:3" ht="15.75" x14ac:dyDescent="0.25">
      <c r="A13" s="8"/>
      <c r="B13" s="9" t="s">
        <v>59</v>
      </c>
      <c r="C13" s="10">
        <f>+SUM(C5:C12)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SharedWithUsers xmlns="686f1793-a56b-4e63-bf2d-fa36efec032a">
      <UserInfo>
        <DisplayName/>
        <AccountId xsi:nil="true"/>
        <AccountType/>
      </UserInfo>
    </SharedWithUsers>
    <Resumenejecucion2025 xmlns="26c3cb62-1318-4a4d-95f5-95ecfaefcf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20" ma:contentTypeDescription="Crear nuevo documento." ma:contentTypeScope="" ma:versionID="56e162802f2bd451c09b1b80ce07c4c1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6d7acba3c22ed957bfb87cfe56750ddd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Resumenejecucion2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Resumenejecucion2025" ma:index="27" nillable="true" ma:displayName="Resumen ejecucion 2025" ma:description="https://bibliotecanacionalcolombia.sharepoint.com/:x:/r/sites/gruposbnc/_layouts/15/Doc.aspx?sourcedoc=%7BCD65B531-62AB-41A5-B08B-03B2F2483108%7D&amp;file=2025_EJECUCION_RESUMEN%20COMISIONES_.xlsx&amp;action=default&amp;mobileredirect=true&amp;DefaultItemOpen=1" ma:format="Dropdown" ma:internalName="Resumenejecucion2025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ADF799-80CA-45A9-A9B6-D5119352FE47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customXml/itemProps2.xml><?xml version="1.0" encoding="utf-8"?>
<ds:datastoreItem xmlns:ds="http://schemas.openxmlformats.org/officeDocument/2006/customXml" ds:itemID="{B452934E-D65D-4EB2-8042-F7892D0FE9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D19135-9328-40B3-BB2C-26E7BF0877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4 PROPUESTA CONTRAPARTIDA</vt:lpstr>
      <vt:lpstr>ACTIVIDADES</vt:lpstr>
      <vt:lpstr>APORTES EN ESPECIE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Lucia Otero Garcia</dc:creator>
  <cp:keywords/>
  <dc:description/>
  <cp:lastModifiedBy>diego jimenez</cp:lastModifiedBy>
  <cp:revision/>
  <dcterms:created xsi:type="dcterms:W3CDTF">2014-08-14T14:48:31Z</dcterms:created>
  <dcterms:modified xsi:type="dcterms:W3CDTF">2026-07-23T21:47:43Z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24154000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