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 10\Documents\PNNSCHIRIBIQUETE\VARIOS AÑO 2026\CONTRATACION\MINIMA CUANTIA\Eventos\Uiltima version EP\"/>
    </mc:Choice>
  </mc:AlternateContent>
  <xr:revisionPtr revIDLastSave="0" documentId="13_ncr:1_{7609655E-46C4-44F5-AB26-C43EC932A1D5}" xr6:coauthVersionLast="47" xr6:coauthVersionMax="47" xr10:uidLastSave="{00000000-0000-0000-0000-000000000000}"/>
  <bookViews>
    <workbookView xWindow="-120" yWindow="-120" windowWidth="29040" windowHeight="15840" xr2:uid="{D6E04E30-9BAE-4690-A6CF-9366D4F379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3" i="1" l="1"/>
  <c r="D42" i="1"/>
  <c r="M30" i="1"/>
  <c r="M23" i="1"/>
  <c r="L35" i="1"/>
  <c r="M35" i="1"/>
  <c r="L36" i="1"/>
  <c r="M36" i="1"/>
  <c r="L37" i="1"/>
  <c r="M34" i="1"/>
  <c r="L34" i="1"/>
  <c r="L28" i="1"/>
  <c r="M28" i="1"/>
  <c r="L29" i="1"/>
  <c r="M29" i="1"/>
  <c r="M27" i="1"/>
  <c r="L27" i="1"/>
  <c r="G30" i="1"/>
  <c r="I30" i="1"/>
  <c r="K30" i="1"/>
  <c r="I23" i="1"/>
  <c r="K23" i="1"/>
  <c r="G23" i="1"/>
  <c r="L6" i="1"/>
  <c r="M6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M5" i="1"/>
  <c r="L5" i="1"/>
  <c r="K34" i="1" l="1"/>
  <c r="K35" i="1"/>
  <c r="K36" i="1"/>
  <c r="K37" i="1"/>
  <c r="K38" i="1" s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7" i="1"/>
  <c r="K28" i="1"/>
  <c r="K29" i="1"/>
  <c r="K5" i="1"/>
  <c r="I35" i="1" l="1"/>
  <c r="I36" i="1"/>
  <c r="I37" i="1"/>
  <c r="I38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7" i="1"/>
  <c r="I28" i="1"/>
  <c r="I29" i="1"/>
  <c r="I34" i="1"/>
  <c r="I5" i="1"/>
  <c r="G27" i="1"/>
  <c r="G28" i="1"/>
  <c r="G29" i="1"/>
  <c r="G34" i="1"/>
  <c r="G35" i="1"/>
  <c r="G36" i="1"/>
  <c r="G37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5" i="1"/>
  <c r="M37" i="1" l="1"/>
  <c r="G38" i="1"/>
  <c r="M38" i="1" s="1"/>
  <c r="D44" i="1" s="1"/>
  <c r="D45" i="1" s="1"/>
</calcChain>
</file>

<file path=xl/sharedStrings.xml><?xml version="1.0" encoding="utf-8"?>
<sst xmlns="http://schemas.openxmlformats.org/spreadsheetml/2006/main" count="116" uniqueCount="52">
  <si>
    <t>ITEM</t>
  </si>
  <si>
    <t>DESCRIPCIÓN</t>
  </si>
  <si>
    <t>UNIDAD DE MEDIDA</t>
  </si>
  <si>
    <t>CANT.</t>
  </si>
  <si>
    <t>valor
unitario</t>
  </si>
  <si>
    <t>VALORES PROMEDIO</t>
  </si>
  <si>
    <t>Vinilo escolar  x 1000 cc color rojo</t>
  </si>
  <si>
    <t>Vinilo escolar  x 1000 cc color verde</t>
  </si>
  <si>
    <t>Vinilo escolar  x 1000 cc color amarillo</t>
  </si>
  <si>
    <t>Libreta media carta 14 x 21.5 cms, 50 hojas internas iguales impresas a 1×1 tintas en Bond 70 grs, anillo metálico doble o completo.</t>
  </si>
  <si>
    <t>Unidad</t>
  </si>
  <si>
    <t>Caja</t>
  </si>
  <si>
    <t>Marcadores Sharpie Permanentes x 12 unidades colores surtidos</t>
  </si>
  <si>
    <t xml:space="preserve">1/8 carton paja </t>
  </si>
  <si>
    <t xml:space="preserve">Pincel tipo lengua de gato No. 1, punta plana redondeada, suave y flexible </t>
  </si>
  <si>
    <t>Pincel tipo lengua de gato No. 2, punta plana redondeada, suave y flexible</t>
  </si>
  <si>
    <t>Pincel tipo lengua de gato No. 6, punta plana redondeada, suave y flexible</t>
  </si>
  <si>
    <t>Pincel tipo lengua de gato No. 8,  punta plana redondeada, suave y flexible</t>
  </si>
  <si>
    <t>Pinceles tipo pelo de Angel No. 12,  punta redonda y suave</t>
  </si>
  <si>
    <t xml:space="preserve">Lapiz mirado numero 2 x 12 unidades </t>
  </si>
  <si>
    <t>Vinilo escolar  x 1000 cc color azul</t>
  </si>
  <si>
    <t>Vinilo escolar  x 1000 cc color negro</t>
  </si>
  <si>
    <t>Vinilo escolar  x 1000 cc color blanco</t>
  </si>
  <si>
    <t>Imágenes de arte rupestre y paisaje del área protegida impresas en acrílico laminado 70 *50 cm</t>
  </si>
  <si>
    <t>Valor total</t>
  </si>
  <si>
    <t>VALORES PROMEDIO EVENTO 1 - LOTE 3 PNN CHIRIBIQUETE GUAVIARE</t>
  </si>
  <si>
    <t>Auditorio</t>
  </si>
  <si>
    <t>Alimentación</t>
  </si>
  <si>
    <t xml:space="preserve">Hidratacion </t>
  </si>
  <si>
    <t xml:space="preserve">Auditorio </t>
  </si>
  <si>
    <t xml:space="preserve">Materiales y papeleria </t>
  </si>
  <si>
    <t>VALORES PROMEDIO EVENTO 2 - LOTE 3 PNN CHIRIBIQUETE GUAVIARE</t>
  </si>
  <si>
    <t>VALORES PROMEDIO EVENTO 3 - LOTE 3 PNN CHIRIBIQUETE GUAVIARE</t>
  </si>
  <si>
    <t xml:space="preserve">Hidratación </t>
  </si>
  <si>
    <t xml:space="preserve">Materiales </t>
  </si>
  <si>
    <t>RESULTADOS PROMEDIO</t>
  </si>
  <si>
    <t>Evento No. 1</t>
  </si>
  <si>
    <t>Evento No. 2</t>
  </si>
  <si>
    <t xml:space="preserve">Evento No. 3. </t>
  </si>
  <si>
    <t>VALOR TOTAL</t>
  </si>
  <si>
    <t>VALORES PROMEDIO EVENTOS 
LOTE 3 PNN CHIRIBIQUETE GUAVIARE</t>
  </si>
  <si>
    <t>SSOLUCAMPO SAS</t>
  </si>
  <si>
    <t>SEL SOLUCIONES</t>
  </si>
  <si>
    <t>CORDESPA</t>
  </si>
  <si>
    <t xml:space="preserve">Punto de hidratación bebidas (30 vasos de jugo natural de 12 onzas, empaque biodegradable; un botellón de agua estándar de 20 litros.) </t>
  </si>
  <si>
    <t>Salón con capacidad para 30 personas que incluya: aire acondicionado, multitomas, área de proyección, sistema de amplificación de sonido, ayudas audiovisuales (Video beam para proyectar – cable HDMI), mesas y sillas.
Conectividad a internet suficiente para el desarrollo de la actividad, cuando esta sea requerida por la supervisión. En caso de fallas de cobertura o disponibilidad del servicio, el contratista deberá informar oportunamente y coordinar con la supervisión una solución alternativa.</t>
  </si>
  <si>
    <t>Punto de hidratación bebidas (30 vasos de jugo natural de 12 onzas, empaque biodegradable; un botellón de agua estándar de 20 litros.)</t>
  </si>
  <si>
    <r>
      <t>Servicio de Restaurante:</t>
    </r>
    <r>
      <rPr>
        <sz val="6"/>
        <color theme="1"/>
        <rFont val="Verdana"/>
        <family val="2"/>
      </rPr>
      <t xml:space="preserve"> Refrigerios sándwich de pollo de 150 gramos, jugo natural de 250 ml - empaque biodegradable</t>
    </r>
  </si>
  <si>
    <r>
      <t xml:space="preserve">Servicio de Restaurante: </t>
    </r>
    <r>
      <rPr>
        <sz val="6"/>
        <color theme="1"/>
        <rFont val="Verdana"/>
        <family val="2"/>
      </rPr>
      <t>Almuerzo con mojarra frita de 450 gramos, con papas a la francesa, ensalada, arroz y jugo de fruta natural.</t>
    </r>
  </si>
  <si>
    <r>
      <t>Servicio de Restaurante:</t>
    </r>
    <r>
      <rPr>
        <sz val="6"/>
        <color theme="1"/>
        <rFont val="Verdana"/>
        <family val="2"/>
      </rPr>
      <t xml:space="preserve"> Refrigerios sándwich de pollo de 150 gramos – jugo natural de 250 ml - empaque biodegradable.</t>
    </r>
  </si>
  <si>
    <r>
      <t>Servicio de Restaurante:</t>
    </r>
    <r>
      <rPr>
        <sz val="6"/>
        <color theme="1"/>
        <rFont val="Verdana"/>
        <family val="2"/>
      </rPr>
      <t xml:space="preserve"> Refrigerio tarde canasta de plátano con carne de desmechada de 120 gramos  y jugo de frutas de 250 ml. </t>
    </r>
  </si>
  <si>
    <r>
      <t>Servicio de Restaurante:</t>
    </r>
    <r>
      <rPr>
        <sz val="6"/>
        <color theme="1"/>
        <rFont val="Verdana"/>
        <family val="2"/>
      </rPr>
      <t xml:space="preserve"> Refrigerio ensalada de frutas 350 gramos - empaque biodegradable.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</si>
</sst>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b/>
      <sz val="6"/>
      <color theme="1"/>
      <name val="Verdana"/>
      <family val="2"/>
    </font>
    <font>
      <sz val="6"/>
      <color theme="1"/>
      <name val="Verdana"/>
      <family val="2"/>
    </font>
    <font>
      <b/>
      <sz val="6"/>
      <color rgb="FF000000"/>
      <name val="Verdana"/>
      <family val="2"/>
    </font>
    <font>
      <sz val="6"/>
      <color rgb="FF000000"/>
      <name val="Arial"/>
      <family val="2"/>
    </font>
    <font>
      <sz val="6"/>
      <color theme="1"/>
      <name val="Arial"/>
      <family val="2"/>
    </font>
    <font>
      <sz val="6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right" vertical="center"/>
    </xf>
    <xf numFmtId="164" fontId="5" fillId="0" borderId="2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right" vertical="center"/>
    </xf>
    <xf numFmtId="164" fontId="5" fillId="3" borderId="1" xfId="0" applyNumberFormat="1" applyFont="1" applyFill="1" applyBorder="1" applyAlignment="1">
      <alignment horizontal="right" vertical="center"/>
    </xf>
    <xf numFmtId="164" fontId="5" fillId="5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right" vertical="center"/>
    </xf>
    <xf numFmtId="164" fontId="2" fillId="0" borderId="0" xfId="0" applyNumberFormat="1" applyFont="1" applyBorder="1" applyAlignment="1">
      <alignment horizontal="right" vertical="center"/>
    </xf>
    <xf numFmtId="3" fontId="2" fillId="0" borderId="0" xfId="0" applyNumberFormat="1" applyFont="1" applyBorder="1" applyAlignment="1">
      <alignment vertical="center"/>
    </xf>
    <xf numFmtId="0" fontId="2" fillId="0" borderId="0" xfId="0" applyFont="1" applyBorder="1"/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3" fontId="2" fillId="2" borderId="1" xfId="0" applyNumberFormat="1" applyFont="1" applyFill="1" applyBorder="1"/>
    <xf numFmtId="3" fontId="2" fillId="3" borderId="1" xfId="0" applyNumberFormat="1" applyFont="1" applyFill="1" applyBorder="1"/>
    <xf numFmtId="3" fontId="2" fillId="5" borderId="1" xfId="0" applyNumberFormat="1" applyFont="1" applyFill="1" applyBorder="1"/>
    <xf numFmtId="3" fontId="2" fillId="4" borderId="1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71837-D8F8-4B0F-8E93-F91FDE1288F5}">
  <dimension ref="A3:M46"/>
  <sheetViews>
    <sheetView tabSelected="1" workbookViewId="0">
      <selection activeCell="O7" sqref="O7"/>
    </sheetView>
  </sheetViews>
  <sheetFormatPr baseColWidth="10" defaultRowHeight="8.25" x14ac:dyDescent="0.15"/>
  <cols>
    <col min="1" max="1" width="6" style="12" customWidth="1"/>
    <col min="2" max="2" width="10.140625" style="12" customWidth="1"/>
    <col min="3" max="3" width="20" style="8" customWidth="1"/>
    <col min="4" max="4" width="8.7109375" style="8" customWidth="1"/>
    <col min="5" max="5" width="4.7109375" style="8" customWidth="1"/>
    <col min="6" max="6" width="7.28515625" style="8" customWidth="1"/>
    <col min="7" max="7" width="8" style="8" customWidth="1"/>
    <col min="8" max="8" width="7" style="8" customWidth="1"/>
    <col min="9" max="11" width="7.140625" style="8" customWidth="1"/>
    <col min="12" max="12" width="5.85546875" style="8" customWidth="1"/>
    <col min="13" max="13" width="6.85546875" style="8" customWidth="1"/>
    <col min="14" max="16384" width="11.42578125" style="8"/>
  </cols>
  <sheetData>
    <row r="3" spans="1:13" ht="27.75" customHeight="1" x14ac:dyDescent="0.15">
      <c r="A3" s="1" t="s">
        <v>25</v>
      </c>
      <c r="B3" s="1"/>
      <c r="C3" s="1"/>
      <c r="D3" s="1"/>
      <c r="E3" s="1"/>
      <c r="F3" s="2" t="s">
        <v>43</v>
      </c>
      <c r="G3" s="3"/>
      <c r="H3" s="4" t="s">
        <v>42</v>
      </c>
      <c r="I3" s="4"/>
      <c r="J3" s="5" t="s">
        <v>41</v>
      </c>
      <c r="K3" s="6"/>
      <c r="L3" s="7" t="s">
        <v>5</v>
      </c>
      <c r="M3" s="7"/>
    </row>
    <row r="4" spans="1:13" s="12" customFormat="1" ht="30.75" customHeight="1" x14ac:dyDescent="0.15">
      <c r="A4" s="9" t="s">
        <v>0</v>
      </c>
      <c r="B4" s="9"/>
      <c r="C4" s="9" t="s">
        <v>1</v>
      </c>
      <c r="D4" s="9" t="s">
        <v>2</v>
      </c>
      <c r="E4" s="9" t="s">
        <v>3</v>
      </c>
      <c r="F4" s="10" t="s">
        <v>4</v>
      </c>
      <c r="G4" s="9" t="s">
        <v>24</v>
      </c>
      <c r="H4" s="11" t="s">
        <v>4</v>
      </c>
      <c r="I4" s="9" t="s">
        <v>24</v>
      </c>
      <c r="J4" s="9" t="s">
        <v>4</v>
      </c>
      <c r="K4" s="9" t="s">
        <v>24</v>
      </c>
      <c r="L4" s="9" t="s">
        <v>4</v>
      </c>
      <c r="M4" s="9" t="s">
        <v>24</v>
      </c>
    </row>
    <row r="5" spans="1:13" ht="33" x14ac:dyDescent="0.15">
      <c r="A5" s="13">
        <v>1</v>
      </c>
      <c r="B5" s="14" t="s">
        <v>27</v>
      </c>
      <c r="C5" s="15" t="s">
        <v>47</v>
      </c>
      <c r="D5" s="16" t="s">
        <v>10</v>
      </c>
      <c r="E5" s="17">
        <v>30</v>
      </c>
      <c r="F5" s="18">
        <v>17000</v>
      </c>
      <c r="G5" s="19">
        <f>F5*E5</f>
        <v>510000</v>
      </c>
      <c r="H5" s="20">
        <v>17500</v>
      </c>
      <c r="I5" s="21">
        <f>H5*E5</f>
        <v>525000</v>
      </c>
      <c r="J5" s="22">
        <v>17000</v>
      </c>
      <c r="K5" s="21">
        <f>J5*E5</f>
        <v>510000</v>
      </c>
      <c r="L5" s="21">
        <f>AVERAGE(F5,H5,J5)</f>
        <v>17166.666666666668</v>
      </c>
      <c r="M5" s="21">
        <f>AVERAGE(G5,I5,K5)</f>
        <v>515000</v>
      </c>
    </row>
    <row r="6" spans="1:13" ht="33" x14ac:dyDescent="0.15">
      <c r="A6" s="23">
        <v>2</v>
      </c>
      <c r="B6" s="14" t="s">
        <v>28</v>
      </c>
      <c r="C6" s="24" t="s">
        <v>44</v>
      </c>
      <c r="D6" s="16" t="s">
        <v>10</v>
      </c>
      <c r="E6" s="17">
        <v>1</v>
      </c>
      <c r="F6" s="18">
        <v>90000</v>
      </c>
      <c r="G6" s="19">
        <f t="shared" ref="G6:G37" si="0">F6*E6</f>
        <v>90000</v>
      </c>
      <c r="H6" s="20">
        <v>95000</v>
      </c>
      <c r="I6" s="21">
        <f t="shared" ref="I6:I37" si="1">H6*E6</f>
        <v>95000</v>
      </c>
      <c r="J6" s="22">
        <v>100000</v>
      </c>
      <c r="K6" s="21">
        <f t="shared" ref="K6:K37" si="2">J6*E6</f>
        <v>100000</v>
      </c>
      <c r="L6" s="21">
        <f t="shared" ref="L6:L22" si="3">AVERAGE(F6,H6,J6)</f>
        <v>95000</v>
      </c>
      <c r="M6" s="21">
        <f t="shared" ref="M6:M22" si="4">AVERAGE(G6,I6,K6)</f>
        <v>95000</v>
      </c>
    </row>
    <row r="7" spans="1:13" ht="132" x14ac:dyDescent="0.15">
      <c r="A7" s="25">
        <v>3</v>
      </c>
      <c r="B7" s="26" t="s">
        <v>29</v>
      </c>
      <c r="C7" s="24" t="s">
        <v>45</v>
      </c>
      <c r="D7" s="27" t="s">
        <v>10</v>
      </c>
      <c r="E7" s="28">
        <v>1</v>
      </c>
      <c r="F7" s="29">
        <v>400000</v>
      </c>
      <c r="G7" s="30">
        <f t="shared" si="0"/>
        <v>400000</v>
      </c>
      <c r="H7" s="31">
        <v>390000</v>
      </c>
      <c r="I7" s="32">
        <f t="shared" si="1"/>
        <v>390000</v>
      </c>
      <c r="J7" s="33">
        <v>350000</v>
      </c>
      <c r="K7" s="32">
        <f t="shared" si="2"/>
        <v>350000</v>
      </c>
      <c r="L7" s="21">
        <f t="shared" si="3"/>
        <v>380000</v>
      </c>
      <c r="M7" s="21">
        <f t="shared" si="4"/>
        <v>380000</v>
      </c>
    </row>
    <row r="8" spans="1:13" ht="16.5" x14ac:dyDescent="0.15">
      <c r="A8" s="13">
        <v>4</v>
      </c>
      <c r="B8" s="34" t="s">
        <v>30</v>
      </c>
      <c r="C8" s="35" t="s">
        <v>12</v>
      </c>
      <c r="D8" s="36" t="s">
        <v>11</v>
      </c>
      <c r="E8" s="23">
        <v>3</v>
      </c>
      <c r="F8" s="19">
        <v>46500</v>
      </c>
      <c r="G8" s="19">
        <f t="shared" si="0"/>
        <v>139500</v>
      </c>
      <c r="H8" s="37">
        <v>48000</v>
      </c>
      <c r="I8" s="21">
        <f t="shared" si="1"/>
        <v>144000</v>
      </c>
      <c r="J8" s="19">
        <v>47200</v>
      </c>
      <c r="K8" s="21">
        <f t="shared" si="2"/>
        <v>141600</v>
      </c>
      <c r="L8" s="21">
        <f t="shared" si="3"/>
        <v>47233.333333333336</v>
      </c>
      <c r="M8" s="21">
        <f t="shared" si="4"/>
        <v>141700</v>
      </c>
    </row>
    <row r="9" spans="1:13" x14ac:dyDescent="0.15">
      <c r="A9" s="13">
        <v>5</v>
      </c>
      <c r="B9" s="34"/>
      <c r="C9" s="38" t="s">
        <v>13</v>
      </c>
      <c r="D9" s="36" t="s">
        <v>10</v>
      </c>
      <c r="E9" s="23">
        <v>30</v>
      </c>
      <c r="F9" s="19">
        <v>2800</v>
      </c>
      <c r="G9" s="19">
        <f t="shared" si="0"/>
        <v>84000</v>
      </c>
      <c r="H9" s="37">
        <v>2500</v>
      </c>
      <c r="I9" s="21">
        <f t="shared" si="1"/>
        <v>75000</v>
      </c>
      <c r="J9" s="19">
        <v>2650</v>
      </c>
      <c r="K9" s="21">
        <f t="shared" si="2"/>
        <v>79500</v>
      </c>
      <c r="L9" s="21">
        <f t="shared" si="3"/>
        <v>2650</v>
      </c>
      <c r="M9" s="21">
        <f t="shared" si="4"/>
        <v>79500</v>
      </c>
    </row>
    <row r="10" spans="1:13" ht="26.25" customHeight="1" x14ac:dyDescent="0.15">
      <c r="A10" s="23">
        <v>6</v>
      </c>
      <c r="B10" s="34"/>
      <c r="C10" s="38" t="s">
        <v>14</v>
      </c>
      <c r="D10" s="36" t="s">
        <v>10</v>
      </c>
      <c r="E10" s="23">
        <v>4</v>
      </c>
      <c r="F10" s="19">
        <v>2300</v>
      </c>
      <c r="G10" s="19">
        <f t="shared" si="0"/>
        <v>9200</v>
      </c>
      <c r="H10" s="37">
        <v>2500</v>
      </c>
      <c r="I10" s="21">
        <f t="shared" si="1"/>
        <v>10000</v>
      </c>
      <c r="J10" s="19">
        <v>2350</v>
      </c>
      <c r="K10" s="21">
        <f t="shared" si="2"/>
        <v>9400</v>
      </c>
      <c r="L10" s="21">
        <f t="shared" si="3"/>
        <v>2383.3333333333335</v>
      </c>
      <c r="M10" s="21">
        <f t="shared" si="4"/>
        <v>9533.3333333333339</v>
      </c>
    </row>
    <row r="11" spans="1:13" ht="16.5" x14ac:dyDescent="0.15">
      <c r="A11" s="23">
        <v>7</v>
      </c>
      <c r="B11" s="34"/>
      <c r="C11" s="38" t="s">
        <v>15</v>
      </c>
      <c r="D11" s="36" t="s">
        <v>10</v>
      </c>
      <c r="E11" s="23">
        <v>8</v>
      </c>
      <c r="F11" s="19">
        <v>3200</v>
      </c>
      <c r="G11" s="19">
        <f t="shared" si="0"/>
        <v>25600</v>
      </c>
      <c r="H11" s="37">
        <v>3500</v>
      </c>
      <c r="I11" s="21">
        <f t="shared" si="1"/>
        <v>28000</v>
      </c>
      <c r="J11" s="19">
        <v>3400</v>
      </c>
      <c r="K11" s="21">
        <f t="shared" si="2"/>
        <v>27200</v>
      </c>
      <c r="L11" s="21">
        <f t="shared" si="3"/>
        <v>3366.6666666666665</v>
      </c>
      <c r="M11" s="21">
        <f t="shared" si="4"/>
        <v>26933.333333333332</v>
      </c>
    </row>
    <row r="12" spans="1:13" ht="16.5" x14ac:dyDescent="0.15">
      <c r="A12" s="13">
        <v>8</v>
      </c>
      <c r="B12" s="34"/>
      <c r="C12" s="38" t="s">
        <v>16</v>
      </c>
      <c r="D12" s="36" t="s">
        <v>10</v>
      </c>
      <c r="E12" s="23">
        <v>10</v>
      </c>
      <c r="F12" s="19">
        <v>3800</v>
      </c>
      <c r="G12" s="19">
        <f t="shared" si="0"/>
        <v>38000</v>
      </c>
      <c r="H12" s="37">
        <v>4000</v>
      </c>
      <c r="I12" s="21">
        <f t="shared" si="1"/>
        <v>40000</v>
      </c>
      <c r="J12" s="19">
        <v>3600</v>
      </c>
      <c r="K12" s="21">
        <f t="shared" si="2"/>
        <v>36000</v>
      </c>
      <c r="L12" s="21">
        <f t="shared" si="3"/>
        <v>3800</v>
      </c>
      <c r="M12" s="21">
        <f t="shared" si="4"/>
        <v>38000</v>
      </c>
    </row>
    <row r="13" spans="1:13" ht="16.5" x14ac:dyDescent="0.15">
      <c r="A13" s="13">
        <v>9</v>
      </c>
      <c r="B13" s="34"/>
      <c r="C13" s="38" t="s">
        <v>17</v>
      </c>
      <c r="D13" s="36" t="s">
        <v>10</v>
      </c>
      <c r="E13" s="23">
        <v>6</v>
      </c>
      <c r="F13" s="19">
        <v>4500</v>
      </c>
      <c r="G13" s="19">
        <f t="shared" si="0"/>
        <v>27000</v>
      </c>
      <c r="H13" s="37">
        <v>5000</v>
      </c>
      <c r="I13" s="21">
        <f t="shared" si="1"/>
        <v>30000</v>
      </c>
      <c r="J13" s="19">
        <v>4700</v>
      </c>
      <c r="K13" s="21">
        <f t="shared" si="2"/>
        <v>28200</v>
      </c>
      <c r="L13" s="21">
        <f t="shared" si="3"/>
        <v>4733.333333333333</v>
      </c>
      <c r="M13" s="21">
        <f t="shared" si="4"/>
        <v>28400</v>
      </c>
    </row>
    <row r="14" spans="1:13" ht="16.5" x14ac:dyDescent="0.15">
      <c r="A14" s="23">
        <v>10</v>
      </c>
      <c r="B14" s="34"/>
      <c r="C14" s="38" t="s">
        <v>18</v>
      </c>
      <c r="D14" s="36" t="s">
        <v>10</v>
      </c>
      <c r="E14" s="23">
        <v>2</v>
      </c>
      <c r="F14" s="19">
        <v>6200</v>
      </c>
      <c r="G14" s="19">
        <f t="shared" si="0"/>
        <v>12400</v>
      </c>
      <c r="H14" s="37">
        <v>6000</v>
      </c>
      <c r="I14" s="21">
        <f t="shared" si="1"/>
        <v>12000</v>
      </c>
      <c r="J14" s="19">
        <v>6400</v>
      </c>
      <c r="K14" s="21">
        <f t="shared" si="2"/>
        <v>12800</v>
      </c>
      <c r="L14" s="21">
        <f t="shared" si="3"/>
        <v>6200</v>
      </c>
      <c r="M14" s="21">
        <f t="shared" si="4"/>
        <v>12400</v>
      </c>
    </row>
    <row r="15" spans="1:13" ht="33" x14ac:dyDescent="0.15">
      <c r="A15" s="23">
        <v>11</v>
      </c>
      <c r="B15" s="34"/>
      <c r="C15" s="38" t="s">
        <v>9</v>
      </c>
      <c r="D15" s="36" t="s">
        <v>10</v>
      </c>
      <c r="E15" s="23">
        <v>30</v>
      </c>
      <c r="F15" s="19">
        <v>30000</v>
      </c>
      <c r="G15" s="19">
        <f t="shared" si="0"/>
        <v>900000</v>
      </c>
      <c r="H15" s="37">
        <v>28000</v>
      </c>
      <c r="I15" s="21">
        <f t="shared" si="1"/>
        <v>840000</v>
      </c>
      <c r="J15" s="19">
        <v>30500</v>
      </c>
      <c r="K15" s="21">
        <f t="shared" si="2"/>
        <v>915000</v>
      </c>
      <c r="L15" s="21">
        <f t="shared" si="3"/>
        <v>29500</v>
      </c>
      <c r="M15" s="21">
        <f t="shared" si="4"/>
        <v>885000</v>
      </c>
    </row>
    <row r="16" spans="1:13" x14ac:dyDescent="0.15">
      <c r="A16" s="13">
        <v>12</v>
      </c>
      <c r="B16" s="34"/>
      <c r="C16" s="38" t="s">
        <v>19</v>
      </c>
      <c r="D16" s="36" t="s">
        <v>11</v>
      </c>
      <c r="E16" s="23">
        <v>3</v>
      </c>
      <c r="F16" s="19">
        <v>30000</v>
      </c>
      <c r="G16" s="19">
        <f t="shared" si="0"/>
        <v>90000</v>
      </c>
      <c r="H16" s="37">
        <v>32000</v>
      </c>
      <c r="I16" s="21">
        <f t="shared" si="1"/>
        <v>96000</v>
      </c>
      <c r="J16" s="19">
        <v>29000</v>
      </c>
      <c r="K16" s="21">
        <f t="shared" si="2"/>
        <v>87000</v>
      </c>
      <c r="L16" s="21">
        <f t="shared" si="3"/>
        <v>30333.333333333332</v>
      </c>
      <c r="M16" s="21">
        <f t="shared" si="4"/>
        <v>91000</v>
      </c>
    </row>
    <row r="17" spans="1:13" x14ac:dyDescent="0.15">
      <c r="A17" s="13">
        <v>13</v>
      </c>
      <c r="B17" s="34"/>
      <c r="C17" s="38" t="s">
        <v>8</v>
      </c>
      <c r="D17" s="36" t="s">
        <v>10</v>
      </c>
      <c r="E17" s="23">
        <v>1</v>
      </c>
      <c r="F17" s="19">
        <v>34500</v>
      </c>
      <c r="G17" s="19">
        <f t="shared" si="0"/>
        <v>34500</v>
      </c>
      <c r="H17" s="37">
        <v>35000</v>
      </c>
      <c r="I17" s="21">
        <f t="shared" si="1"/>
        <v>35000</v>
      </c>
      <c r="J17" s="19">
        <v>36400</v>
      </c>
      <c r="K17" s="21">
        <f t="shared" si="2"/>
        <v>36400</v>
      </c>
      <c r="L17" s="21">
        <f t="shared" si="3"/>
        <v>35300</v>
      </c>
      <c r="M17" s="21">
        <f t="shared" si="4"/>
        <v>35300</v>
      </c>
    </row>
    <row r="18" spans="1:13" x14ac:dyDescent="0.15">
      <c r="A18" s="23">
        <v>14</v>
      </c>
      <c r="B18" s="34"/>
      <c r="C18" s="38" t="s">
        <v>6</v>
      </c>
      <c r="D18" s="36" t="s">
        <v>10</v>
      </c>
      <c r="E18" s="23">
        <v>1</v>
      </c>
      <c r="F18" s="19">
        <v>34500</v>
      </c>
      <c r="G18" s="19">
        <f t="shared" si="0"/>
        <v>34500</v>
      </c>
      <c r="H18" s="37">
        <v>35000</v>
      </c>
      <c r="I18" s="21">
        <f t="shared" si="1"/>
        <v>35000</v>
      </c>
      <c r="J18" s="19">
        <v>36400</v>
      </c>
      <c r="K18" s="21">
        <f t="shared" si="2"/>
        <v>36400</v>
      </c>
      <c r="L18" s="21">
        <f t="shared" si="3"/>
        <v>35300</v>
      </c>
      <c r="M18" s="21">
        <f t="shared" si="4"/>
        <v>35300</v>
      </c>
    </row>
    <row r="19" spans="1:13" x14ac:dyDescent="0.15">
      <c r="A19" s="23">
        <v>15</v>
      </c>
      <c r="B19" s="34"/>
      <c r="C19" s="38" t="s">
        <v>20</v>
      </c>
      <c r="D19" s="36" t="s">
        <v>10</v>
      </c>
      <c r="E19" s="23">
        <v>1</v>
      </c>
      <c r="F19" s="19">
        <v>34500</v>
      </c>
      <c r="G19" s="19">
        <f t="shared" si="0"/>
        <v>34500</v>
      </c>
      <c r="H19" s="37">
        <v>35000</v>
      </c>
      <c r="I19" s="21">
        <f t="shared" si="1"/>
        <v>35000</v>
      </c>
      <c r="J19" s="19">
        <v>36400</v>
      </c>
      <c r="K19" s="21">
        <f t="shared" si="2"/>
        <v>36400</v>
      </c>
      <c r="L19" s="21">
        <f t="shared" si="3"/>
        <v>35300</v>
      </c>
      <c r="M19" s="21">
        <f t="shared" si="4"/>
        <v>35300</v>
      </c>
    </row>
    <row r="20" spans="1:13" x14ac:dyDescent="0.15">
      <c r="A20" s="13">
        <v>16</v>
      </c>
      <c r="B20" s="34"/>
      <c r="C20" s="38" t="s">
        <v>7</v>
      </c>
      <c r="D20" s="36" t="s">
        <v>10</v>
      </c>
      <c r="E20" s="23">
        <v>1</v>
      </c>
      <c r="F20" s="19">
        <v>34500</v>
      </c>
      <c r="G20" s="19">
        <f t="shared" si="0"/>
        <v>34500</v>
      </c>
      <c r="H20" s="37">
        <v>35000</v>
      </c>
      <c r="I20" s="21">
        <f t="shared" si="1"/>
        <v>35000</v>
      </c>
      <c r="J20" s="19">
        <v>36400</v>
      </c>
      <c r="K20" s="21">
        <f t="shared" si="2"/>
        <v>36400</v>
      </c>
      <c r="L20" s="21">
        <f t="shared" si="3"/>
        <v>35300</v>
      </c>
      <c r="M20" s="21">
        <f t="shared" si="4"/>
        <v>35300</v>
      </c>
    </row>
    <row r="21" spans="1:13" x14ac:dyDescent="0.15">
      <c r="A21" s="13">
        <v>17</v>
      </c>
      <c r="B21" s="34"/>
      <c r="C21" s="38" t="s">
        <v>21</v>
      </c>
      <c r="D21" s="36" t="s">
        <v>10</v>
      </c>
      <c r="E21" s="23">
        <v>1</v>
      </c>
      <c r="F21" s="19">
        <v>34500</v>
      </c>
      <c r="G21" s="19">
        <f t="shared" si="0"/>
        <v>34500</v>
      </c>
      <c r="H21" s="37">
        <v>35000</v>
      </c>
      <c r="I21" s="21">
        <f t="shared" si="1"/>
        <v>35000</v>
      </c>
      <c r="J21" s="19">
        <v>36400</v>
      </c>
      <c r="K21" s="21">
        <f t="shared" si="2"/>
        <v>36400</v>
      </c>
      <c r="L21" s="21">
        <f t="shared" si="3"/>
        <v>35300</v>
      </c>
      <c r="M21" s="21">
        <f t="shared" si="4"/>
        <v>35300</v>
      </c>
    </row>
    <row r="22" spans="1:13" x14ac:dyDescent="0.15">
      <c r="A22" s="23">
        <v>18</v>
      </c>
      <c r="B22" s="34"/>
      <c r="C22" s="38" t="s">
        <v>22</v>
      </c>
      <c r="D22" s="36" t="s">
        <v>10</v>
      </c>
      <c r="E22" s="23">
        <v>1</v>
      </c>
      <c r="F22" s="19">
        <v>34500</v>
      </c>
      <c r="G22" s="19">
        <f t="shared" si="0"/>
        <v>34500</v>
      </c>
      <c r="H22" s="37">
        <v>35000</v>
      </c>
      <c r="I22" s="21">
        <f t="shared" si="1"/>
        <v>35000</v>
      </c>
      <c r="J22" s="19">
        <v>36400</v>
      </c>
      <c r="K22" s="21">
        <f t="shared" si="2"/>
        <v>36400</v>
      </c>
      <c r="L22" s="21">
        <f t="shared" si="3"/>
        <v>35300</v>
      </c>
      <c r="M22" s="21">
        <f t="shared" si="4"/>
        <v>35300</v>
      </c>
    </row>
    <row r="23" spans="1:13" x14ac:dyDescent="0.15">
      <c r="A23" s="23"/>
      <c r="B23" s="39"/>
      <c r="C23" s="38"/>
      <c r="D23" s="36"/>
      <c r="E23" s="23"/>
      <c r="F23" s="19"/>
      <c r="G23" s="40">
        <f>SUM(G5:G22)</f>
        <v>2532700</v>
      </c>
      <c r="H23" s="19"/>
      <c r="I23" s="41">
        <f t="shared" ref="I23:K23" si="5">SUM(I5:I22)</f>
        <v>2495000</v>
      </c>
      <c r="J23" s="19"/>
      <c r="K23" s="42">
        <f t="shared" si="5"/>
        <v>2515100</v>
      </c>
      <c r="L23" s="19"/>
      <c r="M23" s="43">
        <f>AVERAGE(G23:K23)</f>
        <v>2514266.6666666665</v>
      </c>
    </row>
    <row r="24" spans="1:13" s="51" customFormat="1" x14ac:dyDescent="0.15">
      <c r="A24" s="44"/>
      <c r="B24" s="45"/>
      <c r="C24" s="46"/>
      <c r="D24" s="47"/>
      <c r="E24" s="44"/>
      <c r="F24" s="48"/>
      <c r="G24" s="48"/>
      <c r="H24" s="49"/>
      <c r="I24" s="50"/>
      <c r="J24" s="48"/>
      <c r="K24" s="50"/>
      <c r="L24" s="50"/>
      <c r="M24" s="50"/>
    </row>
    <row r="25" spans="1:13" ht="27.75" customHeight="1" x14ac:dyDescent="0.15">
      <c r="A25" s="1" t="s">
        <v>31</v>
      </c>
      <c r="B25" s="1"/>
      <c r="C25" s="1"/>
      <c r="D25" s="1"/>
      <c r="E25" s="1"/>
      <c r="F25" s="2" t="s">
        <v>43</v>
      </c>
      <c r="G25" s="3"/>
      <c r="H25" s="4" t="s">
        <v>42</v>
      </c>
      <c r="I25" s="4"/>
      <c r="J25" s="52" t="s">
        <v>41</v>
      </c>
      <c r="K25" s="52"/>
      <c r="L25" s="7" t="s">
        <v>5</v>
      </c>
      <c r="M25" s="7"/>
    </row>
    <row r="26" spans="1:13" s="12" customFormat="1" ht="16.5" x14ac:dyDescent="0.15">
      <c r="A26" s="9" t="s">
        <v>0</v>
      </c>
      <c r="B26" s="9"/>
      <c r="C26" s="9" t="s">
        <v>1</v>
      </c>
      <c r="D26" s="9" t="s">
        <v>2</v>
      </c>
      <c r="E26" s="9" t="s">
        <v>3</v>
      </c>
      <c r="F26" s="9" t="s">
        <v>4</v>
      </c>
      <c r="G26" s="9" t="s">
        <v>24</v>
      </c>
      <c r="H26" s="9" t="s">
        <v>4</v>
      </c>
      <c r="I26" s="9" t="s">
        <v>24</v>
      </c>
      <c r="J26" s="9" t="s">
        <v>4</v>
      </c>
      <c r="K26" s="9" t="s">
        <v>24</v>
      </c>
      <c r="L26" s="9" t="s">
        <v>4</v>
      </c>
      <c r="M26" s="9" t="s">
        <v>24</v>
      </c>
    </row>
    <row r="27" spans="1:13" ht="33" x14ac:dyDescent="0.15">
      <c r="A27" s="13">
        <v>1</v>
      </c>
      <c r="B27" s="34" t="s">
        <v>27</v>
      </c>
      <c r="C27" s="53" t="s">
        <v>48</v>
      </c>
      <c r="D27" s="36" t="s">
        <v>10</v>
      </c>
      <c r="E27" s="54">
        <v>25</v>
      </c>
      <c r="F27" s="19">
        <v>39500</v>
      </c>
      <c r="G27" s="19">
        <f>F27*E27</f>
        <v>987500</v>
      </c>
      <c r="H27" s="37">
        <v>40000</v>
      </c>
      <c r="I27" s="21">
        <f t="shared" si="1"/>
        <v>1000000</v>
      </c>
      <c r="J27" s="19">
        <v>38000</v>
      </c>
      <c r="K27" s="21">
        <f t="shared" si="2"/>
        <v>950000</v>
      </c>
      <c r="L27" s="21">
        <f>AVERAGE(F27,H27,J27)</f>
        <v>39166.666666666664</v>
      </c>
      <c r="M27" s="21">
        <f>AVERAGE(G27,I27,K27)</f>
        <v>979166.66666666663</v>
      </c>
    </row>
    <row r="28" spans="1:13" ht="33" x14ac:dyDescent="0.15">
      <c r="A28" s="23">
        <v>2</v>
      </c>
      <c r="B28" s="34"/>
      <c r="C28" s="53" t="s">
        <v>49</v>
      </c>
      <c r="D28" s="36" t="s">
        <v>10</v>
      </c>
      <c r="E28" s="55">
        <v>25</v>
      </c>
      <c r="F28" s="19">
        <v>19500</v>
      </c>
      <c r="G28" s="19">
        <f t="shared" si="0"/>
        <v>487500</v>
      </c>
      <c r="H28" s="37">
        <v>20000</v>
      </c>
      <c r="I28" s="21">
        <f t="shared" si="1"/>
        <v>500000</v>
      </c>
      <c r="J28" s="19">
        <v>18500</v>
      </c>
      <c r="K28" s="21">
        <f t="shared" si="2"/>
        <v>462500</v>
      </c>
      <c r="L28" s="21">
        <f t="shared" ref="L28:L29" si="6">AVERAGE(F28,H28,J28)</f>
        <v>19333.333333333332</v>
      </c>
      <c r="M28" s="21">
        <f t="shared" ref="M28:M29" si="7">AVERAGE(G28,I28,K28)</f>
        <v>483333.33333333331</v>
      </c>
    </row>
    <row r="29" spans="1:13" ht="33" x14ac:dyDescent="0.15">
      <c r="A29" s="23">
        <v>3</v>
      </c>
      <c r="B29" s="34"/>
      <c r="C29" s="53" t="s">
        <v>50</v>
      </c>
      <c r="D29" s="36" t="s">
        <v>10</v>
      </c>
      <c r="E29" s="55">
        <v>25</v>
      </c>
      <c r="F29" s="19">
        <v>17500</v>
      </c>
      <c r="G29" s="19">
        <f t="shared" si="0"/>
        <v>437500</v>
      </c>
      <c r="H29" s="37">
        <v>18000</v>
      </c>
      <c r="I29" s="21">
        <f t="shared" si="1"/>
        <v>450000</v>
      </c>
      <c r="J29" s="19">
        <v>20000</v>
      </c>
      <c r="K29" s="21">
        <f t="shared" si="2"/>
        <v>500000</v>
      </c>
      <c r="L29" s="21">
        <f t="shared" si="6"/>
        <v>18500</v>
      </c>
      <c r="M29" s="21">
        <f t="shared" si="7"/>
        <v>462500</v>
      </c>
    </row>
    <row r="30" spans="1:13" x14ac:dyDescent="0.15">
      <c r="A30" s="23"/>
      <c r="B30" s="39"/>
      <c r="C30" s="56"/>
      <c r="D30" s="36"/>
      <c r="E30" s="55"/>
      <c r="F30" s="19"/>
      <c r="G30" s="40">
        <f t="shared" ref="G30:K30" si="8">SUM(G27:G29)</f>
        <v>1912500</v>
      </c>
      <c r="H30" s="19"/>
      <c r="I30" s="41">
        <f t="shared" si="8"/>
        <v>1950000</v>
      </c>
      <c r="J30" s="19"/>
      <c r="K30" s="42">
        <f t="shared" si="8"/>
        <v>1912500</v>
      </c>
      <c r="L30" s="21"/>
      <c r="M30" s="43">
        <f>AVERAGE(G30:K30)</f>
        <v>1925000</v>
      </c>
    </row>
    <row r="31" spans="1:13" x14ac:dyDescent="0.15">
      <c r="A31" s="44"/>
      <c r="B31" s="45"/>
      <c r="C31" s="57"/>
      <c r="D31" s="47"/>
      <c r="E31" s="58"/>
      <c r="F31" s="48"/>
      <c r="G31" s="48"/>
      <c r="H31" s="49"/>
      <c r="I31" s="50"/>
      <c r="J31" s="48"/>
      <c r="K31" s="50"/>
      <c r="L31" s="50"/>
      <c r="M31" s="50"/>
    </row>
    <row r="32" spans="1:13" ht="30.75" customHeight="1" x14ac:dyDescent="0.15">
      <c r="A32" s="59" t="s">
        <v>32</v>
      </c>
      <c r="B32" s="59"/>
      <c r="C32" s="59"/>
      <c r="D32" s="59"/>
      <c r="E32" s="59"/>
      <c r="F32" s="2" t="s">
        <v>43</v>
      </c>
      <c r="G32" s="3"/>
      <c r="H32" s="4" t="s">
        <v>42</v>
      </c>
      <c r="I32" s="4"/>
      <c r="J32" s="52" t="s">
        <v>41</v>
      </c>
      <c r="K32" s="52"/>
      <c r="L32" s="7" t="s">
        <v>5</v>
      </c>
      <c r="M32" s="7"/>
    </row>
    <row r="33" spans="1:13" ht="16.5" x14ac:dyDescent="0.15">
      <c r="A33" s="9" t="s">
        <v>0</v>
      </c>
      <c r="B33" s="9"/>
      <c r="C33" s="9" t="s">
        <v>1</v>
      </c>
      <c r="D33" s="9" t="s">
        <v>2</v>
      </c>
      <c r="E33" s="9" t="s">
        <v>3</v>
      </c>
      <c r="F33" s="9" t="s">
        <v>4</v>
      </c>
      <c r="G33" s="9" t="s">
        <v>24</v>
      </c>
      <c r="H33" s="9" t="s">
        <v>4</v>
      </c>
      <c r="I33" s="9" t="s">
        <v>24</v>
      </c>
      <c r="J33" s="9" t="s">
        <v>4</v>
      </c>
      <c r="K33" s="9" t="s">
        <v>24</v>
      </c>
      <c r="L33" s="9" t="s">
        <v>4</v>
      </c>
      <c r="M33" s="9" t="s">
        <v>24</v>
      </c>
    </row>
    <row r="34" spans="1:13" ht="107.25" x14ac:dyDescent="0.15">
      <c r="A34" s="13">
        <v>1</v>
      </c>
      <c r="B34" s="60" t="s">
        <v>26</v>
      </c>
      <c r="C34" s="61" t="s">
        <v>45</v>
      </c>
      <c r="D34" s="36" t="s">
        <v>10</v>
      </c>
      <c r="E34" s="55">
        <v>1</v>
      </c>
      <c r="F34" s="19">
        <v>650000</v>
      </c>
      <c r="G34" s="19">
        <f t="shared" si="0"/>
        <v>650000</v>
      </c>
      <c r="H34" s="37">
        <v>640000</v>
      </c>
      <c r="I34" s="21">
        <f t="shared" si="1"/>
        <v>640000</v>
      </c>
      <c r="J34" s="19">
        <v>600000</v>
      </c>
      <c r="K34" s="21">
        <f>J34*E34</f>
        <v>600000</v>
      </c>
      <c r="L34" s="21">
        <f>AVERAGE(F34,H34,J34)</f>
        <v>630000</v>
      </c>
      <c r="M34" s="21">
        <f>AVERAGE(G34,I34,K34)</f>
        <v>630000</v>
      </c>
    </row>
    <row r="35" spans="1:13" ht="24.75" x14ac:dyDescent="0.15">
      <c r="A35" s="23">
        <v>2</v>
      </c>
      <c r="B35" s="14" t="s">
        <v>27</v>
      </c>
      <c r="C35" s="53" t="s">
        <v>51</v>
      </c>
      <c r="D35" s="36" t="s">
        <v>10</v>
      </c>
      <c r="E35" s="55">
        <v>30</v>
      </c>
      <c r="F35" s="19">
        <v>20000</v>
      </c>
      <c r="G35" s="19">
        <f t="shared" si="0"/>
        <v>600000</v>
      </c>
      <c r="H35" s="37">
        <v>18000</v>
      </c>
      <c r="I35" s="21">
        <f>H35*E35</f>
        <v>540000</v>
      </c>
      <c r="J35" s="19">
        <v>20000</v>
      </c>
      <c r="K35" s="21">
        <f t="shared" si="2"/>
        <v>600000</v>
      </c>
      <c r="L35" s="21">
        <f t="shared" ref="L35:L37" si="9">AVERAGE(F35,H35,J35)</f>
        <v>19333.333333333332</v>
      </c>
      <c r="M35" s="21">
        <f t="shared" ref="M35:M37" si="10">AVERAGE(G35,I35,K35)</f>
        <v>580000</v>
      </c>
    </row>
    <row r="36" spans="1:13" ht="33" x14ac:dyDescent="0.15">
      <c r="A36" s="23">
        <v>3</v>
      </c>
      <c r="B36" s="14" t="s">
        <v>33</v>
      </c>
      <c r="C36" s="62" t="s">
        <v>46</v>
      </c>
      <c r="D36" s="36" t="s">
        <v>10</v>
      </c>
      <c r="E36" s="55">
        <v>1</v>
      </c>
      <c r="F36" s="19">
        <v>130000</v>
      </c>
      <c r="G36" s="19">
        <f t="shared" si="0"/>
        <v>130000</v>
      </c>
      <c r="H36" s="37">
        <v>140000</v>
      </c>
      <c r="I36" s="21">
        <f t="shared" si="1"/>
        <v>140000</v>
      </c>
      <c r="J36" s="19">
        <v>120000</v>
      </c>
      <c r="K36" s="21">
        <f t="shared" si="2"/>
        <v>120000</v>
      </c>
      <c r="L36" s="21">
        <f t="shared" si="9"/>
        <v>130000</v>
      </c>
      <c r="M36" s="21">
        <f t="shared" si="10"/>
        <v>130000</v>
      </c>
    </row>
    <row r="37" spans="1:13" ht="24.75" x14ac:dyDescent="0.15">
      <c r="A37" s="13">
        <v>4</v>
      </c>
      <c r="B37" s="63" t="s">
        <v>34</v>
      </c>
      <c r="C37" s="64" t="s">
        <v>23</v>
      </c>
      <c r="D37" s="36" t="s">
        <v>10</v>
      </c>
      <c r="E37" s="55">
        <v>13</v>
      </c>
      <c r="F37" s="19">
        <v>90000</v>
      </c>
      <c r="G37" s="19">
        <f t="shared" si="0"/>
        <v>1170000</v>
      </c>
      <c r="H37" s="37">
        <v>92000</v>
      </c>
      <c r="I37" s="21">
        <f t="shared" si="1"/>
        <v>1196000</v>
      </c>
      <c r="J37" s="19">
        <v>95000</v>
      </c>
      <c r="K37" s="21">
        <f t="shared" si="2"/>
        <v>1235000</v>
      </c>
      <c r="L37" s="21">
        <f t="shared" si="9"/>
        <v>92333.333333333328</v>
      </c>
      <c r="M37" s="21">
        <f t="shared" si="10"/>
        <v>1200333.3333333333</v>
      </c>
    </row>
    <row r="38" spans="1:13" x14ac:dyDescent="0.15">
      <c r="A38" s="65"/>
      <c r="B38" s="65"/>
      <c r="C38" s="66"/>
      <c r="D38" s="66"/>
      <c r="E38" s="66"/>
      <c r="F38" s="66"/>
      <c r="G38" s="67">
        <f>SUM(G34:G37)</f>
        <v>2550000</v>
      </c>
      <c r="H38" s="66"/>
      <c r="I38" s="68">
        <f t="shared" ref="I38:K38" si="11">SUM(I34:I37)</f>
        <v>2516000</v>
      </c>
      <c r="J38" s="66"/>
      <c r="K38" s="69">
        <f t="shared" si="11"/>
        <v>2555000</v>
      </c>
      <c r="L38" s="66"/>
      <c r="M38" s="70">
        <f>AVERAGE(G38:K38)</f>
        <v>2540333.3333333335</v>
      </c>
    </row>
    <row r="41" spans="1:13" ht="24.75" x14ac:dyDescent="0.15">
      <c r="C41" s="71" t="s">
        <v>40</v>
      </c>
      <c r="D41" s="4" t="s">
        <v>35</v>
      </c>
      <c r="E41" s="4"/>
      <c r="F41" s="4"/>
    </row>
    <row r="42" spans="1:13" x14ac:dyDescent="0.15">
      <c r="C42" s="62" t="s">
        <v>36</v>
      </c>
      <c r="D42" s="72">
        <f>M23</f>
        <v>2514266.6666666665</v>
      </c>
      <c r="E42" s="72"/>
      <c r="F42" s="72"/>
    </row>
    <row r="43" spans="1:13" x14ac:dyDescent="0.15">
      <c r="C43" s="62" t="s">
        <v>37</v>
      </c>
      <c r="D43" s="72">
        <f>M30</f>
        <v>1925000</v>
      </c>
      <c r="E43" s="72"/>
      <c r="F43" s="72"/>
    </row>
    <row r="44" spans="1:13" x14ac:dyDescent="0.15">
      <c r="C44" s="62" t="s">
        <v>38</v>
      </c>
      <c r="D44" s="72">
        <f>M38</f>
        <v>2540333.3333333335</v>
      </c>
      <c r="E44" s="72"/>
      <c r="F44" s="72"/>
    </row>
    <row r="45" spans="1:13" x14ac:dyDescent="0.15">
      <c r="C45" s="73" t="s">
        <v>39</v>
      </c>
      <c r="D45" s="74">
        <f>SUM(D42:E44)</f>
        <v>6979600</v>
      </c>
      <c r="E45" s="74"/>
      <c r="F45" s="74"/>
    </row>
    <row r="46" spans="1:13" x14ac:dyDescent="0.15">
      <c r="H46" s="8">
        <v>1</v>
      </c>
    </row>
  </sheetData>
  <mergeCells count="22">
    <mergeCell ref="H25:I25"/>
    <mergeCell ref="J25:K25"/>
    <mergeCell ref="B27:B29"/>
    <mergeCell ref="L3:M3"/>
    <mergeCell ref="L25:M25"/>
    <mergeCell ref="B8:B22"/>
    <mergeCell ref="A25:E25"/>
    <mergeCell ref="F25:G25"/>
    <mergeCell ref="A3:E3"/>
    <mergeCell ref="F3:G3"/>
    <mergeCell ref="H3:I3"/>
    <mergeCell ref="J3:K3"/>
    <mergeCell ref="A32:E32"/>
    <mergeCell ref="F32:G32"/>
    <mergeCell ref="H32:I32"/>
    <mergeCell ref="J32:K32"/>
    <mergeCell ref="L32:M32"/>
    <mergeCell ref="D41:F41"/>
    <mergeCell ref="D42:F42"/>
    <mergeCell ref="D43:F43"/>
    <mergeCell ref="D44:F44"/>
    <mergeCell ref="D45:F45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 10</cp:lastModifiedBy>
  <cp:lastPrinted>2026-03-11T18:48:09Z</cp:lastPrinted>
  <dcterms:created xsi:type="dcterms:W3CDTF">2025-05-22T16:13:52Z</dcterms:created>
  <dcterms:modified xsi:type="dcterms:W3CDTF">2026-07-12T23:04:43Z</dcterms:modified>
</cp:coreProperties>
</file>