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53.002\2026\IPIALES\1_PRECONTRACTUAL\"/>
    </mc:Choice>
  </mc:AlternateContent>
  <xr:revisionPtr revIDLastSave="0" documentId="13_ncr:1_{B060A793-939D-4CDB-9981-0913D61805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1" r:id="rId1"/>
    <sheet name="INSTRUCCIONES" sheetId="3" r:id="rId2"/>
    <sheet name="CALENDARIO EPIDEMIOLOGICO" sheetId="2" r:id="rId3"/>
  </sheets>
  <definedNames>
    <definedName name="_Hlk137723945" localSheetId="0">CRONOGRAMA!#REF!</definedName>
    <definedName name="_xlnm.Print_Area" localSheetId="0">CRONOGRAMA!$A$3:$CQ$48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T39" i="1" l="1"/>
  <c r="CU39" i="1"/>
  <c r="CT40" i="1"/>
  <c r="CU40" i="1"/>
  <c r="CV40" i="1" s="1"/>
  <c r="CT41" i="1"/>
  <c r="CU41" i="1"/>
  <c r="CV41" i="1"/>
  <c r="CT42" i="1"/>
  <c r="CU42" i="1"/>
  <c r="CT43" i="1"/>
  <c r="CU43" i="1"/>
  <c r="CV43" i="1" s="1"/>
  <c r="CT44" i="1"/>
  <c r="CU44" i="1"/>
  <c r="CV44" i="1" s="1"/>
  <c r="CT45" i="1"/>
  <c r="CU45" i="1"/>
  <c r="CV45" i="1" s="1"/>
  <c r="CW38" i="1"/>
  <c r="CV38" i="1"/>
  <c r="CU38" i="1"/>
  <c r="CT38" i="1"/>
  <c r="CT34" i="1"/>
  <c r="CU34" i="1"/>
  <c r="CT35" i="1"/>
  <c r="CU35" i="1"/>
  <c r="CT33" i="1"/>
  <c r="CU33" i="1"/>
  <c r="CU32" i="1"/>
  <c r="CT32" i="1"/>
  <c r="CU29" i="1"/>
  <c r="CU28" i="1"/>
  <c r="CT29" i="1"/>
  <c r="CT28" i="1"/>
  <c r="CU22" i="1"/>
  <c r="CU23" i="1"/>
  <c r="CU24" i="1"/>
  <c r="CU25" i="1"/>
  <c r="CU19" i="1"/>
  <c r="CU20" i="1"/>
  <c r="CU21" i="1"/>
  <c r="CU18" i="1"/>
  <c r="CT22" i="1"/>
  <c r="CT23" i="1"/>
  <c r="CT24" i="1"/>
  <c r="CT25" i="1"/>
  <c r="CT20" i="1"/>
  <c r="CT21" i="1"/>
  <c r="CT19" i="1"/>
  <c r="CT18" i="1"/>
  <c r="CU12" i="1"/>
  <c r="CU13" i="1"/>
  <c r="CU14" i="1"/>
  <c r="CU15" i="1"/>
  <c r="CU11" i="1"/>
  <c r="CT12" i="1"/>
  <c r="CT13" i="1"/>
  <c r="CT14" i="1"/>
  <c r="CT15" i="1"/>
  <c r="CT11" i="1"/>
  <c r="CV42" i="1" l="1"/>
  <c r="CV39" i="1"/>
  <c r="CT1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B4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B36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B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46" i="1" l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S37" i="1" l="1"/>
  <c r="CR36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E36" i="1"/>
  <c r="CD36" i="1"/>
  <c r="CC36" i="1"/>
  <c r="CB36" i="1"/>
  <c r="CA36" i="1"/>
  <c r="BZ36" i="1"/>
  <c r="BY36" i="1"/>
  <c r="BX36" i="1"/>
  <c r="BW36" i="1"/>
  <c r="BV36" i="1"/>
  <c r="BU36" i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B16" i="1" l="1"/>
  <c r="C16" i="1"/>
  <c r="D16" i="1"/>
  <c r="E16" i="1"/>
  <c r="F16" i="1"/>
  <c r="CS25" i="1"/>
  <c r="CS14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B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U30" i="1"/>
  <c r="CU16" i="1" l="1"/>
  <c r="CT26" i="1"/>
  <c r="CU26" i="1"/>
  <c r="CT36" i="1"/>
  <c r="CU36" i="1"/>
  <c r="CV25" i="1"/>
  <c r="CW25" i="1" s="1"/>
  <c r="CX25" i="1" s="1"/>
  <c r="CV14" i="1"/>
  <c r="CW14" i="1" s="1"/>
  <c r="CX14" i="1" s="1"/>
  <c r="CU46" i="1"/>
  <c r="CT46" i="1"/>
  <c r="CT30" i="1"/>
  <c r="CR30" i="1"/>
  <c r="CV36" i="1" l="1"/>
  <c r="CU48" i="1"/>
  <c r="CV15" i="1"/>
  <c r="CV24" i="1" l="1"/>
  <c r="CV22" i="1"/>
  <c r="CW22" i="1" s="1"/>
  <c r="CX22" i="1" s="1"/>
  <c r="CV19" i="1"/>
  <c r="CW19" i="1" s="1"/>
  <c r="CX19" i="1" s="1"/>
  <c r="CV13" i="1"/>
  <c r="CW13" i="1" s="1"/>
  <c r="CX13" i="1" s="1"/>
  <c r="CV34" i="1"/>
  <c r="CW34" i="1" s="1"/>
  <c r="CX34" i="1" s="1"/>
  <c r="CV23" i="1"/>
  <c r="CV33" i="1"/>
  <c r="CW33" i="1" s="1"/>
  <c r="CX33" i="1" s="1"/>
  <c r="CV21" i="1"/>
  <c r="CV20" i="1"/>
  <c r="CW20" i="1" s="1"/>
  <c r="CX20" i="1" s="1"/>
  <c r="CS47" i="1"/>
  <c r="CS35" i="1"/>
  <c r="CS36" i="1" s="1"/>
  <c r="CW36" i="1" s="1"/>
  <c r="CS32" i="1"/>
  <c r="CS31" i="1"/>
  <c r="CS29" i="1"/>
  <c r="CS28" i="1"/>
  <c r="CS27" i="1"/>
  <c r="CS24" i="1"/>
  <c r="CS23" i="1"/>
  <c r="CS21" i="1"/>
  <c r="CS18" i="1"/>
  <c r="CS17" i="1"/>
  <c r="CR16" i="1"/>
  <c r="CS16" i="1" s="1"/>
  <c r="CS15" i="1"/>
  <c r="CS12" i="1"/>
  <c r="CS11" i="1"/>
  <c r="CT48" i="1" l="1"/>
  <c r="CS30" i="1"/>
  <c r="CV46" i="1"/>
  <c r="CW46" i="1" s="1"/>
  <c r="CW23" i="1"/>
  <c r="CX23" i="1" s="1"/>
  <c r="CW15" i="1"/>
  <c r="CX15" i="1" s="1"/>
  <c r="CV12" i="1"/>
  <c r="CW12" i="1" s="1"/>
  <c r="CX12" i="1" s="1"/>
  <c r="CW21" i="1"/>
  <c r="CV32" i="1"/>
  <c r="CW32" i="1" s="1"/>
  <c r="CX32" i="1" s="1"/>
  <c r="CR48" i="1"/>
  <c r="CV35" i="1"/>
  <c r="CW35" i="1" s="1"/>
  <c r="CX35" i="1" s="1"/>
  <c r="CV28" i="1"/>
  <c r="CV29" i="1"/>
  <c r="CW29" i="1" s="1"/>
  <c r="CX29" i="1" s="1"/>
  <c r="CW24" i="1"/>
  <c r="CX24" i="1" s="1"/>
  <c r="CV11" i="1"/>
  <c r="CV18" i="1"/>
  <c r="CW18" i="1" s="1"/>
  <c r="CX18" i="1" s="1"/>
  <c r="CW28" i="1" l="1"/>
  <c r="CV30" i="1"/>
  <c r="CW11" i="1"/>
  <c r="CW16" i="1" s="1"/>
  <c r="CV16" i="1"/>
  <c r="CS48" i="1"/>
  <c r="CV26" i="1"/>
  <c r="CX21" i="1"/>
  <c r="CW26" i="1"/>
  <c r="CX11" i="1" l="1"/>
  <c r="CX28" i="1"/>
  <c r="CX48" i="1" s="1"/>
  <c r="CW30" i="1"/>
  <c r="CW48" i="1" s="1"/>
  <c r="CV4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Lorena Andrea Duque Rincón</author>
  </authors>
  <commentList>
    <comment ref="CV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Lorena Andrea Duque Rincón:</t>
        </r>
        <r>
          <rPr>
            <sz val="9"/>
            <color indexed="81"/>
            <rFont val="Tahoma"/>
            <family val="2"/>
          </rPr>
          <t xml:space="preserve">
Incluir valor a cofinanciar</t>
        </r>
      </text>
    </comment>
  </commentList>
</comments>
</file>

<file path=xl/sharedStrings.xml><?xml version="1.0" encoding="utf-8"?>
<sst xmlns="http://schemas.openxmlformats.org/spreadsheetml/2006/main" count="168" uniqueCount="73">
  <si>
    <t>GMTF91</t>
  </si>
  <si>
    <t>AÑO</t>
  </si>
  <si>
    <t>VALOR TOTAL COFINANCIADO FNE</t>
  </si>
  <si>
    <t>COMPONENTES / ACTIVIDAD</t>
  </si>
  <si>
    <t>SEGUIMIENTO AL CUMPLIMIENTO</t>
  </si>
  <si>
    <t>JULIO</t>
  </si>
  <si>
    <t>AGOSTO</t>
  </si>
  <si>
    <t>VALOR PORCENTAJE ASIGNADO</t>
  </si>
  <si>
    <t>VALOR DINERO POR ACTIVIAD</t>
  </si>
  <si>
    <t>PROGRAMADO</t>
  </si>
  <si>
    <t>EJECUTADO</t>
  </si>
  <si>
    <t>PORCENTAJE DE CUIMPLIMIENTO</t>
  </si>
  <si>
    <t>CUMPLIMIENTO EN RECURSOS</t>
  </si>
  <si>
    <t>SALDO</t>
  </si>
  <si>
    <t>P</t>
  </si>
  <si>
    <t>E</t>
  </si>
  <si>
    <t>p</t>
  </si>
  <si>
    <t xml:space="preserve">Total Actividades </t>
  </si>
  <si>
    <t>Monitoreo y entrega de resultados</t>
  </si>
  <si>
    <t>GESTIÓN DE MEDICAMENTOS Y TECNOLOGÍAS EN SALUD</t>
  </si>
  <si>
    <t>Código</t>
  </si>
  <si>
    <t>Versión</t>
  </si>
  <si>
    <t>CRONOGRAMA DE PROPUESTA DE PROYECTO</t>
  </si>
  <si>
    <t>02</t>
  </si>
  <si>
    <t>Componente 1. Alistamiento: definición de la situación problema y planeación básica de intervención:</t>
  </si>
  <si>
    <t>Componente 2. Implementación: Puesta en marcha de la estrategia.</t>
  </si>
  <si>
    <t>Componente 3. Seguimiento a la implementación, retroalimentación a las instituciones educativas, medición de indicadores, conclusiones y recomendaciones:</t>
  </si>
  <si>
    <t>Componente 4. componente transversal durante todo el proceso:</t>
  </si>
  <si>
    <t xml:space="preserve">DICIEMBRE </t>
  </si>
  <si>
    <t>OCTUBRE</t>
  </si>
  <si>
    <r>
      <rPr>
        <b/>
        <sz val="8"/>
        <rFont val="Arial Narrow"/>
        <family val="2"/>
      </rPr>
      <t>Actividad 1-Sistematización de la información de la población beneficiaria que conforman la red operativa, la población que participa en la actividad de escucha activa y ocupación del tiempo libre.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 </t>
    </r>
    <r>
      <rPr>
        <sz val="8"/>
        <rFont val="Arial Narrow"/>
        <family val="2"/>
      </rPr>
      <t>Archivo de Excel con datos actualizados (formato entregado por el FNE- sistematización).</t>
    </r>
    <r>
      <rPr>
        <b/>
        <sz val="8"/>
        <rFont val="Arial Narrow"/>
        <family val="2"/>
      </rPr>
      <t xml:space="preserve">                                                   </t>
    </r>
  </si>
  <si>
    <r>
      <rPr>
        <b/>
        <sz val="8"/>
        <rFont val="Arial Narrow"/>
        <family val="2"/>
      </rPr>
      <t>Actividad 2 -Informe ejecutivo de avance de la ejecución e informe ejecutivo final, consolida el total de la información referente a lo ejecutado. Presentación de resultados, análisis de los tamizajes aplicados e indicadores.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Archivo de Excel con datos actualizados (formato entregado por el FNE- sistematización).</t>
    </r>
    <r>
      <rPr>
        <b/>
        <sz val="8"/>
        <rFont val="Arial Narrow"/>
        <family val="2"/>
      </rPr>
      <t xml:space="preserve">                                                                </t>
    </r>
  </si>
  <si>
    <t>INSTRUCCIONES PARA EL DILIGENCIAMIENTO DEL CRONOGRAMA</t>
  </si>
  <si>
    <t xml:space="preserve">1. </t>
  </si>
  <si>
    <t xml:space="preserve">Verificar datos generales registrados en el cronograma, vigencia y nombre del territorio </t>
  </si>
  <si>
    <t>2.</t>
  </si>
  <si>
    <t xml:space="preserve">3. </t>
  </si>
  <si>
    <t xml:space="preserve">4. </t>
  </si>
  <si>
    <t>Tener en cuenta  el cuadro de semaforización para el diligenciamiento  de las actividades programadas y ejecutadas el cual se registrara de la siguiente  forma:</t>
  </si>
  <si>
    <t>NO CUMPLIÓ CON LAS ACTIVIDADES</t>
  </si>
  <si>
    <t>En la columna (A) encontraran descritos los 4 componentes  con  sus correspondientes actividades a desarrollar y los soportes para verificación los 
cuales se tomaron de la propuesta ampliada de proyecto. (Favor no modificar)</t>
  </si>
  <si>
    <t>Las  actividades se programan por semanas epidemiologicas ( Fila 6- 8) , para lo cual se pueden guiar por el calendario epidemiológico que se encuentra en la pestaña 3 de este mismo documento.</t>
  </si>
  <si>
    <t xml:space="preserve">ACTIVIDADES PROGRAMADAS Y EJECUTADAS </t>
  </si>
  <si>
    <t xml:space="preserve">ACTIVIDADES PROGRAMADAS </t>
  </si>
  <si>
    <r>
      <t xml:space="preserve">
</t>
    </r>
    <r>
      <rPr>
        <b/>
        <sz val="12"/>
        <color theme="1"/>
        <rFont val="Calibri"/>
        <family val="2"/>
        <scheme val="minor"/>
      </rPr>
      <t xml:space="preserve">ACTIVIDAD PROGRAMADA (P) </t>
    </r>
    <r>
      <rPr>
        <sz val="12"/>
        <color theme="1"/>
        <rFont val="Calibri"/>
        <family val="2"/>
        <charset val="136"/>
        <scheme val="minor"/>
      </rPr>
      <t xml:space="preserve">: Espacio para diligenciar por el territorio. Diligenciar (1 ) y enter si se encuentra programada la actividad.
</t>
    </r>
    <r>
      <rPr>
        <b/>
        <sz val="12"/>
        <color theme="1"/>
        <rFont val="Calibri"/>
        <family val="2"/>
        <scheme val="minor"/>
      </rPr>
      <t xml:space="preserve">ACTIVIDAD EJECUTADA (E): </t>
    </r>
    <r>
      <rPr>
        <sz val="12"/>
        <color theme="1"/>
        <rFont val="Calibri"/>
        <family val="2"/>
        <charset val="136"/>
        <scheme val="minor"/>
      </rPr>
      <t xml:space="preserve">  Espacio para diligenciar por el FNE,  si la actividad fue ejecutada se marcará uno (1) y enter. Si definitivamente no se cumplió con la actividad se registrara (0) y enter .
</t>
    </r>
  </si>
  <si>
    <t xml:space="preserve">ACTIVIDADES EJECUTADAS  </t>
  </si>
  <si>
    <t>SEPTIEMBRE</t>
  </si>
  <si>
    <t>NOVIEMBRE</t>
  </si>
  <si>
    <t>DICIEMBRE</t>
  </si>
  <si>
    <r>
      <rPr>
        <b/>
        <sz val="8"/>
        <rFont val="Arial Narrow"/>
        <family val="2"/>
      </rPr>
      <t>Actividad 1: -	Contratación del equipo implementador.</t>
    </r>
    <r>
      <rPr>
        <sz val="8"/>
        <rFont val="Arial Narrow"/>
        <family val="2"/>
      </rPr>
      <t xml:space="preserve">                                                                                            
</t>
    </r>
    <r>
      <rPr>
        <b/>
        <sz val="8"/>
        <rFont val="Arial Narrow"/>
        <family val="2"/>
      </rPr>
      <t xml:space="preserve">Soportes para verificación:                   
</t>
    </r>
    <r>
      <rPr>
        <sz val="8"/>
        <rFont val="Arial Narrow"/>
        <family val="2"/>
      </rPr>
      <t xml:space="preserve">Contratos de cada uno de los profesionales y acta de inicio).     </t>
    </r>
    <r>
      <rPr>
        <b/>
        <sz val="8"/>
        <rFont val="Arial Narrow"/>
        <family val="2"/>
      </rPr>
      <t xml:space="preserve">                          </t>
    </r>
    <r>
      <rPr>
        <sz val="8"/>
        <rFont val="Arial Narrow"/>
        <family val="2"/>
      </rPr>
      <t xml:space="preserve">                         </t>
    </r>
  </si>
  <si>
    <r>
      <rPr>
        <b/>
        <sz val="8"/>
        <rFont val="Arial Narrow"/>
        <family val="2"/>
      </rPr>
      <t xml:space="preserve">Actividad 2: -	Socialización de parámetros para la implementación de la ZOE-OTL, por parte del Fondo Nacional de Estupefacientes. (Se deberá contar con el equipo implementador que ejecutará las actividades).   </t>
    </r>
    <r>
      <rPr>
        <sz val="8"/>
        <rFont val="Arial Narrow"/>
        <family val="2"/>
      </rPr>
      <t xml:space="preserve">                                                                                 
</t>
    </r>
    <r>
      <rPr>
        <b/>
        <sz val="8"/>
        <rFont val="Arial Narrow"/>
        <family val="2"/>
      </rPr>
      <t>Soportes para verificación</t>
    </r>
    <r>
      <rPr>
        <sz val="8"/>
        <rFont val="Arial Narrow"/>
        <family val="2"/>
      </rPr>
      <t xml:space="preserve">: 
Acta de reunión elaborada por el FNE.     </t>
    </r>
  </si>
  <si>
    <r>
      <rPr>
        <b/>
        <sz val="8"/>
        <rFont val="Arial Narrow"/>
        <family val="2"/>
      </rPr>
      <t>Actividad 3 Construcción del plan operativo de la puesta en marcha de la estrategia</t>
    </r>
    <r>
      <rPr>
        <sz val="8"/>
        <rFont val="Arial Narrow"/>
        <family val="2"/>
      </rPr>
      <t xml:space="preserve">.
</t>
    </r>
    <r>
      <rPr>
        <b/>
        <sz val="8"/>
        <rFont val="Arial Narrow"/>
        <family val="2"/>
      </rPr>
      <t xml:space="preserve">
Soportes para verificacion:  
</t>
    </r>
    <r>
      <rPr>
        <sz val="8"/>
        <rFont val="Arial Narrow"/>
        <family val="2"/>
      </rPr>
      <t xml:space="preserve">Documento (formato suministrado por el FNE), del plan operativo general.        </t>
    </r>
    <r>
      <rPr>
        <b/>
        <sz val="8"/>
        <rFont val="Arial Narrow"/>
        <family val="2"/>
      </rPr>
      <t xml:space="preserve">                                        </t>
    </r>
  </si>
  <si>
    <r>
      <rPr>
        <b/>
        <sz val="8"/>
        <rFont val="Arial Narrow"/>
        <family val="2"/>
      </rPr>
      <t>Actividad 4 	Cronograma concertado de la puesta en marcha de la estrategia, en el formato compartido por el FNE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 xml:space="preserve">Cronograma general (formato suministrado por el FNE).  </t>
    </r>
    <r>
      <rPr>
        <b/>
        <sz val="8"/>
        <rFont val="Arial Narrow"/>
        <family val="2"/>
      </rPr>
      <t xml:space="preserve">                             </t>
    </r>
  </si>
  <si>
    <r>
      <rPr>
        <b/>
        <sz val="8"/>
        <rFont val="Arial Narrow"/>
        <family val="2"/>
      </rPr>
      <t>Actividad 1 	Caracterización de las IE, la cual debe contener la identificación de necesidades.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
</t>
    </r>
    <r>
      <rPr>
        <sz val="8"/>
        <rFont val="Arial Narrow"/>
        <family val="2"/>
      </rPr>
      <t>Documento (formato entregado por el FNE) que dé cuenta de la caracterización de cada IE, identificando necesidades.</t>
    </r>
    <r>
      <rPr>
        <b/>
        <sz val="8"/>
        <rFont val="Arial Narrow"/>
        <family val="2"/>
      </rPr>
      <t xml:space="preserve">                                            </t>
    </r>
  </si>
  <si>
    <r>
      <rPr>
        <b/>
        <sz val="8"/>
        <rFont val="Arial Narrow"/>
        <family val="2"/>
      </rPr>
      <t>Actividad 2  Identificación de actores y conformación de redes.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 xml:space="preserve">Acta (formato entregado por el FNE), donde se reflejen todas las temáticas abordadas, nombres, entidades, cursos, datos de contacto. Registro fotográfico, y listado de asistencia (formato entregado por el FNE).             </t>
    </r>
    <r>
      <rPr>
        <b/>
        <sz val="8"/>
        <rFont val="Arial Narrow"/>
        <family val="2"/>
      </rPr>
      <t xml:space="preserve">                                             </t>
    </r>
  </si>
  <si>
    <r>
      <rPr>
        <b/>
        <sz val="8"/>
        <rFont val="Arial Narrow"/>
        <family val="2"/>
      </rPr>
      <t>Actividad 3  Diligenciamiento de consentimiento informado a los participantes de las redes y NNA que acudan a las actividades de escucha activa.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 </t>
    </r>
    <r>
      <rPr>
        <sz val="8"/>
        <rFont val="Arial Narrow"/>
        <family val="2"/>
      </rPr>
      <t xml:space="preserve">Consentimiento informado (formato entregado por el FNE), completamente diligenciado.   </t>
    </r>
    <r>
      <rPr>
        <b/>
        <sz val="8"/>
        <rFont val="Arial Narrow"/>
        <family val="2"/>
      </rPr>
      <t xml:space="preserve">                  </t>
    </r>
  </si>
  <si>
    <r>
      <rPr>
        <b/>
        <sz val="8"/>
        <rFont val="Arial Narrow"/>
        <family val="2"/>
      </rPr>
      <t>Actividad 1 - -	Seguimiento a la implementación, mediante reuniones periódicas con el FNE, en la cual presenten las actividades desarrolladas y los soportes correspondientes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  </t>
    </r>
    <r>
      <rPr>
        <sz val="8"/>
        <rFont val="Arial Narrow"/>
        <family val="2"/>
      </rPr>
      <t xml:space="preserve">Acta de reunión elaborada por el FNE </t>
    </r>
    <r>
      <rPr>
        <b/>
        <sz val="8"/>
        <rFont val="Arial Narrow"/>
        <family val="2"/>
      </rPr>
      <t xml:space="preserve">                                                            </t>
    </r>
  </si>
  <si>
    <r>
      <rPr>
        <b/>
        <sz val="8"/>
        <rFont val="Arial Narrow"/>
        <family val="2"/>
      </rPr>
      <t>Actividad 2 - -	Retroalimentación a las instituciones educativas, parcial y final de la ejecución con los directivos de las IE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Acta (formato entregado por el FNE), donde se reflejen todas las temáticas abordadas. Registro fotográfico, y listado de asistencia (formato entregado por el FNE).</t>
    </r>
    <r>
      <rPr>
        <b/>
        <sz val="8"/>
        <rFont val="Arial Narrow"/>
        <family val="2"/>
      </rPr>
      <t xml:space="preserve">                                                             </t>
    </r>
  </si>
  <si>
    <r>
      <rPr>
        <b/>
        <sz val="8"/>
        <rFont val="Arial Narrow"/>
        <family val="2"/>
      </rPr>
      <t>Actividad 3 -Video casero que consolide las actividades ejecutadas.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>Documento de presentación de resultados, creación del municipio.</t>
    </r>
    <r>
      <rPr>
        <b/>
        <sz val="8"/>
        <rFont val="Arial Narrow"/>
        <family val="2"/>
      </rPr>
      <t xml:space="preserve">                                                               </t>
    </r>
  </si>
  <si>
    <r>
      <rPr>
        <b/>
        <sz val="8"/>
        <rFont val="Arial Narrow"/>
        <family val="2"/>
      </rPr>
      <t xml:space="preserve">Actividad 4 Puesta en escena de lo desarrollado con la red operativa, desde el enfoque artístico 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Elaboración propia del Territorio, debe ser enviada al FNE, para la diagramación y será entregadao por el territorio a cada una de las IE al finalizar la ejecución.</t>
    </r>
    <r>
      <rPr>
        <b/>
        <sz val="8"/>
        <rFont val="Arial Narrow"/>
        <family val="2"/>
      </rPr>
      <t xml:space="preserve">                                                               </t>
    </r>
  </si>
  <si>
    <t>Concertación del cronograma</t>
  </si>
  <si>
    <t>Reunión entrega de avances 50% de ejecución</t>
  </si>
  <si>
    <t>Entrega de documentos y soportes para segundo desembolso</t>
  </si>
  <si>
    <t>Reunión entrega final  100% de de ejecución</t>
  </si>
  <si>
    <t>Entrega de documentos y soportes para tercer  desembolso</t>
  </si>
  <si>
    <t>Entrega soportes para liquidación</t>
  </si>
  <si>
    <t>Componente administrativo. componente transversal durante todo el proceso:</t>
  </si>
  <si>
    <r>
      <rPr>
        <b/>
        <sz val="8"/>
        <rFont val="Arial Narrow"/>
        <family val="2"/>
      </rPr>
      <t>Actividad 4 Formación a los participantes a la red operativa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Documento que evidencie la construcción, planeación de la temática a abordar (Formato entregado por el FNE, Informe de la actividad (formato entregado por el FNE), donde se reflejen todas las temáticas abordadas. Registro fotográfico, y listado de asistencia (formato entregado por el FNE).</t>
    </r>
    <r>
      <rPr>
        <b/>
        <sz val="8"/>
        <rFont val="Arial Narrow"/>
        <family val="2"/>
      </rPr>
      <t xml:space="preserve">                 </t>
    </r>
  </si>
  <si>
    <r>
      <rPr>
        <b/>
        <sz val="8"/>
        <rFont val="Arial Narrow"/>
        <family val="2"/>
      </rPr>
      <t>Actividad 5 - Escucha activa (actividad permanente).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 </t>
    </r>
    <r>
      <rPr>
        <sz val="8"/>
        <rFont val="Arial Narrow"/>
        <family val="2"/>
      </rPr>
      <t>Formato (entregado por el FNE).
Archivo de Excel con datos actualizados (formato entregado por el FNE- sistematización).</t>
    </r>
    <r>
      <rPr>
        <b/>
        <sz val="8"/>
        <rFont val="Arial Narrow"/>
        <family val="2"/>
      </rPr>
      <t xml:space="preserve">          </t>
    </r>
  </si>
  <si>
    <r>
      <rPr>
        <b/>
        <sz val="8"/>
        <rFont val="Arial Narrow"/>
        <family val="2"/>
      </rPr>
      <t>Actividad 6 - Activación de rutas a necesidad. (actividad permanente).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>Formato (entregado por el FNE).
Archivo de Excel con datos actualizados (formato entregado por el FNE- sistematización).</t>
    </r>
    <r>
      <rPr>
        <b/>
        <sz val="8"/>
        <rFont val="Arial Narrow"/>
        <family val="2"/>
      </rPr>
      <t xml:space="preserve">       </t>
    </r>
  </si>
  <si>
    <r>
      <rPr>
        <b/>
        <sz val="8"/>
        <rFont val="Arial Narrow"/>
        <family val="2"/>
      </rPr>
      <t>Actividad 7 - Seguimiento a casos. (actividad permanente).</t>
    </r>
    <r>
      <rPr>
        <sz val="8"/>
        <rFont val="Arial Narrow"/>
        <family val="2"/>
      </rPr>
      <t xml:space="preserve">                 
</t>
    </r>
    <r>
      <rPr>
        <b/>
        <sz val="8"/>
        <rFont val="Arial Narrow"/>
        <family val="2"/>
      </rPr>
      <t>Soportes para verificación</t>
    </r>
    <r>
      <rPr>
        <sz val="8"/>
        <rFont val="Arial Narrow"/>
        <family val="2"/>
      </rPr>
      <t xml:space="preserve">:  Formato (entregado por el FNE).
Archivo de Excel con datos actualizados (formato entregado por el FNE- sistematización).                                                                 </t>
    </r>
  </si>
  <si>
    <r>
      <rPr>
        <b/>
        <sz val="8"/>
        <rFont val="Arial Narrow"/>
        <family val="2"/>
      </rPr>
      <t xml:space="preserve">Actividad 8 - Aplicación de tamizaje. (actividad permanente).         </t>
    </r>
    <r>
      <rPr>
        <sz val="8"/>
        <rFont val="Arial Narrow"/>
        <family val="2"/>
      </rPr>
      <t xml:space="preserve">         
</t>
    </r>
    <r>
      <rPr>
        <b/>
        <sz val="8"/>
        <rFont val="Arial Narrow"/>
        <family val="2"/>
      </rPr>
      <t>Soportes para verificación</t>
    </r>
    <r>
      <rPr>
        <sz val="8"/>
        <rFont val="Arial Narrow"/>
        <family val="2"/>
      </rPr>
      <t xml:space="preserve">:  Formato (entregado por el FNE).
Archivo de Excel con datos actualizados (formato entregado por el FNE- sistematización).                                                 </t>
    </r>
  </si>
  <si>
    <r>
      <rPr>
        <b/>
        <sz val="8"/>
        <rFont val="Arial Narrow"/>
        <family val="2"/>
      </rPr>
      <t xml:space="preserve">Actividad 5  	Acercamiento a las IE con el fin de presentar la ZOE-OTL </t>
    </r>
    <r>
      <rPr>
        <sz val="8"/>
        <rFont val="Arial Narrow"/>
        <family val="2"/>
      </rPr>
      <t xml:space="preserve">
</t>
    </r>
    <r>
      <rPr>
        <b/>
        <sz val="8"/>
        <rFont val="Arial Narrow"/>
        <family val="2"/>
      </rPr>
      <t xml:space="preserve">Soportes para verificación: </t>
    </r>
    <r>
      <rPr>
        <sz val="8"/>
        <rFont val="Arial Narrow"/>
        <family val="2"/>
      </rPr>
      <t>Acta y listado de asistencia y cronograma concertado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</si>
</sst>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%"/>
  </numFmts>
  <fonts count="16"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2"/>
      <charset val="136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color theme="1"/>
      <name val="Calibri"/>
      <family val="2"/>
      <charset val="136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8CCE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2B4A8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left" vertical="center"/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5" fillId="6" borderId="15" xfId="0" applyFont="1" applyFill="1" applyBorder="1" applyAlignment="1" applyProtection="1">
      <alignment horizontal="left" vertical="center"/>
      <protection locked="0"/>
    </xf>
    <xf numFmtId="0" fontId="3" fillId="5" borderId="1" xfId="0" applyFont="1" applyFill="1" applyBorder="1" applyAlignment="1" applyProtection="1">
      <alignment horizontal="left"/>
      <protection locked="0"/>
    </xf>
    <xf numFmtId="0" fontId="2" fillId="5" borderId="1" xfId="0" applyFont="1" applyFill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6" fillId="5" borderId="15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2" fillId="7" borderId="15" xfId="0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7" xfId="0" applyFont="1" applyFill="1" applyBorder="1" applyAlignment="1" applyProtection="1">
      <alignment horizontal="center" vertical="center" wrapText="1"/>
      <protection locked="0"/>
    </xf>
    <xf numFmtId="0" fontId="0" fillId="3" borderId="16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7" xfId="0" applyFill="1" applyBorder="1" applyProtection="1">
      <protection locked="0"/>
    </xf>
    <xf numFmtId="9" fontId="0" fillId="3" borderId="16" xfId="2" applyFont="1" applyFill="1" applyBorder="1" applyProtection="1">
      <protection locked="0"/>
    </xf>
    <xf numFmtId="164" fontId="0" fillId="3" borderId="1" xfId="1" applyNumberFormat="1" applyFont="1" applyFill="1" applyBorder="1" applyProtection="1">
      <protection locked="0"/>
    </xf>
    <xf numFmtId="164" fontId="0" fillId="3" borderId="17" xfId="1" applyNumberFormat="1" applyFont="1" applyFill="1" applyBorder="1" applyProtection="1">
      <protection locked="0"/>
    </xf>
    <xf numFmtId="9" fontId="0" fillId="5" borderId="16" xfId="2" applyFont="1" applyFill="1" applyBorder="1" applyProtection="1">
      <protection locked="0"/>
    </xf>
    <xf numFmtId="164" fontId="0" fillId="5" borderId="1" xfId="1" applyNumberFormat="1" applyFont="1" applyFill="1" applyBorder="1" applyProtection="1">
      <protection locked="0"/>
    </xf>
    <xf numFmtId="165" fontId="0" fillId="3" borderId="19" xfId="2" applyNumberFormat="1" applyFont="1" applyFill="1" applyBorder="1" applyProtection="1">
      <protection locked="0"/>
    </xf>
    <xf numFmtId="164" fontId="0" fillId="3" borderId="20" xfId="0" applyNumberFormat="1" applyFill="1" applyBorder="1" applyProtection="1">
      <protection locked="0"/>
    </xf>
    <xf numFmtId="0" fontId="0" fillId="3" borderId="1" xfId="0" applyFill="1" applyBorder="1" applyProtection="1">
      <protection hidden="1"/>
    </xf>
    <xf numFmtId="0" fontId="0" fillId="10" borderId="1" xfId="0" applyFill="1" applyBorder="1" applyProtection="1">
      <protection hidden="1"/>
    </xf>
    <xf numFmtId="2" fontId="0" fillId="5" borderId="1" xfId="0" applyNumberFormat="1" applyFill="1" applyBorder="1" applyProtection="1">
      <protection hidden="1"/>
    </xf>
    <xf numFmtId="0" fontId="0" fillId="5" borderId="1" xfId="0" applyFill="1" applyBorder="1" applyProtection="1">
      <protection hidden="1"/>
    </xf>
    <xf numFmtId="2" fontId="0" fillId="10" borderId="1" xfId="0" applyNumberFormat="1" applyFill="1" applyBorder="1" applyProtection="1">
      <protection hidden="1"/>
    </xf>
    <xf numFmtId="0" fontId="0" fillId="3" borderId="20" xfId="0" applyFill="1" applyBorder="1" applyProtection="1">
      <protection hidden="1"/>
    </xf>
    <xf numFmtId="0" fontId="7" fillId="10" borderId="1" xfId="0" applyFont="1" applyFill="1" applyBorder="1" applyAlignment="1" applyProtection="1">
      <alignment vertical="center" wrapText="1"/>
      <protection hidden="1"/>
    </xf>
    <xf numFmtId="1" fontId="2" fillId="10" borderId="1" xfId="0" applyNumberFormat="1" applyFont="1" applyFill="1" applyBorder="1" applyAlignment="1" applyProtection="1">
      <alignment horizontal="center" vertical="center"/>
      <protection hidden="1"/>
    </xf>
    <xf numFmtId="9" fontId="0" fillId="10" borderId="16" xfId="2" applyFont="1" applyFill="1" applyBorder="1" applyProtection="1">
      <protection hidden="1"/>
    </xf>
    <xf numFmtId="164" fontId="0" fillId="10" borderId="1" xfId="1" applyNumberFormat="1" applyFont="1" applyFill="1" applyBorder="1" applyProtection="1">
      <protection hidden="1"/>
    </xf>
    <xf numFmtId="164" fontId="0" fillId="10" borderId="17" xfId="1" applyNumberFormat="1" applyFont="1" applyFill="1" applyBorder="1" applyProtection="1"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 wrapText="1"/>
      <protection locked="0"/>
    </xf>
    <xf numFmtId="2" fontId="0" fillId="3" borderId="20" xfId="0" applyNumberFormat="1" applyFill="1" applyBorder="1" applyProtection="1">
      <protection hidden="1"/>
    </xf>
    <xf numFmtId="164" fontId="0" fillId="3" borderId="1" xfId="1" applyNumberFormat="1" applyFont="1" applyFill="1" applyBorder="1" applyProtection="1">
      <protection hidden="1"/>
    </xf>
    <xf numFmtId="164" fontId="0" fillId="3" borderId="17" xfId="1" applyNumberFormat="1" applyFont="1" applyFill="1" applyBorder="1" applyProtection="1">
      <protection hidden="1"/>
    </xf>
    <xf numFmtId="164" fontId="0" fillId="5" borderId="1" xfId="1" applyNumberFormat="1" applyFont="1" applyFill="1" applyBorder="1" applyProtection="1">
      <protection hidden="1"/>
    </xf>
    <xf numFmtId="164" fontId="0" fillId="5" borderId="17" xfId="1" applyNumberFormat="1" applyFont="1" applyFill="1" applyBorder="1" applyProtection="1">
      <protection hidden="1"/>
    </xf>
    <xf numFmtId="164" fontId="0" fillId="3" borderId="20" xfId="0" applyNumberFormat="1" applyFill="1" applyBorder="1" applyProtection="1">
      <protection hidden="1"/>
    </xf>
    <xf numFmtId="164" fontId="0" fillId="3" borderId="21" xfId="0" applyNumberFormat="1" applyFill="1" applyBorder="1" applyProtection="1">
      <protection hidden="1"/>
    </xf>
    <xf numFmtId="0" fontId="13" fillId="0" borderId="15" xfId="0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vertical="top" wrapText="1"/>
      <protection locked="0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3" fillId="5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4" fillId="0" borderId="0" xfId="0" applyFont="1" applyBorder="1" applyAlignment="1">
      <alignment horizontal="center"/>
    </xf>
    <xf numFmtId="0" fontId="11" fillId="0" borderId="1" xfId="0" applyFont="1" applyBorder="1" applyAlignment="1" applyProtection="1">
      <alignment horizontal="center" vertical="center"/>
      <protection locked="0"/>
    </xf>
    <xf numFmtId="49" fontId="10" fillId="0" borderId="1" xfId="0" quotePrefix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0" fontId="4" fillId="3" borderId="6" xfId="0" applyFont="1" applyFill="1" applyBorder="1" applyAlignment="1" applyProtection="1">
      <alignment horizontal="center"/>
      <protection locked="0"/>
    </xf>
    <xf numFmtId="0" fontId="4" fillId="3" borderId="7" xfId="0" applyFont="1" applyFill="1" applyBorder="1" applyAlignment="1" applyProtection="1">
      <alignment horizontal="center"/>
      <protection locked="0"/>
    </xf>
    <xf numFmtId="164" fontId="4" fillId="3" borderId="8" xfId="1" applyNumberFormat="1" applyFont="1" applyFill="1" applyBorder="1" applyAlignment="1" applyProtection="1">
      <alignment horizontal="center" vertical="center"/>
      <protection locked="0"/>
    </xf>
    <xf numFmtId="164" fontId="4" fillId="3" borderId="6" xfId="1" applyNumberFormat="1" applyFont="1" applyFill="1" applyBorder="1" applyAlignment="1" applyProtection="1">
      <alignment horizontal="center" vertical="center"/>
      <protection locked="0"/>
    </xf>
    <xf numFmtId="164" fontId="4" fillId="3" borderId="9" xfId="1" applyNumberFormat="1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 applyProtection="1">
      <alignment horizontal="center"/>
      <protection locked="0"/>
    </xf>
    <xf numFmtId="0" fontId="4" fillId="3" borderId="13" xfId="0" applyFont="1" applyFill="1" applyBorder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15" fillId="0" borderId="15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4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5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73B9AF"/>
      <color rgb="FF1F48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1040404</xdr:colOff>
      <xdr:row>0</xdr:row>
      <xdr:rowOff>98680</xdr:rowOff>
    </xdr:from>
    <xdr:to>
      <xdr:col>0</xdr:col>
      <xdr:colOff>1991566</xdr:colOff>
      <xdr:row>1</xdr:row>
      <xdr:rowOff>550333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9CBA38C-0C42-4FA6-A959-B90D6E7C0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404" y="98680"/>
          <a:ext cx="951162" cy="10549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7</xdr:col>
      <xdr:colOff>342900</xdr:colOff>
      <xdr:row>55</xdr:row>
      <xdr:rowOff>130858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5F2B08-5B3D-4CFA-A7CD-6CC09BAA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00325"/>
          <a:ext cx="6210300" cy="8531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W102"/>
  <sheetViews>
    <sheetView tabSelected="1" topLeftCell="A6" zoomScale="96" zoomScaleNormal="96" zoomScaleSheetLayoutView="55" workbookViewId="0">
      <pane xSplit="1" ySplit="4" topLeftCell="B30" activePane="bottomRight" state="frozen"/>
      <selection activeCell="A6" sqref="A6"/>
      <selection pane="topRight" activeCell="B6" sqref="B6"/>
      <selection pane="bottomLeft" activeCell="A10" sqref="A10"/>
      <selection pane="bottomRight" activeCell="A35" sqref="A35"/>
    </sheetView>
  </sheetViews>
  <sheetFormatPr baseColWidth="10" defaultColWidth="11" defaultRowHeight="16.5"/>
  <cols>
    <col min="1" max="1" width="46.375" style="1" customWidth="1"/>
    <col min="2" max="51" width="3.75" style="1" customWidth="1"/>
    <col min="52" max="95" width="3.75" style="1" hidden="1" customWidth="1"/>
    <col min="96" max="96" width="16.125" style="2" hidden="1" customWidth="1"/>
    <col min="97" max="97" width="15.625" style="2" hidden="1" customWidth="1"/>
    <col min="98" max="98" width="12.625" style="2" customWidth="1"/>
    <col min="99" max="99" width="11" style="2"/>
    <col min="100" max="100" width="15" style="2" customWidth="1"/>
    <col min="101" max="101" width="20.375" style="2" customWidth="1"/>
    <col min="102" max="102" width="15" style="2" customWidth="1"/>
    <col min="103" max="16384" width="11" style="2"/>
  </cols>
  <sheetData>
    <row r="1" spans="1:127" ht="47.25" customHeight="1">
      <c r="A1" s="75"/>
      <c r="B1" s="76"/>
      <c r="C1" s="76"/>
      <c r="D1" s="76"/>
      <c r="E1" s="78" t="s">
        <v>19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6" t="s">
        <v>20</v>
      </c>
      <c r="CU1" s="76"/>
      <c r="CV1" s="76"/>
      <c r="CW1" s="73" t="s">
        <v>0</v>
      </c>
      <c r="CX1" s="73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47.25" customHeight="1">
      <c r="A2" s="75"/>
      <c r="B2" s="76"/>
      <c r="C2" s="76"/>
      <c r="D2" s="76"/>
      <c r="E2" s="77" t="s">
        <v>22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6" t="s">
        <v>21</v>
      </c>
      <c r="CU2" s="76"/>
      <c r="CV2" s="76"/>
      <c r="CW2" s="74" t="s">
        <v>23</v>
      </c>
      <c r="CX2" s="74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9.75" customHeight="1" thickBot="1">
      <c r="A3" s="79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</row>
    <row r="4" spans="1:127" ht="27" customHeight="1" thickBot="1">
      <c r="A4" s="3" t="s">
        <v>1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  <c r="CM4" s="81"/>
      <c r="CN4" s="81"/>
      <c r="CO4" s="81"/>
      <c r="CP4" s="81"/>
      <c r="CQ4" s="81"/>
      <c r="CR4" s="82" t="s">
        <v>2</v>
      </c>
      <c r="CS4" s="83"/>
      <c r="CT4" s="83"/>
      <c r="CU4" s="84"/>
      <c r="CV4" s="85"/>
      <c r="CW4" s="86"/>
      <c r="CX4" s="87"/>
    </row>
    <row r="5" spans="1:127" ht="33" customHeight="1">
      <c r="A5" s="88" t="s">
        <v>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2" t="s">
        <v>4</v>
      </c>
      <c r="CS5" s="93"/>
      <c r="CT5" s="93"/>
      <c r="CU5" s="93"/>
      <c r="CV5" s="93"/>
      <c r="CW5" s="93"/>
      <c r="CX5" s="94"/>
    </row>
    <row r="6" spans="1:127" ht="47.25">
      <c r="A6" s="89"/>
      <c r="B6" s="95" t="s">
        <v>5</v>
      </c>
      <c r="C6" s="96"/>
      <c r="D6" s="96"/>
      <c r="E6" s="96"/>
      <c r="F6" s="96"/>
      <c r="G6" s="96"/>
      <c r="H6" s="96"/>
      <c r="I6" s="97"/>
      <c r="J6" s="95" t="s">
        <v>6</v>
      </c>
      <c r="K6" s="96"/>
      <c r="L6" s="96"/>
      <c r="M6" s="96"/>
      <c r="N6" s="96"/>
      <c r="O6" s="96"/>
      <c r="P6" s="97"/>
      <c r="Q6" s="95" t="s">
        <v>46</v>
      </c>
      <c r="R6" s="96"/>
      <c r="S6" s="96"/>
      <c r="T6" s="96"/>
      <c r="U6" s="96"/>
      <c r="V6" s="96"/>
      <c r="W6" s="96"/>
      <c r="X6" s="96"/>
      <c r="Y6" s="96"/>
      <c r="Z6" s="96"/>
      <c r="AA6" s="97"/>
      <c r="AB6" s="95" t="s">
        <v>29</v>
      </c>
      <c r="AC6" s="96"/>
      <c r="AD6" s="96"/>
      <c r="AE6" s="96"/>
      <c r="AF6" s="96"/>
      <c r="AG6" s="96"/>
      <c r="AH6" s="96"/>
      <c r="AI6" s="97"/>
      <c r="AJ6" s="105" t="s">
        <v>47</v>
      </c>
      <c r="AK6" s="109"/>
      <c r="AL6" s="109"/>
      <c r="AM6" s="109"/>
      <c r="AN6" s="109"/>
      <c r="AO6" s="109"/>
      <c r="AP6" s="109"/>
      <c r="AQ6" s="109"/>
      <c r="AR6" s="109"/>
      <c r="AS6" s="110"/>
      <c r="AT6" s="95" t="s">
        <v>48</v>
      </c>
      <c r="AU6" s="96"/>
      <c r="AV6" s="96"/>
      <c r="AW6" s="96"/>
      <c r="AX6" s="96"/>
      <c r="AY6" s="97"/>
      <c r="AZ6" s="104"/>
      <c r="BA6" s="104"/>
      <c r="BB6" s="104"/>
      <c r="BC6" s="104"/>
      <c r="BD6" s="104"/>
      <c r="BE6" s="104"/>
      <c r="BF6" s="104"/>
      <c r="BG6" s="105"/>
      <c r="BH6" s="95"/>
      <c r="BI6" s="106"/>
      <c r="BJ6" s="106"/>
      <c r="BK6" s="106"/>
      <c r="BL6" s="106"/>
      <c r="BM6" s="106"/>
      <c r="BN6" s="106"/>
      <c r="BO6" s="108"/>
      <c r="BP6" s="95"/>
      <c r="BQ6" s="106"/>
      <c r="BR6" s="106"/>
      <c r="BS6" s="106"/>
      <c r="BT6" s="106"/>
      <c r="BU6" s="106"/>
      <c r="BV6" s="106"/>
      <c r="BW6" s="106"/>
      <c r="BX6" s="106"/>
      <c r="BY6" s="108"/>
      <c r="BZ6" s="95"/>
      <c r="CA6" s="106"/>
      <c r="CB6" s="106"/>
      <c r="CC6" s="106"/>
      <c r="CD6" s="106"/>
      <c r="CE6" s="106"/>
      <c r="CF6" s="106"/>
      <c r="CG6" s="108"/>
      <c r="CH6" s="95" t="s">
        <v>28</v>
      </c>
      <c r="CI6" s="106"/>
      <c r="CJ6" s="106"/>
      <c r="CK6" s="106"/>
      <c r="CL6" s="106"/>
      <c r="CM6" s="106"/>
      <c r="CN6" s="106"/>
      <c r="CO6" s="106"/>
      <c r="CP6" s="106"/>
      <c r="CQ6" s="107"/>
      <c r="CR6" s="20" t="s">
        <v>7</v>
      </c>
      <c r="CS6" s="21" t="s">
        <v>8</v>
      </c>
      <c r="CT6" s="21" t="s">
        <v>9</v>
      </c>
      <c r="CU6" s="21" t="s">
        <v>10</v>
      </c>
      <c r="CV6" s="21" t="s">
        <v>11</v>
      </c>
      <c r="CW6" s="21" t="s">
        <v>12</v>
      </c>
      <c r="CX6" s="22" t="s">
        <v>13</v>
      </c>
    </row>
    <row r="7" spans="1:127">
      <c r="A7" s="89"/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100"/>
      <c r="CR7" s="23"/>
      <c r="CS7" s="24"/>
      <c r="CT7" s="33"/>
      <c r="CU7" s="33"/>
      <c r="CV7" s="33"/>
      <c r="CW7" s="24"/>
      <c r="CX7" s="25"/>
    </row>
    <row r="8" spans="1:127">
      <c r="A8" s="89"/>
      <c r="B8" s="98">
        <v>27</v>
      </c>
      <c r="C8" s="98"/>
      <c r="D8" s="98">
        <v>28</v>
      </c>
      <c r="E8" s="98"/>
      <c r="F8" s="98">
        <v>29</v>
      </c>
      <c r="G8" s="98"/>
      <c r="H8" s="98">
        <v>30</v>
      </c>
      <c r="I8" s="98"/>
      <c r="J8" s="98">
        <v>31</v>
      </c>
      <c r="K8" s="98"/>
      <c r="L8" s="98">
        <v>32</v>
      </c>
      <c r="M8" s="98"/>
      <c r="N8" s="95">
        <v>33</v>
      </c>
      <c r="O8" s="101"/>
      <c r="P8" s="98">
        <v>34</v>
      </c>
      <c r="Q8" s="98"/>
      <c r="R8" s="98">
        <v>35</v>
      </c>
      <c r="S8" s="98"/>
      <c r="T8" s="98">
        <v>36</v>
      </c>
      <c r="U8" s="98"/>
      <c r="V8" s="95">
        <v>37</v>
      </c>
      <c r="W8" s="101"/>
      <c r="X8" s="95">
        <v>38</v>
      </c>
      <c r="Y8" s="101"/>
      <c r="Z8" s="98">
        <v>39</v>
      </c>
      <c r="AA8" s="98"/>
      <c r="AB8" s="98">
        <v>40</v>
      </c>
      <c r="AC8" s="98"/>
      <c r="AD8" s="98">
        <v>41</v>
      </c>
      <c r="AE8" s="98"/>
      <c r="AF8" s="98">
        <v>42</v>
      </c>
      <c r="AG8" s="98"/>
      <c r="AH8" s="98">
        <v>43</v>
      </c>
      <c r="AI8" s="98"/>
      <c r="AJ8" s="98">
        <v>44</v>
      </c>
      <c r="AK8" s="98"/>
      <c r="AL8" s="98">
        <v>45</v>
      </c>
      <c r="AM8" s="98"/>
      <c r="AN8" s="98">
        <v>46</v>
      </c>
      <c r="AO8" s="98"/>
      <c r="AP8" s="98">
        <v>47</v>
      </c>
      <c r="AQ8" s="98"/>
      <c r="AR8" s="98">
        <v>48</v>
      </c>
      <c r="AS8" s="98"/>
      <c r="AT8" s="98">
        <v>49</v>
      </c>
      <c r="AU8" s="98"/>
      <c r="AV8" s="95">
        <v>50</v>
      </c>
      <c r="AW8" s="101"/>
      <c r="AX8" s="95">
        <v>51</v>
      </c>
      <c r="AY8" s="101"/>
      <c r="AZ8" s="98">
        <v>52</v>
      </c>
      <c r="BA8" s="98"/>
      <c r="BB8" s="98">
        <v>53</v>
      </c>
      <c r="BC8" s="98"/>
      <c r="BD8" s="98">
        <v>54</v>
      </c>
      <c r="BE8" s="98"/>
      <c r="BF8" s="98">
        <v>55</v>
      </c>
      <c r="BG8" s="95"/>
      <c r="BH8" s="102">
        <v>56</v>
      </c>
      <c r="BI8" s="103"/>
      <c r="BJ8" s="102">
        <v>57</v>
      </c>
      <c r="BK8" s="103"/>
      <c r="BL8" s="102">
        <v>58</v>
      </c>
      <c r="BM8" s="103"/>
      <c r="BN8" s="102">
        <v>59</v>
      </c>
      <c r="BO8" s="103"/>
      <c r="BP8" s="102">
        <v>60</v>
      </c>
      <c r="BQ8" s="103"/>
      <c r="BR8" s="102">
        <v>61</v>
      </c>
      <c r="BS8" s="103"/>
      <c r="BT8" s="102">
        <v>62</v>
      </c>
      <c r="BU8" s="103"/>
      <c r="BV8" s="102">
        <v>63</v>
      </c>
      <c r="BW8" s="103"/>
      <c r="BX8" s="102">
        <v>64</v>
      </c>
      <c r="BY8" s="103"/>
      <c r="BZ8" s="102">
        <v>65</v>
      </c>
      <c r="CA8" s="103"/>
      <c r="CB8" s="102">
        <v>66</v>
      </c>
      <c r="CC8" s="103"/>
      <c r="CD8" s="102">
        <v>67</v>
      </c>
      <c r="CE8" s="103"/>
      <c r="CF8" s="102">
        <v>68</v>
      </c>
      <c r="CG8" s="103"/>
      <c r="CH8" s="102">
        <v>49</v>
      </c>
      <c r="CI8" s="103"/>
      <c r="CJ8" s="98">
        <v>50</v>
      </c>
      <c r="CK8" s="98"/>
      <c r="CL8" s="98">
        <v>51</v>
      </c>
      <c r="CM8" s="98"/>
      <c r="CN8" s="98">
        <v>52</v>
      </c>
      <c r="CO8" s="98"/>
      <c r="CP8" s="98">
        <v>53</v>
      </c>
      <c r="CQ8" s="95"/>
      <c r="CR8" s="23"/>
      <c r="CS8" s="24"/>
      <c r="CT8" s="33"/>
      <c r="CU8" s="33"/>
      <c r="CV8" s="33"/>
      <c r="CW8" s="24"/>
      <c r="CX8" s="25"/>
    </row>
    <row r="9" spans="1:127">
      <c r="A9" s="90"/>
      <c r="B9" s="4" t="s">
        <v>14</v>
      </c>
      <c r="C9" s="4" t="s">
        <v>15</v>
      </c>
      <c r="D9" s="4" t="s">
        <v>14</v>
      </c>
      <c r="E9" s="4" t="s">
        <v>15</v>
      </c>
      <c r="F9" s="4" t="s">
        <v>14</v>
      </c>
      <c r="G9" s="4" t="s">
        <v>15</v>
      </c>
      <c r="H9" s="4" t="s">
        <v>14</v>
      </c>
      <c r="I9" s="4" t="s">
        <v>15</v>
      </c>
      <c r="J9" s="4" t="s">
        <v>14</v>
      </c>
      <c r="K9" s="4" t="s">
        <v>15</v>
      </c>
      <c r="L9" s="4" t="s">
        <v>14</v>
      </c>
      <c r="M9" s="4" t="s">
        <v>15</v>
      </c>
      <c r="N9" s="4" t="s">
        <v>14</v>
      </c>
      <c r="O9" s="4" t="s">
        <v>15</v>
      </c>
      <c r="P9" s="4" t="s">
        <v>14</v>
      </c>
      <c r="Q9" s="4" t="s">
        <v>15</v>
      </c>
      <c r="R9" s="4" t="s">
        <v>14</v>
      </c>
      <c r="S9" s="4" t="s">
        <v>15</v>
      </c>
      <c r="T9" s="4" t="s">
        <v>14</v>
      </c>
      <c r="U9" s="4" t="s">
        <v>15</v>
      </c>
      <c r="V9" s="4" t="s">
        <v>14</v>
      </c>
      <c r="W9" s="4" t="s">
        <v>15</v>
      </c>
      <c r="X9" s="4" t="s">
        <v>14</v>
      </c>
      <c r="Y9" s="4" t="s">
        <v>15</v>
      </c>
      <c r="Z9" s="4" t="s">
        <v>14</v>
      </c>
      <c r="AA9" s="4" t="s">
        <v>15</v>
      </c>
      <c r="AB9" s="4" t="s">
        <v>14</v>
      </c>
      <c r="AC9" s="4" t="s">
        <v>15</v>
      </c>
      <c r="AD9" s="4" t="s">
        <v>14</v>
      </c>
      <c r="AE9" s="4" t="s">
        <v>15</v>
      </c>
      <c r="AF9" s="4" t="s">
        <v>14</v>
      </c>
      <c r="AG9" s="4" t="s">
        <v>15</v>
      </c>
      <c r="AH9" s="4" t="s">
        <v>14</v>
      </c>
      <c r="AI9" s="4" t="s">
        <v>15</v>
      </c>
      <c r="AJ9" s="4" t="s">
        <v>14</v>
      </c>
      <c r="AK9" s="4" t="s">
        <v>15</v>
      </c>
      <c r="AL9" s="5" t="s">
        <v>14</v>
      </c>
      <c r="AM9" s="5" t="s">
        <v>15</v>
      </c>
      <c r="AN9" s="5" t="s">
        <v>14</v>
      </c>
      <c r="AO9" s="5" t="s">
        <v>15</v>
      </c>
      <c r="AP9" s="5" t="s">
        <v>14</v>
      </c>
      <c r="AQ9" s="5" t="s">
        <v>15</v>
      </c>
      <c r="AR9" s="4" t="s">
        <v>14</v>
      </c>
      <c r="AS9" s="4" t="s">
        <v>15</v>
      </c>
      <c r="AT9" s="4" t="s">
        <v>14</v>
      </c>
      <c r="AU9" s="4" t="s">
        <v>15</v>
      </c>
      <c r="AV9" s="4" t="s">
        <v>14</v>
      </c>
      <c r="AW9" s="4" t="s">
        <v>15</v>
      </c>
      <c r="AX9" s="4" t="s">
        <v>14</v>
      </c>
      <c r="AY9" s="4" t="s">
        <v>15</v>
      </c>
      <c r="AZ9" s="60" t="s">
        <v>14</v>
      </c>
      <c r="BA9" s="60" t="s">
        <v>15</v>
      </c>
      <c r="BB9" s="60" t="s">
        <v>14</v>
      </c>
      <c r="BC9" s="60" t="s">
        <v>15</v>
      </c>
      <c r="BD9" s="61" t="s">
        <v>14</v>
      </c>
      <c r="BE9" s="61" t="s">
        <v>15</v>
      </c>
      <c r="BF9" s="61" t="s">
        <v>14</v>
      </c>
      <c r="BG9" s="62" t="s">
        <v>15</v>
      </c>
      <c r="BH9" s="60" t="s">
        <v>14</v>
      </c>
      <c r="BI9" s="60" t="s">
        <v>15</v>
      </c>
      <c r="BJ9" s="60" t="s">
        <v>14</v>
      </c>
      <c r="BK9" s="60" t="s">
        <v>15</v>
      </c>
      <c r="BL9" s="61" t="s">
        <v>14</v>
      </c>
      <c r="BM9" s="61" t="s">
        <v>15</v>
      </c>
      <c r="BN9" s="60" t="s">
        <v>14</v>
      </c>
      <c r="BO9" s="60" t="s">
        <v>15</v>
      </c>
      <c r="BP9" s="60" t="s">
        <v>14</v>
      </c>
      <c r="BQ9" s="60" t="s">
        <v>15</v>
      </c>
      <c r="BR9" s="61" t="s">
        <v>14</v>
      </c>
      <c r="BS9" s="61" t="s">
        <v>15</v>
      </c>
      <c r="BT9" s="60" t="s">
        <v>14</v>
      </c>
      <c r="BU9" s="60" t="s">
        <v>15</v>
      </c>
      <c r="BV9" s="60" t="s">
        <v>14</v>
      </c>
      <c r="BW9" s="60" t="s">
        <v>15</v>
      </c>
      <c r="BX9" s="61" t="s">
        <v>14</v>
      </c>
      <c r="BY9" s="61" t="s">
        <v>15</v>
      </c>
      <c r="BZ9" s="60" t="s">
        <v>14</v>
      </c>
      <c r="CA9" s="60" t="s">
        <v>15</v>
      </c>
      <c r="CB9" s="60" t="s">
        <v>14</v>
      </c>
      <c r="CC9" s="60" t="s">
        <v>15</v>
      </c>
      <c r="CD9" s="61" t="s">
        <v>14</v>
      </c>
      <c r="CE9" s="61" t="s">
        <v>15</v>
      </c>
      <c r="CF9" s="60" t="s">
        <v>14</v>
      </c>
      <c r="CG9" s="60" t="s">
        <v>15</v>
      </c>
      <c r="CH9" s="60" t="s">
        <v>14</v>
      </c>
      <c r="CI9" s="60" t="s">
        <v>15</v>
      </c>
      <c r="CJ9" s="61" t="s">
        <v>14</v>
      </c>
      <c r="CK9" s="61" t="s">
        <v>15</v>
      </c>
      <c r="CL9" s="4" t="s">
        <v>16</v>
      </c>
      <c r="CM9" s="4" t="s">
        <v>15</v>
      </c>
      <c r="CN9" s="5" t="s">
        <v>14</v>
      </c>
      <c r="CO9" s="5" t="s">
        <v>15</v>
      </c>
      <c r="CP9" s="5" t="s">
        <v>14</v>
      </c>
      <c r="CQ9" s="6" t="s">
        <v>15</v>
      </c>
      <c r="CR9" s="23"/>
      <c r="CS9" s="24"/>
      <c r="CT9" s="33"/>
      <c r="CU9" s="33"/>
      <c r="CV9" s="33"/>
      <c r="CW9" s="24"/>
      <c r="CX9" s="25"/>
    </row>
    <row r="10" spans="1:127" ht="33">
      <c r="A10" s="59" t="s">
        <v>24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8"/>
      <c r="AM10" s="8"/>
      <c r="AN10" s="8"/>
      <c r="AO10" s="8"/>
      <c r="AP10" s="8"/>
      <c r="AQ10" s="8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8"/>
      <c r="BE10" s="8"/>
      <c r="BF10" s="8"/>
      <c r="BG10" s="9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8"/>
      <c r="CO10" s="8"/>
      <c r="CP10" s="8"/>
      <c r="CQ10" s="9"/>
      <c r="CR10" s="26"/>
      <c r="CS10" s="27"/>
      <c r="CT10" s="33"/>
      <c r="CU10" s="33"/>
      <c r="CV10" s="33"/>
      <c r="CW10" s="27"/>
      <c r="CX10" s="28"/>
    </row>
    <row r="11" spans="1:127" ht="51">
      <c r="A11" s="56" t="s">
        <v>49</v>
      </c>
      <c r="B11" s="17"/>
      <c r="C11" s="17"/>
      <c r="D11" s="17"/>
      <c r="E11" s="17"/>
      <c r="F11" s="47">
        <v>1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6"/>
      <c r="AM11" s="16"/>
      <c r="AN11" s="16"/>
      <c r="AO11" s="16"/>
      <c r="AP11" s="16"/>
      <c r="AQ11" s="16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9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9"/>
      <c r="CR11" s="26"/>
      <c r="CS11" s="27">
        <f>CR11*$CV$4</f>
        <v>0</v>
      </c>
      <c r="CT11" s="33">
        <f>B11+D11+F11+H11+J11++N11+L11+P11+R11+T11+V11+X11+Z11+AB11+AD11+AF11+AH11+AJ11+AL11+AN11+AP11+AR11+AT11+AV11+AX11</f>
        <v>1</v>
      </c>
      <c r="CU11" s="33">
        <f>C11+E11+G11+I11+K11+M11+O11+Q11+S11+U11+W11+Y11+AA11+AC11+AE11+AG11+AI11+AK11+AM11+AO11+AQ11+AS11+AU11+AW11+AY11</f>
        <v>0</v>
      </c>
      <c r="CV11" s="33">
        <f>+CU11*100/CT11</f>
        <v>0</v>
      </c>
      <c r="CW11" s="50">
        <f>+CS11*CV11%</f>
        <v>0</v>
      </c>
      <c r="CX11" s="51">
        <f t="shared" ref="CX11:CX35" si="0">CS11-CW11</f>
        <v>0</v>
      </c>
    </row>
    <row r="12" spans="1:127" ht="90.75" customHeight="1">
      <c r="A12" s="57" t="s">
        <v>50</v>
      </c>
      <c r="B12" s="15"/>
      <c r="C12" s="15"/>
      <c r="D12" s="15"/>
      <c r="E12" s="15"/>
      <c r="F12" s="15">
        <v>1</v>
      </c>
      <c r="G12" s="15"/>
      <c r="H12" s="15"/>
      <c r="I12" s="15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8"/>
      <c r="AM12" s="15"/>
      <c r="AN12" s="18"/>
      <c r="AO12" s="15"/>
      <c r="AP12" s="18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8"/>
      <c r="BE12" s="15"/>
      <c r="BF12" s="18"/>
      <c r="BG12" s="19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8"/>
      <c r="CO12" s="15"/>
      <c r="CP12" s="18"/>
      <c r="CQ12" s="19"/>
      <c r="CR12" s="26"/>
      <c r="CS12" s="27">
        <f>CR12*$CV$4</f>
        <v>0</v>
      </c>
      <c r="CT12" s="33">
        <f t="shared" ref="CT12:CT15" si="1">B12+D12+F12+H12+J12++N12+L12+P12+R12+T12+V12+X12+Z12+AB12+AD12+AF12+AH12+AJ12+AL12+AN12+AP12+AR12+AT12+AV12+AX12</f>
        <v>1</v>
      </c>
      <c r="CU12" s="33">
        <f t="shared" ref="CU12:CU15" si="2">C12+E12+G12+I12+K12+M12+O12+Q12+S12+U12+W12+Y12+AA12+AC12+AE12+AG12+AI12+AK12+AM12+AO12+AQ12+AS12+AU12+AW12+AY12</f>
        <v>0</v>
      </c>
      <c r="CV12" s="33">
        <f t="shared" ref="CV12:CV35" si="3">+CU12*100/CT12</f>
        <v>0</v>
      </c>
      <c r="CW12" s="50">
        <f t="shared" ref="CW12:CW46" si="4">+CS12*CV12%</f>
        <v>0</v>
      </c>
      <c r="CX12" s="51">
        <f t="shared" si="0"/>
        <v>0</v>
      </c>
    </row>
    <row r="13" spans="1:127" ht="75" customHeight="1">
      <c r="A13" s="57" t="s">
        <v>51</v>
      </c>
      <c r="B13" s="15"/>
      <c r="C13" s="15"/>
      <c r="D13" s="15"/>
      <c r="E13" s="15"/>
      <c r="F13" s="15">
        <v>1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9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9"/>
      <c r="CR13" s="26"/>
      <c r="CS13" s="27"/>
      <c r="CT13" s="33">
        <f t="shared" si="1"/>
        <v>1</v>
      </c>
      <c r="CU13" s="33">
        <f t="shared" si="2"/>
        <v>0</v>
      </c>
      <c r="CV13" s="33">
        <f t="shared" si="3"/>
        <v>0</v>
      </c>
      <c r="CW13" s="50">
        <f t="shared" si="4"/>
        <v>0</v>
      </c>
      <c r="CX13" s="51">
        <f t="shared" si="0"/>
        <v>0</v>
      </c>
    </row>
    <row r="14" spans="1:127" ht="73.5" customHeight="1">
      <c r="A14" s="57" t="s">
        <v>52</v>
      </c>
      <c r="B14" s="15"/>
      <c r="C14" s="15"/>
      <c r="D14" s="15">
        <v>1</v>
      </c>
      <c r="E14" s="15">
        <v>1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7"/>
      <c r="AC14" s="17"/>
      <c r="AD14" s="17"/>
      <c r="AE14" s="17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9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9"/>
      <c r="CR14" s="26"/>
      <c r="CS14" s="27">
        <f>CR14*$CV$4</f>
        <v>0</v>
      </c>
      <c r="CT14" s="33">
        <f t="shared" si="1"/>
        <v>1</v>
      </c>
      <c r="CU14" s="33">
        <f t="shared" si="2"/>
        <v>1</v>
      </c>
      <c r="CV14" s="33">
        <f t="shared" ref="CV14" si="5">+CU14*100/CT14</f>
        <v>100</v>
      </c>
      <c r="CW14" s="50">
        <f t="shared" ref="CW14" si="6">+CS14*CV14%</f>
        <v>0</v>
      </c>
      <c r="CX14" s="51">
        <f t="shared" ref="CX14" si="7">CS14-CW14</f>
        <v>0</v>
      </c>
    </row>
    <row r="15" spans="1:127" ht="73.5" customHeight="1">
      <c r="A15" s="57" t="s">
        <v>72</v>
      </c>
      <c r="B15" s="15"/>
      <c r="C15" s="15"/>
      <c r="D15" s="15"/>
      <c r="E15" s="15"/>
      <c r="F15" s="15">
        <v>1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7"/>
      <c r="AC15" s="17"/>
      <c r="AD15" s="17"/>
      <c r="AE15" s="17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9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9"/>
      <c r="CR15" s="26"/>
      <c r="CS15" s="27">
        <f>CR15*$CV$4</f>
        <v>0</v>
      </c>
      <c r="CT15" s="33">
        <f t="shared" si="1"/>
        <v>1</v>
      </c>
      <c r="CU15" s="33">
        <f t="shared" si="2"/>
        <v>0</v>
      </c>
      <c r="CV15" s="33">
        <f t="shared" si="3"/>
        <v>0</v>
      </c>
      <c r="CW15" s="50">
        <f t="shared" si="4"/>
        <v>0</v>
      </c>
      <c r="CX15" s="51">
        <f t="shared" si="0"/>
        <v>0</v>
      </c>
    </row>
    <row r="16" spans="1:127" s="44" customFormat="1">
      <c r="A16" s="39" t="s">
        <v>17</v>
      </c>
      <c r="B16" s="40">
        <f t="shared" ref="B16:F16" si="8">B11+B12+B13+B14+B15</f>
        <v>0</v>
      </c>
      <c r="C16" s="40">
        <f t="shared" si="8"/>
        <v>0</v>
      </c>
      <c r="D16" s="40">
        <f t="shared" si="8"/>
        <v>1</v>
      </c>
      <c r="E16" s="40">
        <f t="shared" si="8"/>
        <v>1</v>
      </c>
      <c r="F16" s="40">
        <f t="shared" si="8"/>
        <v>4</v>
      </c>
      <c r="G16" s="40">
        <f t="shared" ref="G16" si="9">G11+G12+G13+G14+G15</f>
        <v>0</v>
      </c>
      <c r="H16" s="40">
        <f t="shared" ref="H16" si="10">H11+H12+H13+H14+H15</f>
        <v>0</v>
      </c>
      <c r="I16" s="40">
        <f t="shared" ref="I16" si="11">I11+I12+I13+I14+I15</f>
        <v>0</v>
      </c>
      <c r="J16" s="40">
        <f t="shared" ref="J16" si="12">J11+J12+J13+J14+J15</f>
        <v>0</v>
      </c>
      <c r="K16" s="40">
        <f t="shared" ref="K16" si="13">K11+K12+K13+K14+K15</f>
        <v>0</v>
      </c>
      <c r="L16" s="40">
        <f t="shared" ref="L16" si="14">L11+L12+L13+L14+L15</f>
        <v>0</v>
      </c>
      <c r="M16" s="40">
        <f t="shared" ref="M16" si="15">M11+M12+M13+M14+M15</f>
        <v>0</v>
      </c>
      <c r="N16" s="40">
        <f t="shared" ref="N16" si="16">N11+N12+N13+N14+N15</f>
        <v>0</v>
      </c>
      <c r="O16" s="40">
        <f t="shared" ref="O16" si="17">O11+O12+O13+O14+O15</f>
        <v>0</v>
      </c>
      <c r="P16" s="40">
        <f t="shared" ref="P16" si="18">P11+P12+P13+P14+P15</f>
        <v>0</v>
      </c>
      <c r="Q16" s="40">
        <f t="shared" ref="Q16" si="19">Q11+Q12+Q13+Q14+Q15</f>
        <v>0</v>
      </c>
      <c r="R16" s="40">
        <f t="shared" ref="R16" si="20">R11+R12+R13+R14+R15</f>
        <v>0</v>
      </c>
      <c r="S16" s="40">
        <f t="shared" ref="S16" si="21">S11+S12+S13+S14+S15</f>
        <v>0</v>
      </c>
      <c r="T16" s="40">
        <f t="shared" ref="T16" si="22">T11+T12+T13+T14+T15</f>
        <v>0</v>
      </c>
      <c r="U16" s="40">
        <f t="shared" ref="U16" si="23">U11+U12+U13+U14+U15</f>
        <v>0</v>
      </c>
      <c r="V16" s="40">
        <f t="shared" ref="V16" si="24">V11+V12+V13+V14+V15</f>
        <v>0</v>
      </c>
      <c r="W16" s="40">
        <f t="shared" ref="W16" si="25">W11+W12+W13+W14+W15</f>
        <v>0</v>
      </c>
      <c r="X16" s="40">
        <f t="shared" ref="X16" si="26">X11+X12+X13+X14+X15</f>
        <v>0</v>
      </c>
      <c r="Y16" s="40">
        <f t="shared" ref="Y16" si="27">Y11+Y12+Y13+Y14+Y15</f>
        <v>0</v>
      </c>
      <c r="Z16" s="40">
        <f t="shared" ref="Z16" si="28">Z11+Z12+Z13+Z14+Z15</f>
        <v>0</v>
      </c>
      <c r="AA16" s="40">
        <f t="shared" ref="AA16" si="29">AA11+AA12+AA13+AA14+AA15</f>
        <v>0</v>
      </c>
      <c r="AB16" s="40">
        <f t="shared" ref="AB16" si="30">AB11+AB12+AB13+AB14+AB15</f>
        <v>0</v>
      </c>
      <c r="AC16" s="40">
        <f t="shared" ref="AC16" si="31">AC11+AC12+AC13+AC14+AC15</f>
        <v>0</v>
      </c>
      <c r="AD16" s="40">
        <f t="shared" ref="AD16" si="32">AD11+AD12+AD13+AD14+AD15</f>
        <v>0</v>
      </c>
      <c r="AE16" s="40">
        <f t="shared" ref="AE16" si="33">AE11+AE12+AE13+AE14+AE15</f>
        <v>0</v>
      </c>
      <c r="AF16" s="40">
        <f t="shared" ref="AF16" si="34">AF11+AF12+AF13+AF14+AF15</f>
        <v>0</v>
      </c>
      <c r="AG16" s="40">
        <f t="shared" ref="AG16" si="35">AG11+AG12+AG13+AG14+AG15</f>
        <v>0</v>
      </c>
      <c r="AH16" s="40">
        <f t="shared" ref="AH16" si="36">AH11+AH12+AH13+AH14+AH15</f>
        <v>0</v>
      </c>
      <c r="AI16" s="40">
        <f t="shared" ref="AI16" si="37">AI11+AI12+AI13+AI14+AI15</f>
        <v>0</v>
      </c>
      <c r="AJ16" s="40">
        <f t="shared" ref="AJ16" si="38">AJ11+AJ12+AJ13+AJ14+AJ15</f>
        <v>0</v>
      </c>
      <c r="AK16" s="40">
        <f t="shared" ref="AK16" si="39">AK11+AK12+AK13+AK14+AK15</f>
        <v>0</v>
      </c>
      <c r="AL16" s="40">
        <f t="shared" ref="AL16" si="40">AL11+AL12+AL13+AL14+AL15</f>
        <v>0</v>
      </c>
      <c r="AM16" s="40">
        <f t="shared" ref="AM16" si="41">AM11+AM12+AM13+AM14+AM15</f>
        <v>0</v>
      </c>
      <c r="AN16" s="40">
        <f t="shared" ref="AN16" si="42">AN11+AN12+AN13+AN14+AN15</f>
        <v>0</v>
      </c>
      <c r="AO16" s="40">
        <f t="shared" ref="AO16" si="43">AO11+AO12+AO13+AO14+AO15</f>
        <v>0</v>
      </c>
      <c r="AP16" s="40">
        <f t="shared" ref="AP16" si="44">AP11+AP12+AP13+AP14+AP15</f>
        <v>0</v>
      </c>
      <c r="AQ16" s="40">
        <f t="shared" ref="AQ16" si="45">AQ11+AQ12+AQ13+AQ14+AQ15</f>
        <v>0</v>
      </c>
      <c r="AR16" s="40">
        <f t="shared" ref="AR16" si="46">AR11+AR12+AR13+AR14+AR15</f>
        <v>0</v>
      </c>
      <c r="AS16" s="40">
        <f t="shared" ref="AS16" si="47">AS11+AS12+AS13+AS14+AS15</f>
        <v>0</v>
      </c>
      <c r="AT16" s="40">
        <f t="shared" ref="AT16" si="48">AT11+AT12+AT13+AT14+AT15</f>
        <v>0</v>
      </c>
      <c r="AU16" s="40">
        <f t="shared" ref="AU16" si="49">AU11+AU12+AU13+AU14+AU15</f>
        <v>0</v>
      </c>
      <c r="AV16" s="40">
        <f t="shared" ref="AV16" si="50">AV11+AV12+AV13+AV14+AV15</f>
        <v>0</v>
      </c>
      <c r="AW16" s="40">
        <f t="shared" ref="AW16" si="51">AW11+AW12+AW13+AW14+AW15</f>
        <v>0</v>
      </c>
      <c r="AX16" s="40">
        <f t="shared" ref="AX16" si="52">AX11+AX12+AX13+AX14+AX15</f>
        <v>0</v>
      </c>
      <c r="AY16" s="40">
        <f t="shared" ref="AY16" si="53">AY11+AY12+AY13+AY14+AY15</f>
        <v>0</v>
      </c>
      <c r="AZ16" s="40" t="e">
        <f>AZ11+AZ12+#REF!+AZ15+AZ13</f>
        <v>#REF!</v>
      </c>
      <c r="BA16" s="40" t="e">
        <f>BA11+BA12+#REF!+BA15+BA13</f>
        <v>#REF!</v>
      </c>
      <c r="BB16" s="40" t="e">
        <f>BB11+BB12+#REF!+BB15+BB13</f>
        <v>#REF!</v>
      </c>
      <c r="BC16" s="40" t="e">
        <f>BC11+BC12+#REF!+BC15+BC13</f>
        <v>#REF!</v>
      </c>
      <c r="BD16" s="40" t="e">
        <f>BD11+BD12+#REF!+BD15+BD13</f>
        <v>#REF!</v>
      </c>
      <c r="BE16" s="40" t="e">
        <f>BE11+BE12+#REF!+BE15+BE13</f>
        <v>#REF!</v>
      </c>
      <c r="BF16" s="40" t="e">
        <f>BF11+BF12+#REF!+BF15+BF13</f>
        <v>#REF!</v>
      </c>
      <c r="BG16" s="40" t="e">
        <f>BG11+BG12+#REF!+BG15+BG13</f>
        <v>#REF!</v>
      </c>
      <c r="BH16" s="40" t="e">
        <f>BH11+BH12+#REF!+BH15+BH13</f>
        <v>#REF!</v>
      </c>
      <c r="BI16" s="40" t="e">
        <f>BI11+BI12+#REF!+BI15+BI13</f>
        <v>#REF!</v>
      </c>
      <c r="BJ16" s="40" t="e">
        <f>BJ11+BJ12+#REF!+BJ15+BJ13</f>
        <v>#REF!</v>
      </c>
      <c r="BK16" s="40" t="e">
        <f>BK11+BK12+#REF!+BK15+BK13</f>
        <v>#REF!</v>
      </c>
      <c r="BL16" s="40" t="e">
        <f>BL11+BL12+#REF!+BL15+BL13</f>
        <v>#REF!</v>
      </c>
      <c r="BM16" s="40" t="e">
        <f>BM11+BM12+#REF!+BM15+BM13</f>
        <v>#REF!</v>
      </c>
      <c r="BN16" s="40" t="e">
        <f>BN11+BN12+#REF!+BN15+BN13</f>
        <v>#REF!</v>
      </c>
      <c r="BO16" s="40" t="e">
        <f>BO11+BO12+#REF!+BO15+BO13</f>
        <v>#REF!</v>
      </c>
      <c r="BP16" s="40" t="e">
        <f>BP11+BP12+#REF!+BP15+BP13</f>
        <v>#REF!</v>
      </c>
      <c r="BQ16" s="40" t="e">
        <f>BQ11+BQ12+#REF!+BQ15+BQ13</f>
        <v>#REF!</v>
      </c>
      <c r="BR16" s="40" t="e">
        <f>BR11+BR12+#REF!+BR15+BR13</f>
        <v>#REF!</v>
      </c>
      <c r="BS16" s="40" t="e">
        <f>BS11+BS12+#REF!+BS15+BS13</f>
        <v>#REF!</v>
      </c>
      <c r="BT16" s="40" t="e">
        <f>BT11+BT12+#REF!+BT15+BT13</f>
        <v>#REF!</v>
      </c>
      <c r="BU16" s="40" t="e">
        <f>BU11+BU12+#REF!+BU15+BU13</f>
        <v>#REF!</v>
      </c>
      <c r="BV16" s="40" t="e">
        <f>BV11+BV12+#REF!+BV15+BV13</f>
        <v>#REF!</v>
      </c>
      <c r="BW16" s="40" t="e">
        <f>BW11+BW12+#REF!+BW15+BW13</f>
        <v>#REF!</v>
      </c>
      <c r="BX16" s="40" t="e">
        <f>BX11+BX12+#REF!+BX15+BX13</f>
        <v>#REF!</v>
      </c>
      <c r="BY16" s="40" t="e">
        <f>BY11+BY12+#REF!+BY15+BY13</f>
        <v>#REF!</v>
      </c>
      <c r="BZ16" s="40" t="e">
        <f>BZ11+BZ12+#REF!+BZ15+BZ13</f>
        <v>#REF!</v>
      </c>
      <c r="CA16" s="40" t="e">
        <f>CA11+CA12+#REF!+CA15+CA13</f>
        <v>#REF!</v>
      </c>
      <c r="CB16" s="40" t="e">
        <f>CB11+CB12+#REF!+CB15+CB13</f>
        <v>#REF!</v>
      </c>
      <c r="CC16" s="40" t="e">
        <f>CC11+CC12+#REF!+CC15+CC13</f>
        <v>#REF!</v>
      </c>
      <c r="CD16" s="40" t="e">
        <f>CD11+CD12+#REF!+CD15+CD13</f>
        <v>#REF!</v>
      </c>
      <c r="CE16" s="40" t="e">
        <f>CE11+CE12+#REF!+CE15+CE13</f>
        <v>#REF!</v>
      </c>
      <c r="CF16" s="40" t="e">
        <f>CF11+CF12+#REF!+CF15+CF13</f>
        <v>#REF!</v>
      </c>
      <c r="CG16" s="40" t="e">
        <f>CG11+CG12+#REF!+CG15+CG13</f>
        <v>#REF!</v>
      </c>
      <c r="CH16" s="40" t="e">
        <f>CH11+CH12+#REF!+CH15+CH13</f>
        <v>#REF!</v>
      </c>
      <c r="CI16" s="40" t="e">
        <f>CI11+CI12+#REF!+CI15+CI13</f>
        <v>#REF!</v>
      </c>
      <c r="CJ16" s="40" t="e">
        <f>CJ11+CJ12+#REF!+CJ15+CJ13</f>
        <v>#REF!</v>
      </c>
      <c r="CK16" s="40" t="e">
        <f>CK11+CK12+#REF!+CK15+CK13</f>
        <v>#REF!</v>
      </c>
      <c r="CL16" s="40" t="e">
        <f>CL11+CL12+#REF!+CL15+CL13</f>
        <v>#REF!</v>
      </c>
      <c r="CM16" s="40" t="e">
        <f>CM11+CM12+#REF!+CM15+CM13</f>
        <v>#REF!</v>
      </c>
      <c r="CN16" s="40" t="e">
        <f>CN11+CN12+#REF!+CN15+CN13</f>
        <v>#REF!</v>
      </c>
      <c r="CO16" s="40" t="e">
        <f>CO11+CO12+#REF!+CO15+CO13</f>
        <v>#REF!</v>
      </c>
      <c r="CP16" s="40" t="e">
        <f>CP11+CP12+#REF!+CP15+CP13</f>
        <v>#REF!</v>
      </c>
      <c r="CQ16" s="40" t="e">
        <f>CQ11+CQ12+#REF!+CQ15+CQ13</f>
        <v>#REF!</v>
      </c>
      <c r="CR16" s="41" t="e">
        <f>CR11+CR12+#REF!+#REF!+CR15</f>
        <v>#REF!</v>
      </c>
      <c r="CS16" s="42" t="e">
        <f>CR16*$CV$4</f>
        <v>#REF!</v>
      </c>
      <c r="CT16" s="34">
        <f>CT11+CT12+CT14+CT13+CT15</f>
        <v>5</v>
      </c>
      <c r="CU16" s="34">
        <f t="shared" ref="CU16:CW16" si="54">CU11+CU12+CU14+CU13+CU15</f>
        <v>1</v>
      </c>
      <c r="CV16" s="34">
        <f t="shared" si="54"/>
        <v>100</v>
      </c>
      <c r="CW16" s="34">
        <f t="shared" si="54"/>
        <v>0</v>
      </c>
      <c r="CX16" s="43"/>
    </row>
    <row r="17" spans="1:102" ht="34.5" customHeight="1">
      <c r="A17" s="46" t="s">
        <v>25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8"/>
      <c r="AM17" s="8"/>
      <c r="AN17" s="8"/>
      <c r="AO17" s="8"/>
      <c r="AP17" s="8"/>
      <c r="AQ17" s="8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8"/>
      <c r="BE17" s="8"/>
      <c r="BF17" s="8"/>
      <c r="BG17" s="9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8"/>
      <c r="CO17" s="8"/>
      <c r="CP17" s="8"/>
      <c r="CQ17" s="9"/>
      <c r="CR17" s="29"/>
      <c r="CS17" s="30">
        <f>CR17*$CV$4</f>
        <v>0</v>
      </c>
      <c r="CT17" s="35"/>
      <c r="CU17" s="35"/>
      <c r="CV17" s="36"/>
      <c r="CW17" s="52"/>
      <c r="CX17" s="53"/>
    </row>
    <row r="18" spans="1:102" ht="101.25" customHeight="1">
      <c r="A18" s="58" t="s">
        <v>53</v>
      </c>
      <c r="B18" s="15"/>
      <c r="C18" s="15"/>
      <c r="D18" s="15"/>
      <c r="E18" s="15"/>
      <c r="F18" s="15">
        <v>1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7"/>
      <c r="S18" s="17"/>
      <c r="T18" s="17"/>
      <c r="U18" s="17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9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9"/>
      <c r="CR18" s="26"/>
      <c r="CS18" s="27">
        <f>CR18*$CV$4</f>
        <v>0</v>
      </c>
      <c r="CT18" s="33">
        <f t="shared" ref="CT18:CT25" si="55">B18+D18+F18+H18+J18++N18+L18+P18+R18+T18+V18+X18+Z18+AB18+AD18+AF18+AH18+AJ18+AL18+AN18+AP18+AR18+AT18+AV18+AX18</f>
        <v>1</v>
      </c>
      <c r="CU18" s="33">
        <f t="shared" ref="CU18:CU25" si="56">C18+E18+G18+I18+K18+M18+O18+Q18+S18+U18+W18+Y18+AA18+AC18+AE18+AG18+AI18+AK18+AM18+AO18+AQ18+AS18+AU18+AW18+AY18</f>
        <v>0</v>
      </c>
      <c r="CV18" s="33">
        <f t="shared" si="3"/>
        <v>0</v>
      </c>
      <c r="CW18" s="50">
        <f t="shared" si="4"/>
        <v>0</v>
      </c>
      <c r="CX18" s="51">
        <f t="shared" si="0"/>
        <v>0</v>
      </c>
    </row>
    <row r="19" spans="1:102" ht="85.5" customHeight="1">
      <c r="A19" s="58" t="s">
        <v>54</v>
      </c>
      <c r="B19" s="15"/>
      <c r="C19" s="15"/>
      <c r="D19" s="15"/>
      <c r="E19" s="15"/>
      <c r="F19" s="15">
        <v>1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7"/>
      <c r="S19" s="17"/>
      <c r="T19" s="17"/>
      <c r="U19" s="17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9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9"/>
      <c r="CR19" s="26"/>
      <c r="CS19" s="27"/>
      <c r="CT19" s="33">
        <f t="shared" si="55"/>
        <v>1</v>
      </c>
      <c r="CU19" s="33">
        <f t="shared" si="56"/>
        <v>0</v>
      </c>
      <c r="CV19" s="33">
        <f t="shared" si="3"/>
        <v>0</v>
      </c>
      <c r="CW19" s="50">
        <f t="shared" si="4"/>
        <v>0</v>
      </c>
      <c r="CX19" s="51">
        <f t="shared" si="0"/>
        <v>0</v>
      </c>
    </row>
    <row r="20" spans="1:102" ht="90" customHeight="1">
      <c r="A20" s="58" t="s">
        <v>55</v>
      </c>
      <c r="B20" s="15"/>
      <c r="C20" s="15"/>
      <c r="D20" s="15"/>
      <c r="E20" s="15"/>
      <c r="F20" s="15">
        <v>1</v>
      </c>
      <c r="G20" s="15"/>
      <c r="H20" s="15">
        <v>1</v>
      </c>
      <c r="I20" s="15"/>
      <c r="J20" s="15">
        <v>1</v>
      </c>
      <c r="K20" s="15"/>
      <c r="L20" s="15">
        <v>1</v>
      </c>
      <c r="M20" s="15"/>
      <c r="N20" s="15">
        <v>1</v>
      </c>
      <c r="O20" s="15"/>
      <c r="P20" s="15">
        <v>1</v>
      </c>
      <c r="Q20" s="15"/>
      <c r="R20" s="17">
        <v>1</v>
      </c>
      <c r="S20" s="17"/>
      <c r="T20" s="17">
        <v>1</v>
      </c>
      <c r="U20" s="17"/>
      <c r="V20" s="15">
        <v>1</v>
      </c>
      <c r="W20" s="15"/>
      <c r="X20" s="15">
        <v>1</v>
      </c>
      <c r="Y20" s="15"/>
      <c r="Z20" s="15">
        <v>1</v>
      </c>
      <c r="AA20" s="15"/>
      <c r="AB20" s="15">
        <v>0</v>
      </c>
      <c r="AC20" s="15">
        <v>0</v>
      </c>
      <c r="AD20" s="15">
        <v>1</v>
      </c>
      <c r="AE20" s="15"/>
      <c r="AF20" s="15">
        <v>1</v>
      </c>
      <c r="AG20" s="15"/>
      <c r="AH20" s="15">
        <v>1</v>
      </c>
      <c r="AI20" s="15"/>
      <c r="AJ20" s="15">
        <v>1</v>
      </c>
      <c r="AK20" s="15"/>
      <c r="AL20" s="15">
        <v>1</v>
      </c>
      <c r="AM20" s="15"/>
      <c r="AN20" s="15">
        <v>1</v>
      </c>
      <c r="AO20" s="15"/>
      <c r="AP20" s="15">
        <v>1</v>
      </c>
      <c r="AQ20" s="15"/>
      <c r="AR20" s="15">
        <v>1</v>
      </c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9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9"/>
      <c r="CR20" s="26"/>
      <c r="CS20" s="27"/>
      <c r="CT20" s="33">
        <f t="shared" si="55"/>
        <v>19</v>
      </c>
      <c r="CU20" s="33">
        <f t="shared" si="56"/>
        <v>0</v>
      </c>
      <c r="CV20" s="33">
        <f t="shared" si="3"/>
        <v>0</v>
      </c>
      <c r="CW20" s="50">
        <f t="shared" si="4"/>
        <v>0</v>
      </c>
      <c r="CX20" s="51">
        <f t="shared" si="0"/>
        <v>0</v>
      </c>
    </row>
    <row r="21" spans="1:102" s="1" customFormat="1" ht="91.5" customHeight="1">
      <c r="A21" s="58" t="s">
        <v>67</v>
      </c>
      <c r="B21" s="48"/>
      <c r="C21" s="48"/>
      <c r="D21" s="17"/>
      <c r="E21" s="17"/>
      <c r="F21" s="17"/>
      <c r="G21" s="17"/>
      <c r="H21" s="17"/>
      <c r="I21" s="17"/>
      <c r="J21" s="17">
        <v>1</v>
      </c>
      <c r="K21" s="17"/>
      <c r="L21" s="15">
        <v>1</v>
      </c>
      <c r="M21" s="15"/>
      <c r="N21" s="15">
        <v>1</v>
      </c>
      <c r="O21" s="15"/>
      <c r="P21" s="15">
        <v>1</v>
      </c>
      <c r="Q21" s="15"/>
      <c r="R21" s="15">
        <v>1</v>
      </c>
      <c r="S21" s="15"/>
      <c r="T21" s="15">
        <v>1</v>
      </c>
      <c r="U21" s="15"/>
      <c r="V21" s="15">
        <v>1</v>
      </c>
      <c r="W21" s="15"/>
      <c r="X21" s="15">
        <v>1</v>
      </c>
      <c r="Y21" s="15"/>
      <c r="Z21" s="15">
        <v>1</v>
      </c>
      <c r="AA21" s="15"/>
      <c r="AB21" s="15">
        <v>0</v>
      </c>
      <c r="AC21" s="15">
        <v>0</v>
      </c>
      <c r="AD21" s="15">
        <v>1</v>
      </c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9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9"/>
      <c r="CR21" s="26"/>
      <c r="CS21" s="27">
        <f>CR21*$CV$4</f>
        <v>0</v>
      </c>
      <c r="CT21" s="33">
        <f t="shared" si="55"/>
        <v>10</v>
      </c>
      <c r="CU21" s="33">
        <f t="shared" si="56"/>
        <v>0</v>
      </c>
      <c r="CV21" s="33">
        <f t="shared" si="3"/>
        <v>0</v>
      </c>
      <c r="CW21" s="50">
        <f t="shared" si="4"/>
        <v>0</v>
      </c>
      <c r="CX21" s="51">
        <f t="shared" si="0"/>
        <v>0</v>
      </c>
    </row>
    <row r="22" spans="1:102" s="1" customFormat="1" ht="81" customHeight="1">
      <c r="A22" s="58" t="s">
        <v>68</v>
      </c>
      <c r="B22" s="48"/>
      <c r="C22" s="48"/>
      <c r="D22" s="17"/>
      <c r="E22" s="17"/>
      <c r="F22" s="17">
        <v>1</v>
      </c>
      <c r="G22" s="17"/>
      <c r="H22" s="17">
        <v>1</v>
      </c>
      <c r="I22" s="17"/>
      <c r="J22" s="17">
        <v>1</v>
      </c>
      <c r="K22" s="17"/>
      <c r="L22" s="15">
        <v>1</v>
      </c>
      <c r="M22" s="15"/>
      <c r="N22" s="15">
        <v>1</v>
      </c>
      <c r="O22" s="15"/>
      <c r="P22" s="15">
        <v>1</v>
      </c>
      <c r="Q22" s="15"/>
      <c r="R22" s="15">
        <v>1</v>
      </c>
      <c r="S22" s="15"/>
      <c r="T22" s="15">
        <v>1</v>
      </c>
      <c r="U22" s="15"/>
      <c r="V22" s="15">
        <v>1</v>
      </c>
      <c r="W22" s="15"/>
      <c r="X22" s="15">
        <v>1</v>
      </c>
      <c r="Y22" s="15"/>
      <c r="Z22" s="15">
        <v>1</v>
      </c>
      <c r="AA22" s="15"/>
      <c r="AB22" s="15">
        <v>1</v>
      </c>
      <c r="AC22" s="15"/>
      <c r="AD22" s="15">
        <v>1</v>
      </c>
      <c r="AE22" s="15"/>
      <c r="AF22" s="15">
        <v>1</v>
      </c>
      <c r="AG22" s="15"/>
      <c r="AH22" s="15">
        <v>1</v>
      </c>
      <c r="AI22" s="15"/>
      <c r="AJ22" s="15">
        <v>1</v>
      </c>
      <c r="AK22" s="15"/>
      <c r="AL22" s="15">
        <v>1</v>
      </c>
      <c r="AM22" s="15"/>
      <c r="AN22" s="15">
        <v>1</v>
      </c>
      <c r="AO22" s="15"/>
      <c r="AP22" s="15">
        <v>1</v>
      </c>
      <c r="AQ22" s="15"/>
      <c r="AR22" s="15">
        <v>1</v>
      </c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9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9"/>
      <c r="CR22" s="26"/>
      <c r="CS22" s="27"/>
      <c r="CT22" s="33">
        <f t="shared" si="55"/>
        <v>20</v>
      </c>
      <c r="CU22" s="33">
        <f t="shared" si="56"/>
        <v>0</v>
      </c>
      <c r="CV22" s="33">
        <f t="shared" si="3"/>
        <v>0</v>
      </c>
      <c r="CW22" s="50">
        <f t="shared" si="4"/>
        <v>0</v>
      </c>
      <c r="CX22" s="51">
        <f t="shared" si="0"/>
        <v>0</v>
      </c>
    </row>
    <row r="23" spans="1:102" s="1" customFormat="1" ht="81" customHeight="1">
      <c r="A23" s="58" t="s">
        <v>69</v>
      </c>
      <c r="B23" s="48"/>
      <c r="C23" s="48"/>
      <c r="D23" s="17"/>
      <c r="E23" s="17"/>
      <c r="F23" s="17">
        <v>1</v>
      </c>
      <c r="G23" s="17"/>
      <c r="H23" s="17">
        <v>1</v>
      </c>
      <c r="I23" s="17"/>
      <c r="J23" s="17">
        <v>1</v>
      </c>
      <c r="K23" s="17"/>
      <c r="L23" s="15">
        <v>1</v>
      </c>
      <c r="M23" s="15"/>
      <c r="N23" s="15">
        <v>1</v>
      </c>
      <c r="O23" s="15"/>
      <c r="P23" s="15">
        <v>1</v>
      </c>
      <c r="Q23" s="15"/>
      <c r="R23" s="15">
        <v>1</v>
      </c>
      <c r="S23" s="15"/>
      <c r="T23" s="15">
        <v>1</v>
      </c>
      <c r="U23" s="15"/>
      <c r="V23" s="15">
        <v>1</v>
      </c>
      <c r="W23" s="15"/>
      <c r="X23" s="15">
        <v>1</v>
      </c>
      <c r="Y23" s="15"/>
      <c r="Z23" s="15">
        <v>1</v>
      </c>
      <c r="AA23" s="15"/>
      <c r="AB23" s="15">
        <v>1</v>
      </c>
      <c r="AC23" s="15"/>
      <c r="AD23" s="15">
        <v>1</v>
      </c>
      <c r="AE23" s="15"/>
      <c r="AF23" s="15">
        <v>1</v>
      </c>
      <c r="AG23" s="15"/>
      <c r="AH23" s="15">
        <v>1</v>
      </c>
      <c r="AI23" s="15"/>
      <c r="AJ23" s="15">
        <v>1</v>
      </c>
      <c r="AK23" s="15"/>
      <c r="AL23" s="15">
        <v>1</v>
      </c>
      <c r="AM23" s="15"/>
      <c r="AN23" s="15">
        <v>1</v>
      </c>
      <c r="AO23" s="15"/>
      <c r="AP23" s="15">
        <v>1</v>
      </c>
      <c r="AQ23" s="15"/>
      <c r="AR23" s="15">
        <v>1</v>
      </c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9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9"/>
      <c r="CR23" s="26"/>
      <c r="CS23" s="27">
        <f>CR23*$CV$4</f>
        <v>0</v>
      </c>
      <c r="CT23" s="33">
        <f t="shared" si="55"/>
        <v>20</v>
      </c>
      <c r="CU23" s="33">
        <f t="shared" si="56"/>
        <v>0</v>
      </c>
      <c r="CV23" s="33">
        <f t="shared" si="3"/>
        <v>0</v>
      </c>
      <c r="CW23" s="50">
        <f t="shared" si="4"/>
        <v>0</v>
      </c>
      <c r="CX23" s="51">
        <f t="shared" si="0"/>
        <v>0</v>
      </c>
    </row>
    <row r="24" spans="1:102" s="1" customFormat="1" ht="74.25" customHeight="1">
      <c r="A24" s="58" t="s">
        <v>70</v>
      </c>
      <c r="B24" s="48"/>
      <c r="C24" s="48"/>
      <c r="D24" s="17"/>
      <c r="E24" s="17"/>
      <c r="F24" s="17">
        <v>1</v>
      </c>
      <c r="G24" s="17"/>
      <c r="H24" s="17">
        <v>1</v>
      </c>
      <c r="I24" s="17"/>
      <c r="J24" s="17">
        <v>1</v>
      </c>
      <c r="K24" s="17"/>
      <c r="L24" s="15">
        <v>1</v>
      </c>
      <c r="M24" s="15"/>
      <c r="N24" s="15">
        <v>1</v>
      </c>
      <c r="O24" s="15"/>
      <c r="P24" s="15">
        <v>1</v>
      </c>
      <c r="Q24" s="15"/>
      <c r="R24" s="15">
        <v>1</v>
      </c>
      <c r="S24" s="15"/>
      <c r="T24" s="15">
        <v>1</v>
      </c>
      <c r="U24" s="15"/>
      <c r="V24" s="15">
        <v>1</v>
      </c>
      <c r="W24" s="15"/>
      <c r="X24" s="15">
        <v>1</v>
      </c>
      <c r="Y24" s="15"/>
      <c r="Z24" s="15">
        <v>1</v>
      </c>
      <c r="AA24" s="15"/>
      <c r="AB24" s="15">
        <v>1</v>
      </c>
      <c r="AC24" s="15"/>
      <c r="AD24" s="15">
        <v>1</v>
      </c>
      <c r="AE24" s="15"/>
      <c r="AF24" s="15">
        <v>1</v>
      </c>
      <c r="AG24" s="15"/>
      <c r="AH24" s="15">
        <v>1</v>
      </c>
      <c r="AI24" s="15"/>
      <c r="AJ24" s="15">
        <v>1</v>
      </c>
      <c r="AK24" s="15"/>
      <c r="AL24" s="15">
        <v>1</v>
      </c>
      <c r="AM24" s="15"/>
      <c r="AN24" s="15">
        <v>1</v>
      </c>
      <c r="AO24" s="15"/>
      <c r="AP24" s="15">
        <v>1</v>
      </c>
      <c r="AQ24" s="15"/>
      <c r="AR24" s="15">
        <v>1</v>
      </c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9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9"/>
      <c r="CR24" s="26"/>
      <c r="CS24" s="27">
        <f>CR24*$CV$4</f>
        <v>0</v>
      </c>
      <c r="CT24" s="33">
        <f t="shared" si="55"/>
        <v>20</v>
      </c>
      <c r="CU24" s="33">
        <f t="shared" si="56"/>
        <v>0</v>
      </c>
      <c r="CV24" s="33">
        <f t="shared" si="3"/>
        <v>0</v>
      </c>
      <c r="CW24" s="50">
        <f t="shared" si="4"/>
        <v>0</v>
      </c>
      <c r="CX24" s="51">
        <f t="shared" si="0"/>
        <v>0</v>
      </c>
    </row>
    <row r="25" spans="1:102" s="1" customFormat="1" ht="75" customHeight="1">
      <c r="A25" s="58" t="s">
        <v>71</v>
      </c>
      <c r="B25" s="48"/>
      <c r="C25" s="48"/>
      <c r="D25" s="17"/>
      <c r="E25" s="17"/>
      <c r="F25" s="17">
        <v>1</v>
      </c>
      <c r="G25" s="17"/>
      <c r="H25" s="17">
        <v>1</v>
      </c>
      <c r="I25" s="17"/>
      <c r="J25" s="17">
        <v>1</v>
      </c>
      <c r="K25" s="17"/>
      <c r="L25" s="15">
        <v>1</v>
      </c>
      <c r="M25" s="15"/>
      <c r="N25" s="15">
        <v>1</v>
      </c>
      <c r="O25" s="15"/>
      <c r="P25" s="15">
        <v>1</v>
      </c>
      <c r="Q25" s="15"/>
      <c r="R25" s="15">
        <v>1</v>
      </c>
      <c r="S25" s="15"/>
      <c r="T25" s="15">
        <v>1</v>
      </c>
      <c r="U25" s="15"/>
      <c r="V25" s="15">
        <v>1</v>
      </c>
      <c r="W25" s="15"/>
      <c r="X25" s="15">
        <v>1</v>
      </c>
      <c r="Y25" s="15"/>
      <c r="Z25" s="15">
        <v>1</v>
      </c>
      <c r="AA25" s="15"/>
      <c r="AB25" s="15">
        <v>1</v>
      </c>
      <c r="AC25" s="15"/>
      <c r="AD25" s="15">
        <v>1</v>
      </c>
      <c r="AE25" s="15"/>
      <c r="AF25" s="15">
        <v>1</v>
      </c>
      <c r="AG25" s="15"/>
      <c r="AH25" s="15">
        <v>1</v>
      </c>
      <c r="AI25" s="15"/>
      <c r="AJ25" s="15">
        <v>1</v>
      </c>
      <c r="AK25" s="15"/>
      <c r="AL25" s="15">
        <v>1</v>
      </c>
      <c r="AM25" s="15"/>
      <c r="AN25" s="15">
        <v>1</v>
      </c>
      <c r="AO25" s="15"/>
      <c r="AP25" s="15">
        <v>1</v>
      </c>
      <c r="AQ25" s="15"/>
      <c r="AR25" s="15">
        <v>1</v>
      </c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9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9"/>
      <c r="CR25" s="26"/>
      <c r="CS25" s="27">
        <f>CR25*$CV$4</f>
        <v>0</v>
      </c>
      <c r="CT25" s="33">
        <f t="shared" si="55"/>
        <v>20</v>
      </c>
      <c r="CU25" s="33">
        <f t="shared" si="56"/>
        <v>0</v>
      </c>
      <c r="CV25" s="33">
        <f t="shared" si="3"/>
        <v>0</v>
      </c>
      <c r="CW25" s="50">
        <f t="shared" si="4"/>
        <v>0</v>
      </c>
      <c r="CX25" s="51">
        <f t="shared" si="0"/>
        <v>0</v>
      </c>
    </row>
    <row r="26" spans="1:102" s="45" customFormat="1">
      <c r="A26" s="39" t="s">
        <v>17</v>
      </c>
      <c r="B26" s="40">
        <f>B25+B24+B23+B22+B21+B20+B19+B18</f>
        <v>0</v>
      </c>
      <c r="C26" s="40">
        <f t="shared" ref="C26:AY26" si="57">C25+C24+C23+C22+C21+C20+C19+C18</f>
        <v>0</v>
      </c>
      <c r="D26" s="40">
        <f t="shared" si="57"/>
        <v>0</v>
      </c>
      <c r="E26" s="40">
        <f t="shared" si="57"/>
        <v>0</v>
      </c>
      <c r="F26" s="40">
        <f t="shared" si="57"/>
        <v>7</v>
      </c>
      <c r="G26" s="40">
        <f t="shared" si="57"/>
        <v>0</v>
      </c>
      <c r="H26" s="40">
        <f t="shared" si="57"/>
        <v>5</v>
      </c>
      <c r="I26" s="40">
        <f t="shared" si="57"/>
        <v>0</v>
      </c>
      <c r="J26" s="40">
        <f t="shared" si="57"/>
        <v>6</v>
      </c>
      <c r="K26" s="40">
        <f t="shared" si="57"/>
        <v>0</v>
      </c>
      <c r="L26" s="40">
        <f t="shared" si="57"/>
        <v>6</v>
      </c>
      <c r="M26" s="40">
        <f t="shared" si="57"/>
        <v>0</v>
      </c>
      <c r="N26" s="40">
        <f t="shared" si="57"/>
        <v>6</v>
      </c>
      <c r="O26" s="40">
        <f t="shared" si="57"/>
        <v>0</v>
      </c>
      <c r="P26" s="40">
        <f t="shared" si="57"/>
        <v>6</v>
      </c>
      <c r="Q26" s="40">
        <f t="shared" si="57"/>
        <v>0</v>
      </c>
      <c r="R26" s="40">
        <f t="shared" si="57"/>
        <v>6</v>
      </c>
      <c r="S26" s="40">
        <f t="shared" si="57"/>
        <v>0</v>
      </c>
      <c r="T26" s="40">
        <f t="shared" si="57"/>
        <v>6</v>
      </c>
      <c r="U26" s="40">
        <f t="shared" si="57"/>
        <v>0</v>
      </c>
      <c r="V26" s="40">
        <f t="shared" si="57"/>
        <v>6</v>
      </c>
      <c r="W26" s="40">
        <f t="shared" si="57"/>
        <v>0</v>
      </c>
      <c r="X26" s="40">
        <f t="shared" si="57"/>
        <v>6</v>
      </c>
      <c r="Y26" s="40">
        <f t="shared" si="57"/>
        <v>0</v>
      </c>
      <c r="Z26" s="40">
        <f t="shared" si="57"/>
        <v>6</v>
      </c>
      <c r="AA26" s="40">
        <f t="shared" si="57"/>
        <v>0</v>
      </c>
      <c r="AB26" s="40">
        <f t="shared" si="57"/>
        <v>4</v>
      </c>
      <c r="AC26" s="40">
        <f t="shared" si="57"/>
        <v>0</v>
      </c>
      <c r="AD26" s="40">
        <f t="shared" si="57"/>
        <v>6</v>
      </c>
      <c r="AE26" s="40">
        <f t="shared" si="57"/>
        <v>0</v>
      </c>
      <c r="AF26" s="40">
        <f t="shared" si="57"/>
        <v>5</v>
      </c>
      <c r="AG26" s="40">
        <f t="shared" si="57"/>
        <v>0</v>
      </c>
      <c r="AH26" s="40">
        <f t="shared" si="57"/>
        <v>5</v>
      </c>
      <c r="AI26" s="40">
        <f t="shared" si="57"/>
        <v>0</v>
      </c>
      <c r="AJ26" s="40">
        <f t="shared" si="57"/>
        <v>5</v>
      </c>
      <c r="AK26" s="40">
        <f t="shared" si="57"/>
        <v>0</v>
      </c>
      <c r="AL26" s="40">
        <f t="shared" si="57"/>
        <v>5</v>
      </c>
      <c r="AM26" s="40">
        <f t="shared" si="57"/>
        <v>0</v>
      </c>
      <c r="AN26" s="40">
        <f t="shared" si="57"/>
        <v>5</v>
      </c>
      <c r="AO26" s="40">
        <f t="shared" si="57"/>
        <v>0</v>
      </c>
      <c r="AP26" s="40">
        <f t="shared" si="57"/>
        <v>5</v>
      </c>
      <c r="AQ26" s="40">
        <f t="shared" si="57"/>
        <v>0</v>
      </c>
      <c r="AR26" s="40">
        <f t="shared" si="57"/>
        <v>5</v>
      </c>
      <c r="AS26" s="40">
        <f t="shared" si="57"/>
        <v>0</v>
      </c>
      <c r="AT26" s="40">
        <f t="shared" si="57"/>
        <v>0</v>
      </c>
      <c r="AU26" s="40">
        <f t="shared" si="57"/>
        <v>0</v>
      </c>
      <c r="AV26" s="40">
        <f t="shared" si="57"/>
        <v>0</v>
      </c>
      <c r="AW26" s="40">
        <f t="shared" si="57"/>
        <v>0</v>
      </c>
      <c r="AX26" s="40">
        <f t="shared" si="57"/>
        <v>0</v>
      </c>
      <c r="AY26" s="40">
        <f t="shared" si="57"/>
        <v>0</v>
      </c>
      <c r="AZ26" s="40">
        <f t="shared" ref="AZ26:BV26" si="58">AZ25+AZ24+AZ23+AZ22+AZ21+AZ20+AZ19+AZ18</f>
        <v>0</v>
      </c>
      <c r="BA26" s="40">
        <f t="shared" si="58"/>
        <v>0</v>
      </c>
      <c r="BB26" s="40">
        <f t="shared" si="58"/>
        <v>0</v>
      </c>
      <c r="BC26" s="40">
        <f t="shared" si="58"/>
        <v>0</v>
      </c>
      <c r="BD26" s="40">
        <f t="shared" si="58"/>
        <v>0</v>
      </c>
      <c r="BE26" s="40">
        <f t="shared" si="58"/>
        <v>0</v>
      </c>
      <c r="BF26" s="40">
        <f t="shared" si="58"/>
        <v>0</v>
      </c>
      <c r="BG26" s="40">
        <f t="shared" si="58"/>
        <v>0</v>
      </c>
      <c r="BH26" s="40">
        <f t="shared" si="58"/>
        <v>0</v>
      </c>
      <c r="BI26" s="40">
        <f t="shared" si="58"/>
        <v>0</v>
      </c>
      <c r="BJ26" s="40">
        <f t="shared" si="58"/>
        <v>0</v>
      </c>
      <c r="BK26" s="40">
        <f t="shared" si="58"/>
        <v>0</v>
      </c>
      <c r="BL26" s="40">
        <f t="shared" si="58"/>
        <v>0</v>
      </c>
      <c r="BM26" s="40">
        <f t="shared" si="58"/>
        <v>0</v>
      </c>
      <c r="BN26" s="40">
        <f t="shared" si="58"/>
        <v>0</v>
      </c>
      <c r="BO26" s="40">
        <f t="shared" si="58"/>
        <v>0</v>
      </c>
      <c r="BP26" s="40">
        <f t="shared" si="58"/>
        <v>0</v>
      </c>
      <c r="BQ26" s="40">
        <f t="shared" si="58"/>
        <v>0</v>
      </c>
      <c r="BR26" s="40">
        <f t="shared" si="58"/>
        <v>0</v>
      </c>
      <c r="BS26" s="40">
        <f t="shared" si="58"/>
        <v>0</v>
      </c>
      <c r="BT26" s="40">
        <f t="shared" si="58"/>
        <v>0</v>
      </c>
      <c r="BU26" s="40">
        <f t="shared" si="58"/>
        <v>0</v>
      </c>
      <c r="BV26" s="40">
        <f t="shared" si="58"/>
        <v>0</v>
      </c>
      <c r="BW26" s="40">
        <f t="shared" ref="BW26:CS26" si="59">BW25+BW24+BW23+BW22+BW21+BW20+BW19+BW18</f>
        <v>0</v>
      </c>
      <c r="BX26" s="40">
        <f t="shared" si="59"/>
        <v>0</v>
      </c>
      <c r="BY26" s="40">
        <f t="shared" si="59"/>
        <v>0</v>
      </c>
      <c r="BZ26" s="40">
        <f t="shared" si="59"/>
        <v>0</v>
      </c>
      <c r="CA26" s="40">
        <f t="shared" si="59"/>
        <v>0</v>
      </c>
      <c r="CB26" s="40">
        <f t="shared" si="59"/>
        <v>0</v>
      </c>
      <c r="CC26" s="40">
        <f t="shared" si="59"/>
        <v>0</v>
      </c>
      <c r="CD26" s="40">
        <f t="shared" si="59"/>
        <v>0</v>
      </c>
      <c r="CE26" s="40">
        <f t="shared" si="59"/>
        <v>0</v>
      </c>
      <c r="CF26" s="40">
        <f t="shared" si="59"/>
        <v>0</v>
      </c>
      <c r="CG26" s="40">
        <f t="shared" si="59"/>
        <v>0</v>
      </c>
      <c r="CH26" s="40">
        <f t="shared" si="59"/>
        <v>0</v>
      </c>
      <c r="CI26" s="40">
        <f t="shared" si="59"/>
        <v>0</v>
      </c>
      <c r="CJ26" s="40">
        <f t="shared" si="59"/>
        <v>0</v>
      </c>
      <c r="CK26" s="40">
        <f t="shared" si="59"/>
        <v>0</v>
      </c>
      <c r="CL26" s="40">
        <f t="shared" si="59"/>
        <v>0</v>
      </c>
      <c r="CM26" s="40">
        <f t="shared" si="59"/>
        <v>0</v>
      </c>
      <c r="CN26" s="40">
        <f t="shared" si="59"/>
        <v>0</v>
      </c>
      <c r="CO26" s="40">
        <f t="shared" si="59"/>
        <v>0</v>
      </c>
      <c r="CP26" s="40">
        <f t="shared" si="59"/>
        <v>0</v>
      </c>
      <c r="CQ26" s="40">
        <f t="shared" si="59"/>
        <v>0</v>
      </c>
      <c r="CR26" s="40">
        <f t="shared" si="59"/>
        <v>0</v>
      </c>
      <c r="CS26" s="40">
        <f t="shared" si="59"/>
        <v>0</v>
      </c>
      <c r="CT26" s="37">
        <f>CT18+CT19+CT20+CT21+CT21+CT23+CT24+CT25+CT22</f>
        <v>121</v>
      </c>
      <c r="CU26" s="37">
        <f t="shared" ref="CU26:CW26" si="60">CU18+CU19+CU20+CU21+CU21+CU23+CU24+CU25+CU22</f>
        <v>0</v>
      </c>
      <c r="CV26" s="37">
        <f t="shared" si="60"/>
        <v>0</v>
      </c>
      <c r="CW26" s="37">
        <f t="shared" si="60"/>
        <v>0</v>
      </c>
      <c r="CX26" s="43"/>
    </row>
    <row r="27" spans="1:102" ht="49.5">
      <c r="A27" s="59" t="s">
        <v>26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8"/>
      <c r="AM27" s="8"/>
      <c r="AN27" s="8"/>
      <c r="AO27" s="8"/>
      <c r="AP27" s="8"/>
      <c r="AQ27" s="8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8"/>
      <c r="BE27" s="8"/>
      <c r="BF27" s="8"/>
      <c r="BG27" s="9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8"/>
      <c r="CO27" s="8"/>
      <c r="CP27" s="8"/>
      <c r="CQ27" s="9"/>
      <c r="CR27" s="29"/>
      <c r="CS27" s="30">
        <f>CR27*$CV$4</f>
        <v>0</v>
      </c>
      <c r="CT27" s="35"/>
      <c r="CU27" s="35"/>
      <c r="CV27" s="36"/>
      <c r="CW27" s="52"/>
      <c r="CX27" s="53"/>
    </row>
    <row r="28" spans="1:102" ht="85.5" customHeight="1">
      <c r="A28" s="58" t="s">
        <v>56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>
        <v>1</v>
      </c>
      <c r="S28" s="15"/>
      <c r="T28" s="17"/>
      <c r="U28" s="17"/>
      <c r="V28" s="17"/>
      <c r="W28" s="17"/>
      <c r="X28" s="17"/>
      <c r="Y28" s="17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>
        <v>1</v>
      </c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9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9"/>
      <c r="CR28" s="26"/>
      <c r="CS28" s="27">
        <f>CR28*$CV$4</f>
        <v>0</v>
      </c>
      <c r="CT28" s="33">
        <f t="shared" ref="CT28:CT29" si="61">B28+D28+F28+H28+J28++N28+L28+P28+R28+T28+V28+X28+Z28+AB28+AD28+AF28+AH28+AJ28+AL28+AN28+AP28+AR28+AT28+AV28+AX28</f>
        <v>2</v>
      </c>
      <c r="CU28" s="33">
        <f t="shared" ref="CU28:CU29" si="62">C28+E28+G28+I28+K28+M28+O28+Q28+S28+U28+W28+Y28+AA28+AC28+AE28+AG28+AI28+AK28+AM28+AO28+AQ28+AS28+AU28+AW28+AY28</f>
        <v>0</v>
      </c>
      <c r="CV28" s="33">
        <f t="shared" ref="CV28:CV29" si="63">+CU28*100/CT28</f>
        <v>0</v>
      </c>
      <c r="CW28" s="50">
        <f t="shared" ref="CW28:CW29" si="64">+CS28*CV28%</f>
        <v>0</v>
      </c>
      <c r="CX28" s="51">
        <f t="shared" si="0"/>
        <v>0</v>
      </c>
    </row>
    <row r="29" spans="1:102" ht="94.5" customHeight="1">
      <c r="A29" s="58" t="s">
        <v>57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>
        <v>1</v>
      </c>
      <c r="U29" s="15"/>
      <c r="V29" s="15"/>
      <c r="W29" s="15"/>
      <c r="X29" s="15"/>
      <c r="Y29" s="15"/>
      <c r="Z29" s="17"/>
      <c r="AA29" s="17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8"/>
      <c r="AO29" s="15"/>
      <c r="AP29" s="18">
        <v>1</v>
      </c>
      <c r="AQ29" s="15"/>
      <c r="AR29" s="18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8"/>
      <c r="BE29" s="15"/>
      <c r="BF29" s="18"/>
      <c r="BG29" s="19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8"/>
      <c r="CO29" s="15"/>
      <c r="CP29" s="18"/>
      <c r="CQ29" s="19"/>
      <c r="CR29" s="26"/>
      <c r="CS29" s="27">
        <f>CR29*$CV$4</f>
        <v>0</v>
      </c>
      <c r="CT29" s="33">
        <f t="shared" si="61"/>
        <v>2</v>
      </c>
      <c r="CU29" s="33">
        <f t="shared" si="62"/>
        <v>0</v>
      </c>
      <c r="CV29" s="33">
        <f t="shared" si="63"/>
        <v>0</v>
      </c>
      <c r="CW29" s="50">
        <f t="shared" si="64"/>
        <v>0</v>
      </c>
      <c r="CX29" s="51">
        <f t="shared" si="0"/>
        <v>0</v>
      </c>
    </row>
    <row r="30" spans="1:102" s="45" customFormat="1">
      <c r="A30" s="39" t="s">
        <v>17</v>
      </c>
      <c r="B30" s="40">
        <f t="shared" ref="B30:BL30" si="65">B28+B29</f>
        <v>0</v>
      </c>
      <c r="C30" s="40">
        <f t="shared" si="65"/>
        <v>0</v>
      </c>
      <c r="D30" s="40">
        <f t="shared" si="65"/>
        <v>0</v>
      </c>
      <c r="E30" s="40">
        <f t="shared" si="65"/>
        <v>0</v>
      </c>
      <c r="F30" s="40">
        <f t="shared" si="65"/>
        <v>0</v>
      </c>
      <c r="G30" s="40">
        <f t="shared" si="65"/>
        <v>0</v>
      </c>
      <c r="H30" s="40">
        <f t="shared" si="65"/>
        <v>0</v>
      </c>
      <c r="I30" s="40">
        <f t="shared" si="65"/>
        <v>0</v>
      </c>
      <c r="J30" s="40">
        <f t="shared" si="65"/>
        <v>0</v>
      </c>
      <c r="K30" s="40">
        <f t="shared" si="65"/>
        <v>0</v>
      </c>
      <c r="L30" s="40">
        <f t="shared" si="65"/>
        <v>0</v>
      </c>
      <c r="M30" s="40">
        <f t="shared" si="65"/>
        <v>0</v>
      </c>
      <c r="N30" s="40">
        <f t="shared" si="65"/>
        <v>0</v>
      </c>
      <c r="O30" s="40">
        <f t="shared" si="65"/>
        <v>0</v>
      </c>
      <c r="P30" s="40">
        <f t="shared" si="65"/>
        <v>0</v>
      </c>
      <c r="Q30" s="40">
        <f t="shared" si="65"/>
        <v>0</v>
      </c>
      <c r="R30" s="40">
        <f t="shared" si="65"/>
        <v>1</v>
      </c>
      <c r="S30" s="40">
        <f t="shared" si="65"/>
        <v>0</v>
      </c>
      <c r="T30" s="40">
        <f t="shared" si="65"/>
        <v>1</v>
      </c>
      <c r="U30" s="40">
        <f t="shared" si="65"/>
        <v>0</v>
      </c>
      <c r="V30" s="40">
        <f t="shared" si="65"/>
        <v>0</v>
      </c>
      <c r="W30" s="40">
        <f t="shared" si="65"/>
        <v>0</v>
      </c>
      <c r="X30" s="40">
        <f t="shared" si="65"/>
        <v>0</v>
      </c>
      <c r="Y30" s="40">
        <f t="shared" si="65"/>
        <v>0</v>
      </c>
      <c r="Z30" s="40">
        <f t="shared" si="65"/>
        <v>0</v>
      </c>
      <c r="AA30" s="40">
        <f t="shared" si="65"/>
        <v>0</v>
      </c>
      <c r="AB30" s="40">
        <f t="shared" si="65"/>
        <v>0</v>
      </c>
      <c r="AC30" s="40">
        <f t="shared" si="65"/>
        <v>0</v>
      </c>
      <c r="AD30" s="40">
        <f t="shared" si="65"/>
        <v>0</v>
      </c>
      <c r="AE30" s="40">
        <f t="shared" si="65"/>
        <v>0</v>
      </c>
      <c r="AF30" s="40">
        <f t="shared" si="65"/>
        <v>0</v>
      </c>
      <c r="AG30" s="40">
        <f t="shared" si="65"/>
        <v>0</v>
      </c>
      <c r="AH30" s="40">
        <f t="shared" si="65"/>
        <v>0</v>
      </c>
      <c r="AI30" s="40">
        <f t="shared" si="65"/>
        <v>0</v>
      </c>
      <c r="AJ30" s="40">
        <f t="shared" si="65"/>
        <v>0</v>
      </c>
      <c r="AK30" s="40">
        <f t="shared" si="65"/>
        <v>0</v>
      </c>
      <c r="AL30" s="40">
        <f t="shared" si="65"/>
        <v>0</v>
      </c>
      <c r="AM30" s="40">
        <f t="shared" si="65"/>
        <v>0</v>
      </c>
      <c r="AN30" s="40">
        <f t="shared" si="65"/>
        <v>0</v>
      </c>
      <c r="AO30" s="40">
        <f t="shared" si="65"/>
        <v>0</v>
      </c>
      <c r="AP30" s="40">
        <f t="shared" si="65"/>
        <v>1</v>
      </c>
      <c r="AQ30" s="40">
        <f t="shared" si="65"/>
        <v>0</v>
      </c>
      <c r="AR30" s="40">
        <f t="shared" si="65"/>
        <v>1</v>
      </c>
      <c r="AS30" s="40">
        <f t="shared" si="65"/>
        <v>0</v>
      </c>
      <c r="AT30" s="40">
        <f t="shared" si="65"/>
        <v>0</v>
      </c>
      <c r="AU30" s="40">
        <f t="shared" si="65"/>
        <v>0</v>
      </c>
      <c r="AV30" s="40">
        <f t="shared" si="65"/>
        <v>0</v>
      </c>
      <c r="AW30" s="40">
        <f t="shared" si="65"/>
        <v>0</v>
      </c>
      <c r="AX30" s="40">
        <f t="shared" si="65"/>
        <v>0</v>
      </c>
      <c r="AY30" s="40">
        <f t="shared" si="65"/>
        <v>0</v>
      </c>
      <c r="AZ30" s="40">
        <f t="shared" si="65"/>
        <v>0</v>
      </c>
      <c r="BA30" s="40">
        <f t="shared" si="65"/>
        <v>0</v>
      </c>
      <c r="BB30" s="40">
        <f t="shared" si="65"/>
        <v>0</v>
      </c>
      <c r="BC30" s="40">
        <f t="shared" si="65"/>
        <v>0</v>
      </c>
      <c r="BD30" s="40">
        <f t="shared" si="65"/>
        <v>0</v>
      </c>
      <c r="BE30" s="40">
        <f t="shared" si="65"/>
        <v>0</v>
      </c>
      <c r="BF30" s="40">
        <f t="shared" si="65"/>
        <v>0</v>
      </c>
      <c r="BG30" s="40">
        <f t="shared" si="65"/>
        <v>0</v>
      </c>
      <c r="BH30" s="40">
        <f t="shared" si="65"/>
        <v>0</v>
      </c>
      <c r="BI30" s="40">
        <f t="shared" si="65"/>
        <v>0</v>
      </c>
      <c r="BJ30" s="40">
        <f t="shared" si="65"/>
        <v>0</v>
      </c>
      <c r="BK30" s="40">
        <f t="shared" si="65"/>
        <v>0</v>
      </c>
      <c r="BL30" s="40">
        <f t="shared" si="65"/>
        <v>0</v>
      </c>
      <c r="BM30" s="40">
        <f t="shared" ref="BM30:CQ30" si="66">BM28+BM29</f>
        <v>0</v>
      </c>
      <c r="BN30" s="40">
        <f t="shared" si="66"/>
        <v>0</v>
      </c>
      <c r="BO30" s="40">
        <f t="shared" si="66"/>
        <v>0</v>
      </c>
      <c r="BP30" s="40">
        <f t="shared" si="66"/>
        <v>0</v>
      </c>
      <c r="BQ30" s="40">
        <f t="shared" si="66"/>
        <v>0</v>
      </c>
      <c r="BR30" s="40">
        <f t="shared" si="66"/>
        <v>0</v>
      </c>
      <c r="BS30" s="40">
        <f t="shared" si="66"/>
        <v>0</v>
      </c>
      <c r="BT30" s="40">
        <f t="shared" si="66"/>
        <v>0</v>
      </c>
      <c r="BU30" s="40">
        <f t="shared" si="66"/>
        <v>0</v>
      </c>
      <c r="BV30" s="40">
        <f t="shared" si="66"/>
        <v>0</v>
      </c>
      <c r="BW30" s="40">
        <f t="shared" si="66"/>
        <v>0</v>
      </c>
      <c r="BX30" s="40">
        <f t="shared" si="66"/>
        <v>0</v>
      </c>
      <c r="BY30" s="40">
        <f t="shared" si="66"/>
        <v>0</v>
      </c>
      <c r="BZ30" s="40">
        <f t="shared" si="66"/>
        <v>0</v>
      </c>
      <c r="CA30" s="40">
        <f t="shared" si="66"/>
        <v>0</v>
      </c>
      <c r="CB30" s="40">
        <f t="shared" si="66"/>
        <v>0</v>
      </c>
      <c r="CC30" s="40">
        <f t="shared" si="66"/>
        <v>0</v>
      </c>
      <c r="CD30" s="40">
        <f t="shared" si="66"/>
        <v>0</v>
      </c>
      <c r="CE30" s="40">
        <f t="shared" si="66"/>
        <v>0</v>
      </c>
      <c r="CF30" s="40">
        <f t="shared" si="66"/>
        <v>0</v>
      </c>
      <c r="CG30" s="40">
        <f t="shared" si="66"/>
        <v>0</v>
      </c>
      <c r="CH30" s="40">
        <f t="shared" si="66"/>
        <v>0</v>
      </c>
      <c r="CI30" s="40">
        <f t="shared" si="66"/>
        <v>0</v>
      </c>
      <c r="CJ30" s="40">
        <f t="shared" si="66"/>
        <v>0</v>
      </c>
      <c r="CK30" s="40">
        <f t="shared" si="66"/>
        <v>0</v>
      </c>
      <c r="CL30" s="40">
        <f t="shared" si="66"/>
        <v>0</v>
      </c>
      <c r="CM30" s="40">
        <f t="shared" si="66"/>
        <v>0</v>
      </c>
      <c r="CN30" s="40">
        <f t="shared" si="66"/>
        <v>0</v>
      </c>
      <c r="CO30" s="40">
        <f t="shared" si="66"/>
        <v>0</v>
      </c>
      <c r="CP30" s="40">
        <f t="shared" si="66"/>
        <v>0</v>
      </c>
      <c r="CQ30" s="40">
        <f t="shared" si="66"/>
        <v>0</v>
      </c>
      <c r="CR30" s="40" t="e">
        <f>CR28+CR29+#REF!</f>
        <v>#REF!</v>
      </c>
      <c r="CS30" s="40" t="e">
        <f>CS28+CS29+#REF!</f>
        <v>#REF!</v>
      </c>
      <c r="CT30" s="37">
        <f>+CT28+CT29</f>
        <v>4</v>
      </c>
      <c r="CU30" s="37">
        <f t="shared" ref="CU30:CW30" si="67">+CU28+CU29</f>
        <v>0</v>
      </c>
      <c r="CV30" s="37">
        <f t="shared" si="67"/>
        <v>0</v>
      </c>
      <c r="CW30" s="37">
        <f t="shared" si="67"/>
        <v>0</v>
      </c>
      <c r="CX30" s="43"/>
    </row>
    <row r="31" spans="1:102" ht="33">
      <c r="A31" s="59" t="s">
        <v>27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8"/>
      <c r="AM31" s="8"/>
      <c r="AN31" s="8"/>
      <c r="AO31" s="8"/>
      <c r="AP31" s="8"/>
      <c r="AQ31" s="8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8"/>
      <c r="BE31" s="8"/>
      <c r="BF31" s="8"/>
      <c r="BG31" s="9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8"/>
      <c r="CO31" s="8"/>
      <c r="CP31" s="8"/>
      <c r="CQ31" s="9"/>
      <c r="CR31" s="29"/>
      <c r="CS31" s="30">
        <f>CR31*$CV$4</f>
        <v>0</v>
      </c>
      <c r="CT31" s="35"/>
      <c r="CU31" s="35"/>
      <c r="CV31" s="36"/>
      <c r="CW31" s="52"/>
      <c r="CX31" s="53"/>
    </row>
    <row r="32" spans="1:102" ht="91.5" customHeight="1">
      <c r="A32" s="58" t="s">
        <v>30</v>
      </c>
      <c r="B32" s="15"/>
      <c r="C32" s="15"/>
      <c r="D32" s="15"/>
      <c r="E32" s="15"/>
      <c r="F32" s="15">
        <v>1</v>
      </c>
      <c r="G32" s="15"/>
      <c r="H32" s="15">
        <v>1</v>
      </c>
      <c r="I32" s="15"/>
      <c r="J32" s="17">
        <v>1</v>
      </c>
      <c r="K32" s="17"/>
      <c r="L32" s="15">
        <v>1</v>
      </c>
      <c r="M32" s="15"/>
      <c r="N32" s="15">
        <v>1</v>
      </c>
      <c r="O32" s="15"/>
      <c r="P32" s="15">
        <v>1</v>
      </c>
      <c r="Q32" s="15"/>
      <c r="R32" s="15">
        <v>1</v>
      </c>
      <c r="S32" s="15"/>
      <c r="T32" s="15">
        <v>1</v>
      </c>
      <c r="U32" s="15"/>
      <c r="V32" s="15">
        <v>1</v>
      </c>
      <c r="W32" s="15"/>
      <c r="X32" s="15">
        <v>1</v>
      </c>
      <c r="Y32" s="15"/>
      <c r="Z32" s="15">
        <v>1</v>
      </c>
      <c r="AA32" s="15"/>
      <c r="AB32" s="15">
        <v>1</v>
      </c>
      <c r="AC32" s="15"/>
      <c r="AD32" s="15">
        <v>1</v>
      </c>
      <c r="AE32" s="15"/>
      <c r="AF32" s="15">
        <v>1</v>
      </c>
      <c r="AG32" s="15"/>
      <c r="AH32" s="15">
        <v>1</v>
      </c>
      <c r="AI32" s="15"/>
      <c r="AJ32" s="15">
        <v>1</v>
      </c>
      <c r="AK32" s="15"/>
      <c r="AL32" s="15">
        <v>1</v>
      </c>
      <c r="AM32" s="15"/>
      <c r="AN32" s="15">
        <v>1</v>
      </c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9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9"/>
      <c r="CR32" s="26"/>
      <c r="CS32" s="27">
        <f>CR32*$CV$4</f>
        <v>0</v>
      </c>
      <c r="CT32" s="33">
        <f t="shared" ref="CT32" si="68">B32+D32+F32+H32+J32++N32+L32+P32+R32+T32+V32+X32+Z32+AB32+AD32+AF32+AH32+AJ32+AL32+AN32+AP32+AR32+AT32+AV32+AX32</f>
        <v>18</v>
      </c>
      <c r="CU32" s="33">
        <f t="shared" ref="CU32" si="69">C32+E32+G32+I32+K32+M32+O32+Q32+S32+U32+W32+Y32+AA32+AC32+AE32+AG32+AI32+AK32+AM32+AO32+AQ32+AS32+AU32+AW32+AY32</f>
        <v>0</v>
      </c>
      <c r="CV32" s="33">
        <f t="shared" si="3"/>
        <v>0</v>
      </c>
      <c r="CW32" s="50">
        <f t="shared" si="4"/>
        <v>0</v>
      </c>
      <c r="CX32" s="51">
        <f t="shared" si="0"/>
        <v>0</v>
      </c>
    </row>
    <row r="33" spans="1:102" ht="90" customHeight="1">
      <c r="A33" s="58" t="s">
        <v>31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>
        <v>1</v>
      </c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>
        <v>1</v>
      </c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9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9"/>
      <c r="CR33" s="26"/>
      <c r="CS33" s="27"/>
      <c r="CT33" s="33">
        <f t="shared" ref="CT33" si="70">B33+D33+F33+H33+J33++N33+L33+P33+R33+T33+V33+X33+Z33+AB33+AD33+AF33+AH33+AJ33+AL33+AN33+AP33+AR33+AT33+AV33+AX33</f>
        <v>2</v>
      </c>
      <c r="CU33" s="33">
        <f t="shared" ref="CU33" si="71">C33+E33+G33+I33+K33+M33+O33+Q33+S33+U33+W33+Y33+AA33+AC33+AE33+AG33+AI33+AK33+AM33+AO33+AQ33+AS33+AU33+AW33+AY33</f>
        <v>0</v>
      </c>
      <c r="CV33" s="33">
        <f t="shared" si="3"/>
        <v>0</v>
      </c>
      <c r="CW33" s="50">
        <f t="shared" si="4"/>
        <v>0</v>
      </c>
      <c r="CX33" s="51">
        <f t="shared" si="0"/>
        <v>0</v>
      </c>
    </row>
    <row r="34" spans="1:102" ht="81" customHeight="1">
      <c r="A34" s="58" t="s">
        <v>58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>
        <v>1</v>
      </c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9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9"/>
      <c r="CR34" s="26"/>
      <c r="CS34" s="27"/>
      <c r="CT34" s="33">
        <f t="shared" ref="CT34:CT35" si="72">B34+D34+F34+H34+J34++N34+L34+P34+R34+T34+V34+X34+Z34+AB34+AD34+AF34+AH34+AJ34+AL34+AN34+AP34+AR34+AT34+AV34+AX34</f>
        <v>1</v>
      </c>
      <c r="CU34" s="33">
        <f t="shared" ref="CU34:CU35" si="73">C34+E34+G34+I34+K34+M34+O34+Q34+S34+U34+W34+Y34+AA34+AC34+AE34+AG34+AI34+AK34+AM34+AO34+AQ34+AS34+AU34+AW34+AY34</f>
        <v>0</v>
      </c>
      <c r="CV34" s="33">
        <f t="shared" si="3"/>
        <v>0</v>
      </c>
      <c r="CW34" s="50">
        <f t="shared" si="4"/>
        <v>0</v>
      </c>
      <c r="CX34" s="51">
        <f t="shared" si="0"/>
        <v>0</v>
      </c>
    </row>
    <row r="35" spans="1:102" ht="81" customHeight="1">
      <c r="A35" s="58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8"/>
      <c r="AM35" s="15"/>
      <c r="AN35" s="18"/>
      <c r="AO35" s="15"/>
      <c r="AP35" s="18">
        <v>1</v>
      </c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8"/>
      <c r="BE35" s="15"/>
      <c r="BF35" s="18"/>
      <c r="BG35" s="19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8"/>
      <c r="CO35" s="15"/>
      <c r="CP35" s="18"/>
      <c r="CQ35" s="19"/>
      <c r="CR35" s="26"/>
      <c r="CS35" s="27">
        <f>CR35*$CV$4</f>
        <v>0</v>
      </c>
      <c r="CT35" s="33">
        <f t="shared" si="72"/>
        <v>1</v>
      </c>
      <c r="CU35" s="33">
        <f t="shared" si="73"/>
        <v>0</v>
      </c>
      <c r="CV35" s="33">
        <f t="shared" si="3"/>
        <v>0</v>
      </c>
      <c r="CW35" s="50">
        <f t="shared" si="4"/>
        <v>0</v>
      </c>
      <c r="CX35" s="51">
        <f t="shared" si="0"/>
        <v>0</v>
      </c>
    </row>
    <row r="36" spans="1:102" s="45" customFormat="1">
      <c r="A36" s="39" t="s">
        <v>17</v>
      </c>
      <c r="B36" s="40">
        <f>B35+B34+B33+B32</f>
        <v>0</v>
      </c>
      <c r="C36" s="40">
        <f t="shared" ref="C36:AY36" si="74">C35+C34+C33+C32</f>
        <v>0</v>
      </c>
      <c r="D36" s="40">
        <f t="shared" si="74"/>
        <v>0</v>
      </c>
      <c r="E36" s="40">
        <f t="shared" si="74"/>
        <v>0</v>
      </c>
      <c r="F36" s="40">
        <f t="shared" si="74"/>
        <v>1</v>
      </c>
      <c r="G36" s="40">
        <f t="shared" si="74"/>
        <v>0</v>
      </c>
      <c r="H36" s="40">
        <f t="shared" si="74"/>
        <v>1</v>
      </c>
      <c r="I36" s="40">
        <f t="shared" si="74"/>
        <v>0</v>
      </c>
      <c r="J36" s="40">
        <f t="shared" si="74"/>
        <v>1</v>
      </c>
      <c r="K36" s="40">
        <f t="shared" si="74"/>
        <v>0</v>
      </c>
      <c r="L36" s="40">
        <f t="shared" si="74"/>
        <v>1</v>
      </c>
      <c r="M36" s="40">
        <f t="shared" si="74"/>
        <v>0</v>
      </c>
      <c r="N36" s="40">
        <f t="shared" si="74"/>
        <v>1</v>
      </c>
      <c r="O36" s="40">
        <f t="shared" si="74"/>
        <v>0</v>
      </c>
      <c r="P36" s="40">
        <f t="shared" si="74"/>
        <v>1</v>
      </c>
      <c r="Q36" s="40">
        <f t="shared" si="74"/>
        <v>0</v>
      </c>
      <c r="R36" s="40">
        <f t="shared" si="74"/>
        <v>2</v>
      </c>
      <c r="S36" s="40">
        <f t="shared" si="74"/>
        <v>0</v>
      </c>
      <c r="T36" s="40">
        <f t="shared" si="74"/>
        <v>1</v>
      </c>
      <c r="U36" s="40">
        <f t="shared" si="74"/>
        <v>0</v>
      </c>
      <c r="V36" s="40">
        <f t="shared" si="74"/>
        <v>1</v>
      </c>
      <c r="W36" s="40">
        <f t="shared" si="74"/>
        <v>0</v>
      </c>
      <c r="X36" s="40">
        <f t="shared" si="74"/>
        <v>1</v>
      </c>
      <c r="Y36" s="40">
        <f t="shared" si="74"/>
        <v>0</v>
      </c>
      <c r="Z36" s="40">
        <f t="shared" si="74"/>
        <v>1</v>
      </c>
      <c r="AA36" s="40">
        <f t="shared" si="74"/>
        <v>0</v>
      </c>
      <c r="AB36" s="40">
        <f t="shared" si="74"/>
        <v>1</v>
      </c>
      <c r="AC36" s="40">
        <f t="shared" si="74"/>
        <v>0</v>
      </c>
      <c r="AD36" s="40">
        <f t="shared" si="74"/>
        <v>1</v>
      </c>
      <c r="AE36" s="40">
        <f t="shared" si="74"/>
        <v>0</v>
      </c>
      <c r="AF36" s="40">
        <f t="shared" si="74"/>
        <v>1</v>
      </c>
      <c r="AG36" s="40">
        <f t="shared" si="74"/>
        <v>0</v>
      </c>
      <c r="AH36" s="40">
        <f t="shared" si="74"/>
        <v>1</v>
      </c>
      <c r="AI36" s="40">
        <f t="shared" si="74"/>
        <v>0</v>
      </c>
      <c r="AJ36" s="40">
        <f t="shared" si="74"/>
        <v>1</v>
      </c>
      <c r="AK36" s="40">
        <f t="shared" si="74"/>
        <v>0</v>
      </c>
      <c r="AL36" s="40">
        <f t="shared" si="74"/>
        <v>1</v>
      </c>
      <c r="AM36" s="40">
        <f t="shared" si="74"/>
        <v>0</v>
      </c>
      <c r="AN36" s="40">
        <f t="shared" si="74"/>
        <v>1</v>
      </c>
      <c r="AO36" s="40">
        <f t="shared" si="74"/>
        <v>0</v>
      </c>
      <c r="AP36" s="40">
        <f t="shared" si="74"/>
        <v>1</v>
      </c>
      <c r="AQ36" s="40">
        <f t="shared" si="74"/>
        <v>0</v>
      </c>
      <c r="AR36" s="40">
        <f t="shared" si="74"/>
        <v>2</v>
      </c>
      <c r="AS36" s="40">
        <f t="shared" si="74"/>
        <v>0</v>
      </c>
      <c r="AT36" s="40">
        <f t="shared" si="74"/>
        <v>0</v>
      </c>
      <c r="AU36" s="40">
        <f t="shared" si="74"/>
        <v>0</v>
      </c>
      <c r="AV36" s="40">
        <f t="shared" si="74"/>
        <v>0</v>
      </c>
      <c r="AW36" s="40">
        <f t="shared" si="74"/>
        <v>0</v>
      </c>
      <c r="AX36" s="40">
        <f t="shared" si="74"/>
        <v>0</v>
      </c>
      <c r="AY36" s="40">
        <f t="shared" si="74"/>
        <v>0</v>
      </c>
      <c r="AZ36" s="40">
        <f t="shared" ref="AZ36:BL36" si="75">AZ34+AZ35</f>
        <v>0</v>
      </c>
      <c r="BA36" s="40">
        <f t="shared" si="75"/>
        <v>0</v>
      </c>
      <c r="BB36" s="40">
        <f t="shared" si="75"/>
        <v>0</v>
      </c>
      <c r="BC36" s="40">
        <f t="shared" si="75"/>
        <v>0</v>
      </c>
      <c r="BD36" s="40">
        <f t="shared" si="75"/>
        <v>0</v>
      </c>
      <c r="BE36" s="40">
        <f t="shared" si="75"/>
        <v>0</v>
      </c>
      <c r="BF36" s="40">
        <f t="shared" si="75"/>
        <v>0</v>
      </c>
      <c r="BG36" s="40">
        <f t="shared" si="75"/>
        <v>0</v>
      </c>
      <c r="BH36" s="40">
        <f t="shared" si="75"/>
        <v>0</v>
      </c>
      <c r="BI36" s="40">
        <f t="shared" si="75"/>
        <v>0</v>
      </c>
      <c r="BJ36" s="40">
        <f t="shared" si="75"/>
        <v>0</v>
      </c>
      <c r="BK36" s="40">
        <f t="shared" si="75"/>
        <v>0</v>
      </c>
      <c r="BL36" s="40">
        <f t="shared" si="75"/>
        <v>0</v>
      </c>
      <c r="BM36" s="40">
        <f t="shared" ref="BM36:CQ36" si="76">BM34+BM35</f>
        <v>0</v>
      </c>
      <c r="BN36" s="40">
        <f t="shared" si="76"/>
        <v>0</v>
      </c>
      <c r="BO36" s="40">
        <f t="shared" si="76"/>
        <v>0</v>
      </c>
      <c r="BP36" s="40">
        <f t="shared" si="76"/>
        <v>0</v>
      </c>
      <c r="BQ36" s="40">
        <f t="shared" si="76"/>
        <v>0</v>
      </c>
      <c r="BR36" s="40">
        <f t="shared" si="76"/>
        <v>0</v>
      </c>
      <c r="BS36" s="40">
        <f t="shared" si="76"/>
        <v>0</v>
      </c>
      <c r="BT36" s="40">
        <f t="shared" si="76"/>
        <v>0</v>
      </c>
      <c r="BU36" s="40">
        <f t="shared" si="76"/>
        <v>0</v>
      </c>
      <c r="BV36" s="40">
        <f t="shared" si="76"/>
        <v>0</v>
      </c>
      <c r="BW36" s="40">
        <f t="shared" si="76"/>
        <v>0</v>
      </c>
      <c r="BX36" s="40">
        <f t="shared" si="76"/>
        <v>0</v>
      </c>
      <c r="BY36" s="40">
        <f t="shared" si="76"/>
        <v>0</v>
      </c>
      <c r="BZ36" s="40">
        <f t="shared" si="76"/>
        <v>0</v>
      </c>
      <c r="CA36" s="40">
        <f t="shared" si="76"/>
        <v>0</v>
      </c>
      <c r="CB36" s="40">
        <f t="shared" si="76"/>
        <v>0</v>
      </c>
      <c r="CC36" s="40">
        <f t="shared" si="76"/>
        <v>0</v>
      </c>
      <c r="CD36" s="40">
        <f t="shared" si="76"/>
        <v>0</v>
      </c>
      <c r="CE36" s="40">
        <f t="shared" si="76"/>
        <v>0</v>
      </c>
      <c r="CF36" s="40">
        <f t="shared" si="76"/>
        <v>0</v>
      </c>
      <c r="CG36" s="40">
        <f t="shared" si="76"/>
        <v>0</v>
      </c>
      <c r="CH36" s="40">
        <f t="shared" si="76"/>
        <v>0</v>
      </c>
      <c r="CI36" s="40">
        <f t="shared" si="76"/>
        <v>0</v>
      </c>
      <c r="CJ36" s="40">
        <f t="shared" si="76"/>
        <v>0</v>
      </c>
      <c r="CK36" s="40">
        <f t="shared" si="76"/>
        <v>0</v>
      </c>
      <c r="CL36" s="40">
        <f t="shared" si="76"/>
        <v>0</v>
      </c>
      <c r="CM36" s="40">
        <f t="shared" si="76"/>
        <v>0</v>
      </c>
      <c r="CN36" s="40">
        <f t="shared" si="76"/>
        <v>0</v>
      </c>
      <c r="CO36" s="40">
        <f t="shared" si="76"/>
        <v>0</v>
      </c>
      <c r="CP36" s="40">
        <f t="shared" si="76"/>
        <v>0</v>
      </c>
      <c r="CQ36" s="40">
        <f t="shared" si="76"/>
        <v>0</v>
      </c>
      <c r="CR36" s="40" t="e">
        <f>CR34+CR35+#REF!</f>
        <v>#REF!</v>
      </c>
      <c r="CS36" s="40" t="e">
        <f>CS34+CS35+#REF!</f>
        <v>#REF!</v>
      </c>
      <c r="CT36" s="37">
        <f>+CT34+CT35</f>
        <v>2</v>
      </c>
      <c r="CU36" s="37">
        <f>+CU34+CU35</f>
        <v>0</v>
      </c>
      <c r="CV36" s="34">
        <f>CU36*100/CT36</f>
        <v>0</v>
      </c>
      <c r="CW36" s="42" t="e">
        <f t="shared" si="4"/>
        <v>#REF!</v>
      </c>
      <c r="CX36" s="43"/>
    </row>
    <row r="37" spans="1:102" ht="33">
      <c r="A37" s="59" t="s">
        <v>66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8"/>
      <c r="AM37" s="8"/>
      <c r="AN37" s="8"/>
      <c r="AO37" s="8"/>
      <c r="AP37" s="8"/>
      <c r="AQ37" s="8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8"/>
      <c r="BE37" s="8"/>
      <c r="BF37" s="8"/>
      <c r="BG37" s="9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8"/>
      <c r="CO37" s="8"/>
      <c r="CP37" s="8"/>
      <c r="CQ37" s="9"/>
      <c r="CR37" s="29"/>
      <c r="CS37" s="30">
        <f>CR37*$CV$4</f>
        <v>0</v>
      </c>
      <c r="CT37" s="35"/>
      <c r="CU37" s="35"/>
      <c r="CV37" s="36"/>
      <c r="CW37" s="52"/>
      <c r="CX37" s="53"/>
    </row>
    <row r="38" spans="1:102">
      <c r="A38" s="58" t="s">
        <v>60</v>
      </c>
      <c r="B38" s="15"/>
      <c r="C38" s="15"/>
      <c r="D38" s="15">
        <v>1</v>
      </c>
      <c r="E38" s="15">
        <v>1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8"/>
      <c r="AM38" s="15"/>
      <c r="AN38" s="18"/>
      <c r="AO38" s="15"/>
      <c r="AP38" s="18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8"/>
      <c r="BE38" s="15"/>
      <c r="BF38" s="18"/>
      <c r="BG38" s="19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8"/>
      <c r="CO38" s="15"/>
      <c r="CP38" s="18"/>
      <c r="CQ38" s="19"/>
      <c r="CR38" s="26"/>
      <c r="CS38" s="27"/>
      <c r="CT38" s="33">
        <f t="shared" ref="CT38" si="77">B38+D38+F38+H38+J38++N38+L38+P38+R38+T38+V38+X38+Z38+AB38+AD38+AF38+AH38+AJ38+AL38+AN38+AP38+AR38+AT38+AV38+AX38</f>
        <v>1</v>
      </c>
      <c r="CU38" s="33">
        <f t="shared" ref="CU38" si="78">C38+E38+G38+I38+K38+M38+O38+Q38+S38+U38+W38+Y38+AA38+AC38+AE38+AG38+AI38+AK38+AM38+AO38+AQ38+AS38+AU38+AW38+AY38</f>
        <v>1</v>
      </c>
      <c r="CV38" s="33">
        <f t="shared" ref="CV38" si="79">+CU38*100/CT38</f>
        <v>100</v>
      </c>
      <c r="CW38" s="50">
        <f t="shared" ref="CW38" si="80">+CS38*CV38%</f>
        <v>0</v>
      </c>
      <c r="CX38" s="51"/>
    </row>
    <row r="39" spans="1:102">
      <c r="A39" s="58" t="s">
        <v>61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>
        <v>1</v>
      </c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8"/>
      <c r="AM39" s="15"/>
      <c r="AN39" s="18"/>
      <c r="AO39" s="15"/>
      <c r="AP39" s="18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8"/>
      <c r="BE39" s="15"/>
      <c r="BF39" s="18"/>
      <c r="BG39" s="19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8"/>
      <c r="CO39" s="15"/>
      <c r="CP39" s="18"/>
      <c r="CQ39" s="19"/>
      <c r="CR39" s="26"/>
      <c r="CS39" s="27"/>
      <c r="CT39" s="33">
        <f t="shared" ref="CT39:CT45" si="81">B39+D39+F39+H39+J39++N39+L39+P39+R39+T39+V39+X39+Z39+AB39+AD39+AF39+AH39+AJ39+AL39+AN39+AP39+AR39+AT39+AV39+AX39</f>
        <v>1</v>
      </c>
      <c r="CU39" s="33">
        <f t="shared" ref="CU39:CU45" si="82">C39+E39+G39+I39+K39+M39+O39+Q39+S39+U39+W39+Y39+AA39+AC39+AE39+AG39+AI39+AK39+AM39+AO39+AQ39+AS39+AU39+AW39+AY39</f>
        <v>0</v>
      </c>
      <c r="CV39" s="33">
        <f t="shared" ref="CV39:CV45" si="83">+CU39*100/CT39</f>
        <v>0</v>
      </c>
      <c r="CW39" s="50"/>
      <c r="CX39" s="51"/>
    </row>
    <row r="40" spans="1:102">
      <c r="A40" s="58" t="s">
        <v>62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>
        <v>1</v>
      </c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8"/>
      <c r="AM40" s="15"/>
      <c r="AN40" s="18"/>
      <c r="AO40" s="15"/>
      <c r="AP40" s="18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8"/>
      <c r="BE40" s="15"/>
      <c r="BF40" s="18"/>
      <c r="BG40" s="19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8"/>
      <c r="CO40" s="15"/>
      <c r="CP40" s="18"/>
      <c r="CQ40" s="19"/>
      <c r="CR40" s="26"/>
      <c r="CS40" s="27"/>
      <c r="CT40" s="33">
        <f t="shared" si="81"/>
        <v>1</v>
      </c>
      <c r="CU40" s="33">
        <f t="shared" si="82"/>
        <v>0</v>
      </c>
      <c r="CV40" s="33">
        <f t="shared" si="83"/>
        <v>0</v>
      </c>
      <c r="CW40" s="50"/>
      <c r="CX40" s="51"/>
    </row>
    <row r="41" spans="1:102">
      <c r="A41" s="58" t="s">
        <v>63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8"/>
      <c r="AM41" s="15"/>
      <c r="AN41" s="18"/>
      <c r="AO41" s="15"/>
      <c r="AP41" s="18"/>
      <c r="AQ41" s="15"/>
      <c r="AR41" s="15">
        <v>1</v>
      </c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8"/>
      <c r="BE41" s="15"/>
      <c r="BF41" s="18"/>
      <c r="BG41" s="19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8"/>
      <c r="CO41" s="15"/>
      <c r="CP41" s="18"/>
      <c r="CQ41" s="19"/>
      <c r="CR41" s="26"/>
      <c r="CS41" s="27"/>
      <c r="CT41" s="33">
        <f t="shared" si="81"/>
        <v>1</v>
      </c>
      <c r="CU41" s="33">
        <f t="shared" si="82"/>
        <v>0</v>
      </c>
      <c r="CV41" s="33">
        <f t="shared" si="83"/>
        <v>0</v>
      </c>
      <c r="CW41" s="50"/>
      <c r="CX41" s="51"/>
    </row>
    <row r="42" spans="1:102">
      <c r="A42" s="58" t="s">
        <v>64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8"/>
      <c r="AM42" s="15"/>
      <c r="AN42" s="18"/>
      <c r="AO42" s="15"/>
      <c r="AP42" s="18"/>
      <c r="AQ42" s="15"/>
      <c r="AR42" s="15">
        <v>1</v>
      </c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8"/>
      <c r="BE42" s="15"/>
      <c r="BF42" s="18"/>
      <c r="BG42" s="19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8"/>
      <c r="CO42" s="15"/>
      <c r="CP42" s="18"/>
      <c r="CQ42" s="19"/>
      <c r="CR42" s="26"/>
      <c r="CS42" s="27"/>
      <c r="CT42" s="33">
        <f t="shared" si="81"/>
        <v>1</v>
      </c>
      <c r="CU42" s="33">
        <f t="shared" si="82"/>
        <v>0</v>
      </c>
      <c r="CV42" s="33">
        <f t="shared" si="83"/>
        <v>0</v>
      </c>
      <c r="CW42" s="50"/>
      <c r="CX42" s="51"/>
    </row>
    <row r="43" spans="1:102">
      <c r="A43" s="58" t="s">
        <v>65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8"/>
      <c r="AM43" s="15"/>
      <c r="AN43" s="18"/>
      <c r="AO43" s="15"/>
      <c r="AP43" s="18"/>
      <c r="AQ43" s="15"/>
      <c r="AR43" s="15"/>
      <c r="AS43" s="15"/>
      <c r="AT43" s="15">
        <v>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8"/>
      <c r="BE43" s="15"/>
      <c r="BF43" s="18"/>
      <c r="BG43" s="19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8"/>
      <c r="CO43" s="15"/>
      <c r="CP43" s="18"/>
      <c r="CQ43" s="19"/>
      <c r="CR43" s="26"/>
      <c r="CS43" s="27"/>
      <c r="CT43" s="33">
        <f t="shared" si="81"/>
        <v>1</v>
      </c>
      <c r="CU43" s="33">
        <f t="shared" si="82"/>
        <v>0</v>
      </c>
      <c r="CV43" s="33">
        <f t="shared" si="83"/>
        <v>0</v>
      </c>
      <c r="CW43" s="50"/>
      <c r="CX43" s="51"/>
    </row>
    <row r="44" spans="1:102">
      <c r="A44" s="5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8"/>
      <c r="AM44" s="15"/>
      <c r="AN44" s="18"/>
      <c r="AO44" s="15"/>
      <c r="AP44" s="18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8"/>
      <c r="BE44" s="15"/>
      <c r="BF44" s="18"/>
      <c r="BG44" s="19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8"/>
      <c r="CO44" s="15"/>
      <c r="CP44" s="18"/>
      <c r="CQ44" s="19"/>
      <c r="CR44" s="26"/>
      <c r="CS44" s="27"/>
      <c r="CT44" s="33">
        <f t="shared" si="81"/>
        <v>0</v>
      </c>
      <c r="CU44" s="33">
        <f t="shared" si="82"/>
        <v>0</v>
      </c>
      <c r="CV44" s="33" t="e">
        <f t="shared" si="83"/>
        <v>#DIV/0!</v>
      </c>
      <c r="CW44" s="50"/>
      <c r="CX44" s="51"/>
    </row>
    <row r="45" spans="1:102" ht="81" customHeight="1">
      <c r="A45" s="5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8"/>
      <c r="AM45" s="15"/>
      <c r="AN45" s="18"/>
      <c r="AO45" s="15"/>
      <c r="AP45" s="18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8"/>
      <c r="BE45" s="15"/>
      <c r="BF45" s="18"/>
      <c r="BG45" s="19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8"/>
      <c r="CO45" s="15"/>
      <c r="CP45" s="18"/>
      <c r="CQ45" s="19"/>
      <c r="CR45" s="26"/>
      <c r="CS45" s="27"/>
      <c r="CT45" s="33">
        <f t="shared" si="81"/>
        <v>0</v>
      </c>
      <c r="CU45" s="33">
        <f t="shared" si="82"/>
        <v>0</v>
      </c>
      <c r="CV45" s="33" t="e">
        <f t="shared" si="83"/>
        <v>#DIV/0!</v>
      </c>
      <c r="CW45" s="50"/>
      <c r="CX45" s="51"/>
    </row>
    <row r="46" spans="1:102" s="45" customFormat="1">
      <c r="A46" s="39" t="s">
        <v>17</v>
      </c>
      <c r="B46" s="40">
        <f>B45+B44+B43+B42+B41+B40+B39+B38</f>
        <v>0</v>
      </c>
      <c r="C46" s="40">
        <f t="shared" ref="C46:AY46" si="84">C45+C44+C43+C42+C41+C40+C39+C38</f>
        <v>0</v>
      </c>
      <c r="D46" s="40">
        <f t="shared" si="84"/>
        <v>1</v>
      </c>
      <c r="E46" s="40">
        <f t="shared" si="84"/>
        <v>1</v>
      </c>
      <c r="F46" s="40">
        <f t="shared" si="84"/>
        <v>0</v>
      </c>
      <c r="G46" s="40">
        <f t="shared" si="84"/>
        <v>0</v>
      </c>
      <c r="H46" s="40">
        <f t="shared" si="84"/>
        <v>0</v>
      </c>
      <c r="I46" s="40">
        <f t="shared" si="84"/>
        <v>0</v>
      </c>
      <c r="J46" s="40">
        <f t="shared" si="84"/>
        <v>0</v>
      </c>
      <c r="K46" s="40">
        <f t="shared" si="84"/>
        <v>0</v>
      </c>
      <c r="L46" s="40">
        <f t="shared" si="84"/>
        <v>0</v>
      </c>
      <c r="M46" s="40">
        <f t="shared" si="84"/>
        <v>0</v>
      </c>
      <c r="N46" s="40">
        <f t="shared" si="84"/>
        <v>0</v>
      </c>
      <c r="O46" s="40">
        <f t="shared" si="84"/>
        <v>0</v>
      </c>
      <c r="P46" s="40">
        <f t="shared" si="84"/>
        <v>0</v>
      </c>
      <c r="Q46" s="40">
        <f t="shared" si="84"/>
        <v>0</v>
      </c>
      <c r="R46" s="40">
        <f t="shared" si="84"/>
        <v>2</v>
      </c>
      <c r="S46" s="40">
        <f t="shared" si="84"/>
        <v>0</v>
      </c>
      <c r="T46" s="40">
        <f t="shared" si="84"/>
        <v>0</v>
      </c>
      <c r="U46" s="40">
        <f t="shared" si="84"/>
        <v>0</v>
      </c>
      <c r="V46" s="40">
        <f t="shared" si="84"/>
        <v>0</v>
      </c>
      <c r="W46" s="40">
        <f t="shared" si="84"/>
        <v>0</v>
      </c>
      <c r="X46" s="40">
        <f t="shared" si="84"/>
        <v>0</v>
      </c>
      <c r="Y46" s="40">
        <f t="shared" si="84"/>
        <v>0</v>
      </c>
      <c r="Z46" s="40">
        <f t="shared" si="84"/>
        <v>0</v>
      </c>
      <c r="AA46" s="40">
        <f t="shared" si="84"/>
        <v>0</v>
      </c>
      <c r="AB46" s="40">
        <f t="shared" si="84"/>
        <v>0</v>
      </c>
      <c r="AC46" s="40">
        <f t="shared" si="84"/>
        <v>0</v>
      </c>
      <c r="AD46" s="40">
        <f t="shared" si="84"/>
        <v>0</v>
      </c>
      <c r="AE46" s="40">
        <f t="shared" si="84"/>
        <v>0</v>
      </c>
      <c r="AF46" s="40">
        <f t="shared" si="84"/>
        <v>0</v>
      </c>
      <c r="AG46" s="40">
        <f t="shared" si="84"/>
        <v>0</v>
      </c>
      <c r="AH46" s="40">
        <f t="shared" si="84"/>
        <v>0</v>
      </c>
      <c r="AI46" s="40">
        <f t="shared" si="84"/>
        <v>0</v>
      </c>
      <c r="AJ46" s="40">
        <f t="shared" si="84"/>
        <v>0</v>
      </c>
      <c r="AK46" s="40">
        <f t="shared" si="84"/>
        <v>0</v>
      </c>
      <c r="AL46" s="40">
        <f t="shared" si="84"/>
        <v>0</v>
      </c>
      <c r="AM46" s="40">
        <f t="shared" si="84"/>
        <v>0</v>
      </c>
      <c r="AN46" s="40">
        <f t="shared" si="84"/>
        <v>0</v>
      </c>
      <c r="AO46" s="40">
        <f t="shared" si="84"/>
        <v>0</v>
      </c>
      <c r="AP46" s="40">
        <f t="shared" si="84"/>
        <v>0</v>
      </c>
      <c r="AQ46" s="40">
        <f t="shared" si="84"/>
        <v>0</v>
      </c>
      <c r="AR46" s="40">
        <f t="shared" si="84"/>
        <v>2</v>
      </c>
      <c r="AS46" s="40">
        <f t="shared" si="84"/>
        <v>0</v>
      </c>
      <c r="AT46" s="40">
        <f t="shared" si="84"/>
        <v>1</v>
      </c>
      <c r="AU46" s="40">
        <f t="shared" si="84"/>
        <v>0</v>
      </c>
      <c r="AV46" s="40">
        <f t="shared" si="84"/>
        <v>0</v>
      </c>
      <c r="AW46" s="40">
        <f t="shared" si="84"/>
        <v>0</v>
      </c>
      <c r="AX46" s="40">
        <f t="shared" si="84"/>
        <v>0</v>
      </c>
      <c r="AY46" s="40">
        <f t="shared" si="84"/>
        <v>0</v>
      </c>
      <c r="AZ46" s="40">
        <f t="shared" ref="AZ46:BP46" si="85">AZ45+AZ44+AZ43+AZ41+AZ40+AZ39+AZ38</f>
        <v>0</v>
      </c>
      <c r="BA46" s="40">
        <f t="shared" si="85"/>
        <v>0</v>
      </c>
      <c r="BB46" s="40">
        <f t="shared" si="85"/>
        <v>0</v>
      </c>
      <c r="BC46" s="40">
        <f t="shared" si="85"/>
        <v>0</v>
      </c>
      <c r="BD46" s="40">
        <f t="shared" si="85"/>
        <v>0</v>
      </c>
      <c r="BE46" s="40">
        <f t="shared" si="85"/>
        <v>0</v>
      </c>
      <c r="BF46" s="40">
        <f t="shared" si="85"/>
        <v>0</v>
      </c>
      <c r="BG46" s="40">
        <f t="shared" si="85"/>
        <v>0</v>
      </c>
      <c r="BH46" s="40">
        <f t="shared" si="85"/>
        <v>0</v>
      </c>
      <c r="BI46" s="40">
        <f t="shared" si="85"/>
        <v>0</v>
      </c>
      <c r="BJ46" s="40">
        <f t="shared" si="85"/>
        <v>0</v>
      </c>
      <c r="BK46" s="40">
        <f t="shared" si="85"/>
        <v>0</v>
      </c>
      <c r="BL46" s="40">
        <f t="shared" si="85"/>
        <v>0</v>
      </c>
      <c r="BM46" s="40">
        <f t="shared" si="85"/>
        <v>0</v>
      </c>
      <c r="BN46" s="40">
        <f t="shared" si="85"/>
        <v>0</v>
      </c>
      <c r="BO46" s="40">
        <f t="shared" si="85"/>
        <v>0</v>
      </c>
      <c r="BP46" s="40">
        <f t="shared" si="85"/>
        <v>0</v>
      </c>
      <c r="BQ46" s="40">
        <f t="shared" ref="BQ46:CS46" si="86">BQ45+BQ44+BQ43+BQ41+BQ40+BQ39+BQ38</f>
        <v>0</v>
      </c>
      <c r="BR46" s="40">
        <f t="shared" si="86"/>
        <v>0</v>
      </c>
      <c r="BS46" s="40">
        <f t="shared" si="86"/>
        <v>0</v>
      </c>
      <c r="BT46" s="40">
        <f t="shared" si="86"/>
        <v>0</v>
      </c>
      <c r="BU46" s="40">
        <f t="shared" si="86"/>
        <v>0</v>
      </c>
      <c r="BV46" s="40">
        <f t="shared" si="86"/>
        <v>0</v>
      </c>
      <c r="BW46" s="40">
        <f t="shared" si="86"/>
        <v>0</v>
      </c>
      <c r="BX46" s="40">
        <f t="shared" si="86"/>
        <v>0</v>
      </c>
      <c r="BY46" s="40">
        <f t="shared" si="86"/>
        <v>0</v>
      </c>
      <c r="BZ46" s="40">
        <f t="shared" si="86"/>
        <v>0</v>
      </c>
      <c r="CA46" s="40">
        <f t="shared" si="86"/>
        <v>0</v>
      </c>
      <c r="CB46" s="40">
        <f t="shared" si="86"/>
        <v>0</v>
      </c>
      <c r="CC46" s="40">
        <f t="shared" si="86"/>
        <v>0</v>
      </c>
      <c r="CD46" s="40">
        <f t="shared" si="86"/>
        <v>0</v>
      </c>
      <c r="CE46" s="40">
        <f t="shared" si="86"/>
        <v>0</v>
      </c>
      <c r="CF46" s="40">
        <f t="shared" si="86"/>
        <v>0</v>
      </c>
      <c r="CG46" s="40">
        <f t="shared" si="86"/>
        <v>0</v>
      </c>
      <c r="CH46" s="40">
        <f t="shared" si="86"/>
        <v>0</v>
      </c>
      <c r="CI46" s="40">
        <f t="shared" si="86"/>
        <v>0</v>
      </c>
      <c r="CJ46" s="40">
        <f t="shared" si="86"/>
        <v>0</v>
      </c>
      <c r="CK46" s="40">
        <f t="shared" si="86"/>
        <v>0</v>
      </c>
      <c r="CL46" s="40">
        <f t="shared" si="86"/>
        <v>0</v>
      </c>
      <c r="CM46" s="40">
        <f t="shared" si="86"/>
        <v>0</v>
      </c>
      <c r="CN46" s="40">
        <f t="shared" si="86"/>
        <v>0</v>
      </c>
      <c r="CO46" s="40">
        <f t="shared" si="86"/>
        <v>0</v>
      </c>
      <c r="CP46" s="40">
        <f t="shared" si="86"/>
        <v>0</v>
      </c>
      <c r="CQ46" s="40">
        <f t="shared" si="86"/>
        <v>0</v>
      </c>
      <c r="CR46" s="40">
        <f t="shared" si="86"/>
        <v>0</v>
      </c>
      <c r="CS46" s="40">
        <f t="shared" si="86"/>
        <v>0</v>
      </c>
      <c r="CT46" s="37">
        <f>+CT35+CT34+CT33+CT32</f>
        <v>22</v>
      </c>
      <c r="CU46" s="37">
        <f>+CU35+CU34+CU33+CU32</f>
        <v>0</v>
      </c>
      <c r="CV46" s="34">
        <f>CU46*100/CT46</f>
        <v>0</v>
      </c>
      <c r="CW46" s="42">
        <f t="shared" si="4"/>
        <v>0</v>
      </c>
      <c r="CX46" s="43"/>
    </row>
    <row r="47" spans="1:102">
      <c r="A47" s="10" t="s">
        <v>18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2"/>
      <c r="AM47" s="12"/>
      <c r="AN47" s="12"/>
      <c r="AO47" s="12"/>
      <c r="AP47" s="12"/>
      <c r="AQ47" s="12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2"/>
      <c r="BE47" s="12"/>
      <c r="BF47" s="12"/>
      <c r="BG47" s="13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2"/>
      <c r="CO47" s="12"/>
      <c r="CP47" s="12"/>
      <c r="CQ47" s="13"/>
      <c r="CR47" s="29"/>
      <c r="CS47" s="30">
        <f>CR47*$CV$4</f>
        <v>0</v>
      </c>
      <c r="CT47" s="35"/>
      <c r="CU47" s="35"/>
      <c r="CV47" s="36"/>
      <c r="CW47" s="52"/>
      <c r="CX47" s="53"/>
    </row>
    <row r="48" spans="1:102" ht="17.25" thickBot="1">
      <c r="AL48" s="14"/>
      <c r="AM48" s="14"/>
      <c r="AN48" s="14"/>
      <c r="AO48" s="14"/>
      <c r="AP48" s="14"/>
      <c r="AQ48" s="14"/>
      <c r="BD48" s="14"/>
      <c r="BE48" s="14"/>
      <c r="BF48" s="14"/>
      <c r="BG48" s="14"/>
      <c r="CN48" s="14"/>
      <c r="CO48" s="14"/>
      <c r="CP48" s="14"/>
      <c r="CQ48" s="14"/>
      <c r="CR48" s="31" t="e">
        <f>CR16+CR26+CR30+CR46</f>
        <v>#REF!</v>
      </c>
      <c r="CS48" s="32" t="e">
        <f>SUM(CS16+CS26+CS30+CS46)</f>
        <v>#REF!</v>
      </c>
      <c r="CT48" s="49">
        <f>SUM(CT46+CT30+CT26+CT16)</f>
        <v>152</v>
      </c>
      <c r="CU48" s="49">
        <f>+CU46+CU30+CU26+CU16</f>
        <v>1</v>
      </c>
      <c r="CV48" s="38">
        <f t="shared" ref="CV48" si="87">+CU48*100/CT48</f>
        <v>0.65789473684210531</v>
      </c>
      <c r="CW48" s="54" t="e">
        <f>SUM(CW10:CW47)</f>
        <v>#REF!</v>
      </c>
      <c r="CX48" s="55">
        <f>SUM(CX10:CX47)</f>
        <v>0</v>
      </c>
    </row>
    <row r="49" spans="38:95" s="1" customFormat="1">
      <c r="AL49" s="14"/>
      <c r="AM49" s="14"/>
      <c r="AN49" s="14"/>
      <c r="AO49" s="14"/>
      <c r="AP49" s="14"/>
      <c r="AQ49" s="14"/>
      <c r="BD49" s="14"/>
      <c r="BE49" s="14"/>
      <c r="BF49" s="14"/>
      <c r="BG49" s="14"/>
      <c r="CN49" s="14"/>
      <c r="CO49" s="14"/>
      <c r="CP49" s="14"/>
      <c r="CQ49" s="14"/>
    </row>
    <row r="50" spans="38:95" s="1" customFormat="1">
      <c r="AL50" s="14"/>
      <c r="AM50" s="14"/>
      <c r="AN50" s="14"/>
      <c r="AO50" s="14"/>
      <c r="AP50" s="14"/>
      <c r="AQ50" s="14"/>
      <c r="BD50" s="14"/>
      <c r="BE50" s="14"/>
      <c r="BF50" s="14"/>
      <c r="BG50" s="14"/>
      <c r="CN50" s="14"/>
      <c r="CO50" s="14"/>
      <c r="CP50" s="14"/>
      <c r="CQ50" s="14"/>
    </row>
    <row r="51" spans="38:95" s="1" customFormat="1">
      <c r="AL51" s="14"/>
      <c r="AM51" s="14"/>
      <c r="AN51" s="14"/>
      <c r="AO51" s="14"/>
      <c r="AP51" s="14"/>
      <c r="AQ51" s="14"/>
      <c r="BD51" s="14"/>
      <c r="BE51" s="14"/>
      <c r="BF51" s="14"/>
      <c r="BG51" s="14"/>
      <c r="CN51" s="14"/>
      <c r="CO51" s="14"/>
      <c r="CP51" s="14"/>
      <c r="CQ51" s="14"/>
    </row>
    <row r="52" spans="38:95" s="1" customFormat="1">
      <c r="AL52" s="14"/>
      <c r="AM52" s="14"/>
      <c r="AN52" s="14"/>
      <c r="AO52" s="14"/>
      <c r="AP52" s="14"/>
      <c r="AQ52" s="14"/>
      <c r="BD52" s="14"/>
      <c r="BE52" s="14"/>
      <c r="BF52" s="14"/>
      <c r="BG52" s="14"/>
      <c r="CN52" s="14"/>
      <c r="CO52" s="14"/>
      <c r="CP52" s="14"/>
      <c r="CQ52" s="14"/>
    </row>
    <row r="53" spans="38:95" s="1" customFormat="1">
      <c r="AL53" s="14"/>
      <c r="AM53" s="14"/>
      <c r="AN53" s="14"/>
      <c r="AO53" s="14"/>
      <c r="AP53" s="14"/>
      <c r="AQ53" s="14"/>
      <c r="BD53" s="14"/>
      <c r="BE53" s="14"/>
      <c r="BF53" s="14"/>
      <c r="BG53" s="14"/>
      <c r="CN53" s="14"/>
      <c r="CO53" s="14"/>
      <c r="CP53" s="14"/>
      <c r="CQ53" s="14"/>
    </row>
    <row r="54" spans="38:95" s="1" customFormat="1">
      <c r="AL54" s="14"/>
      <c r="AM54" s="14"/>
      <c r="AN54" s="14"/>
      <c r="AO54" s="14"/>
      <c r="AP54" s="14"/>
      <c r="AQ54" s="14"/>
      <c r="BD54" s="14"/>
      <c r="BE54" s="14"/>
      <c r="BF54" s="14"/>
      <c r="BG54" s="14"/>
      <c r="CN54" s="14"/>
      <c r="CO54" s="14"/>
      <c r="CP54" s="14"/>
      <c r="CQ54" s="14"/>
    </row>
    <row r="55" spans="38:95" s="1" customFormat="1">
      <c r="AL55" s="14"/>
      <c r="AM55" s="14"/>
      <c r="AN55" s="14"/>
      <c r="AO55" s="14"/>
      <c r="AP55" s="14"/>
      <c r="AQ55" s="14"/>
      <c r="BD55" s="14"/>
      <c r="BE55" s="14"/>
      <c r="BF55" s="14"/>
      <c r="BG55" s="14"/>
      <c r="CN55" s="14"/>
      <c r="CO55" s="14"/>
      <c r="CP55" s="14"/>
      <c r="CQ55" s="14"/>
    </row>
    <row r="56" spans="38:95" s="1" customFormat="1">
      <c r="AL56" s="14"/>
      <c r="AM56" s="14"/>
      <c r="AN56" s="14"/>
      <c r="AO56" s="14"/>
      <c r="AP56" s="14"/>
      <c r="AQ56" s="14"/>
      <c r="BD56" s="14"/>
      <c r="BE56" s="14"/>
      <c r="BF56" s="14"/>
      <c r="BG56" s="14"/>
      <c r="CN56" s="14"/>
      <c r="CO56" s="14"/>
      <c r="CP56" s="14"/>
      <c r="CQ56" s="14"/>
    </row>
    <row r="57" spans="38:95" s="1" customFormat="1">
      <c r="AL57" s="14"/>
      <c r="AM57" s="14"/>
      <c r="AN57" s="14"/>
      <c r="AO57" s="14"/>
      <c r="AP57" s="14"/>
      <c r="AQ57" s="14"/>
      <c r="BD57" s="14"/>
      <c r="BE57" s="14"/>
      <c r="BF57" s="14"/>
      <c r="BG57" s="14"/>
      <c r="CN57" s="14"/>
      <c r="CO57" s="14"/>
      <c r="CP57" s="14"/>
      <c r="CQ57" s="14"/>
    </row>
    <row r="58" spans="38:95" s="1" customFormat="1">
      <c r="AL58" s="14"/>
      <c r="AM58" s="14"/>
      <c r="AN58" s="14"/>
      <c r="AO58" s="14"/>
      <c r="AP58" s="14"/>
      <c r="AQ58" s="14"/>
      <c r="BD58" s="14"/>
      <c r="BE58" s="14"/>
      <c r="BF58" s="14"/>
      <c r="BG58" s="14"/>
      <c r="CN58" s="14"/>
      <c r="CO58" s="14"/>
      <c r="CP58" s="14"/>
      <c r="CQ58" s="14"/>
    </row>
    <row r="59" spans="38:95" s="1" customFormat="1">
      <c r="AL59" s="14"/>
      <c r="AM59" s="14"/>
      <c r="AN59" s="14"/>
      <c r="AO59" s="14"/>
      <c r="AP59" s="14"/>
      <c r="AQ59" s="14"/>
      <c r="BD59" s="14"/>
      <c r="BE59" s="14"/>
      <c r="BF59" s="14"/>
      <c r="BG59" s="14"/>
      <c r="CN59" s="14"/>
      <c r="CO59" s="14"/>
      <c r="CP59" s="14"/>
      <c r="CQ59" s="14"/>
    </row>
    <row r="60" spans="38:95" s="1" customFormat="1">
      <c r="AL60" s="14"/>
      <c r="AM60" s="14"/>
      <c r="AN60" s="14"/>
      <c r="AO60" s="14"/>
      <c r="AP60" s="14"/>
      <c r="AQ60" s="14"/>
      <c r="BD60" s="14"/>
      <c r="BE60" s="14"/>
      <c r="BF60" s="14"/>
      <c r="BG60" s="14"/>
      <c r="CN60" s="14"/>
      <c r="CO60" s="14"/>
      <c r="CP60" s="14"/>
      <c r="CQ60" s="14"/>
    </row>
    <row r="61" spans="38:95" s="1" customFormat="1">
      <c r="AL61" s="14"/>
      <c r="AM61" s="14"/>
      <c r="AN61" s="14"/>
      <c r="AO61" s="14"/>
      <c r="AP61" s="14"/>
      <c r="AQ61" s="14"/>
      <c r="BD61" s="14"/>
      <c r="BE61" s="14"/>
      <c r="BF61" s="14"/>
      <c r="BG61" s="14"/>
      <c r="CN61" s="14"/>
      <c r="CO61" s="14"/>
      <c r="CP61" s="14"/>
      <c r="CQ61" s="14"/>
    </row>
    <row r="62" spans="38:95" s="1" customFormat="1">
      <c r="AL62" s="14"/>
      <c r="AM62" s="14"/>
      <c r="AN62" s="14"/>
      <c r="AO62" s="14"/>
      <c r="AP62" s="14"/>
      <c r="AQ62" s="14"/>
      <c r="BD62" s="14"/>
      <c r="BE62" s="14"/>
      <c r="BF62" s="14"/>
      <c r="BG62" s="14"/>
      <c r="CN62" s="14"/>
      <c r="CO62" s="14"/>
      <c r="CP62" s="14"/>
      <c r="CQ62" s="14"/>
    </row>
    <row r="63" spans="38:95" s="1" customFormat="1">
      <c r="AL63" s="14"/>
      <c r="AM63" s="14"/>
      <c r="AN63" s="14"/>
      <c r="AO63" s="14"/>
      <c r="AP63" s="14"/>
      <c r="AQ63" s="14"/>
      <c r="BD63" s="14"/>
      <c r="BE63" s="14"/>
      <c r="BF63" s="14"/>
      <c r="BG63" s="14"/>
      <c r="CN63" s="14"/>
      <c r="CO63" s="14"/>
      <c r="CP63" s="14"/>
      <c r="CQ63" s="14"/>
    </row>
    <row r="64" spans="38:95" s="1" customFormat="1">
      <c r="AL64" s="14"/>
      <c r="AM64" s="14"/>
      <c r="AN64" s="14"/>
      <c r="AO64" s="14"/>
      <c r="AP64" s="14"/>
      <c r="AQ64" s="14"/>
      <c r="BD64" s="14"/>
      <c r="BE64" s="14"/>
      <c r="BF64" s="14"/>
      <c r="BG64" s="14"/>
      <c r="CN64" s="14"/>
      <c r="CO64" s="14"/>
      <c r="CP64" s="14"/>
      <c r="CQ64" s="14"/>
    </row>
    <row r="65" spans="38:95" s="1" customFormat="1">
      <c r="AL65" s="14"/>
      <c r="AM65" s="14"/>
      <c r="AN65" s="14"/>
      <c r="AO65" s="14"/>
      <c r="AP65" s="14"/>
      <c r="AQ65" s="14"/>
      <c r="BD65" s="14"/>
      <c r="BE65" s="14"/>
      <c r="BF65" s="14"/>
      <c r="BG65" s="14"/>
      <c r="CN65" s="14"/>
      <c r="CO65" s="14"/>
      <c r="CP65" s="14"/>
      <c r="CQ65" s="14"/>
    </row>
    <row r="66" spans="38:95" s="1" customFormat="1">
      <c r="AL66" s="14"/>
      <c r="AM66" s="14"/>
      <c r="AN66" s="14"/>
      <c r="AO66" s="14"/>
      <c r="AP66" s="14"/>
      <c r="AQ66" s="14"/>
      <c r="BD66" s="14"/>
      <c r="BE66" s="14"/>
      <c r="BF66" s="14"/>
      <c r="BG66" s="14"/>
      <c r="CN66" s="14"/>
      <c r="CO66" s="14"/>
      <c r="CP66" s="14"/>
      <c r="CQ66" s="14"/>
    </row>
    <row r="67" spans="38:95" s="1" customFormat="1">
      <c r="AL67" s="14"/>
      <c r="AM67" s="14"/>
      <c r="AN67" s="14"/>
      <c r="AO67" s="14"/>
      <c r="AP67" s="14"/>
      <c r="AQ67" s="14"/>
      <c r="BD67" s="14"/>
      <c r="BE67" s="14"/>
      <c r="BF67" s="14"/>
      <c r="BG67" s="14"/>
      <c r="CN67" s="14"/>
      <c r="CO67" s="14"/>
      <c r="CP67" s="14"/>
      <c r="CQ67" s="14"/>
    </row>
    <row r="68" spans="38:95" s="1" customFormat="1">
      <c r="AL68" s="14"/>
      <c r="AM68" s="14"/>
      <c r="AN68" s="14"/>
      <c r="AO68" s="14"/>
      <c r="AP68" s="14"/>
      <c r="AQ68" s="14"/>
      <c r="BD68" s="14"/>
      <c r="BE68" s="14"/>
      <c r="BF68" s="14"/>
      <c r="BG68" s="14"/>
      <c r="CN68" s="14"/>
      <c r="CO68" s="14"/>
      <c r="CP68" s="14"/>
      <c r="CQ68" s="14"/>
    </row>
    <row r="69" spans="38:95" s="1" customFormat="1">
      <c r="AL69" s="14"/>
      <c r="AM69" s="14"/>
      <c r="AN69" s="14"/>
      <c r="AO69" s="14"/>
      <c r="AP69" s="14"/>
      <c r="AQ69" s="14"/>
      <c r="BD69" s="14"/>
      <c r="BE69" s="14"/>
      <c r="BF69" s="14"/>
      <c r="BG69" s="14"/>
      <c r="CN69" s="14"/>
      <c r="CO69" s="14"/>
      <c r="CP69" s="14"/>
      <c r="CQ69" s="14"/>
    </row>
    <row r="70" spans="38:95" s="1" customFormat="1">
      <c r="AL70" s="14"/>
      <c r="AM70" s="14"/>
      <c r="AN70" s="14"/>
      <c r="AO70" s="14"/>
      <c r="AP70" s="14"/>
      <c r="AQ70" s="14"/>
      <c r="BD70" s="14"/>
      <c r="BE70" s="14"/>
      <c r="BF70" s="14"/>
      <c r="BG70" s="14"/>
      <c r="CN70" s="14"/>
      <c r="CO70" s="14"/>
      <c r="CP70" s="14"/>
      <c r="CQ70" s="14"/>
    </row>
    <row r="71" spans="38:95" s="1" customFormat="1">
      <c r="AL71" s="14"/>
      <c r="AM71" s="14"/>
      <c r="AN71" s="14"/>
      <c r="AO71" s="14"/>
      <c r="AP71" s="14"/>
      <c r="AQ71" s="14"/>
      <c r="BD71" s="14"/>
      <c r="BE71" s="14"/>
      <c r="BF71" s="14"/>
      <c r="BG71" s="14"/>
      <c r="CN71" s="14"/>
      <c r="CO71" s="14"/>
      <c r="CP71" s="14"/>
      <c r="CQ71" s="14"/>
    </row>
    <row r="72" spans="38:95" s="1" customFormat="1">
      <c r="AL72" s="14"/>
      <c r="AM72" s="14"/>
      <c r="AN72" s="14"/>
      <c r="AO72" s="14"/>
      <c r="AP72" s="14"/>
      <c r="AQ72" s="14"/>
      <c r="BD72" s="14"/>
      <c r="BE72" s="14"/>
      <c r="BF72" s="14"/>
      <c r="BG72" s="14"/>
      <c r="CN72" s="14"/>
      <c r="CO72" s="14"/>
      <c r="CP72" s="14"/>
      <c r="CQ72" s="14"/>
    </row>
    <row r="73" spans="38:95" s="1" customFormat="1">
      <c r="AL73" s="14"/>
      <c r="AM73" s="14"/>
      <c r="AN73" s="14"/>
      <c r="AO73" s="14"/>
      <c r="AP73" s="14"/>
      <c r="AQ73" s="14"/>
      <c r="BD73" s="14"/>
      <c r="BE73" s="14"/>
      <c r="BF73" s="14"/>
      <c r="BG73" s="14"/>
      <c r="CN73" s="14"/>
      <c r="CO73" s="14"/>
      <c r="CP73" s="14"/>
      <c r="CQ73" s="14"/>
    </row>
    <row r="74" spans="38:95" s="1" customFormat="1">
      <c r="AL74" s="14"/>
      <c r="AM74" s="14"/>
      <c r="AN74" s="14"/>
      <c r="AO74" s="14"/>
      <c r="AP74" s="14"/>
      <c r="AQ74" s="14"/>
      <c r="BD74" s="14"/>
      <c r="BE74" s="14"/>
      <c r="BF74" s="14"/>
      <c r="BG74" s="14"/>
      <c r="CN74" s="14"/>
      <c r="CO74" s="14"/>
      <c r="CP74" s="14"/>
      <c r="CQ74" s="14"/>
    </row>
    <row r="75" spans="38:95" s="1" customFormat="1">
      <c r="AL75" s="14"/>
      <c r="AM75" s="14"/>
      <c r="AN75" s="14"/>
      <c r="AO75" s="14"/>
      <c r="AP75" s="14"/>
      <c r="AQ75" s="14"/>
      <c r="BD75" s="14"/>
      <c r="BE75" s="14"/>
      <c r="BF75" s="14"/>
      <c r="BG75" s="14"/>
      <c r="CN75" s="14"/>
      <c r="CO75" s="14"/>
      <c r="CP75" s="14"/>
      <c r="CQ75" s="14"/>
    </row>
    <row r="76" spans="38:95" s="1" customFormat="1">
      <c r="AL76" s="14"/>
      <c r="AM76" s="14"/>
      <c r="AN76" s="14"/>
      <c r="AO76" s="14"/>
      <c r="AP76" s="14"/>
      <c r="AQ76" s="14"/>
      <c r="BD76" s="14"/>
      <c r="BE76" s="14"/>
      <c r="BF76" s="14"/>
      <c r="BG76" s="14"/>
      <c r="CN76" s="14"/>
      <c r="CO76" s="14"/>
      <c r="CP76" s="14"/>
      <c r="CQ76" s="14"/>
    </row>
    <row r="77" spans="38:95" s="1" customFormat="1">
      <c r="AL77" s="14"/>
      <c r="AM77" s="14"/>
      <c r="AN77" s="14"/>
      <c r="AO77" s="14"/>
      <c r="AP77" s="14"/>
      <c r="AQ77" s="14"/>
      <c r="BD77" s="14"/>
      <c r="BE77" s="14"/>
      <c r="BF77" s="14"/>
      <c r="BG77" s="14"/>
      <c r="CN77" s="14"/>
      <c r="CO77" s="14"/>
      <c r="CP77" s="14"/>
      <c r="CQ77" s="14"/>
    </row>
    <row r="78" spans="38:95" s="1" customFormat="1">
      <c r="AL78" s="14"/>
      <c r="AM78" s="14"/>
      <c r="AN78" s="14"/>
      <c r="AO78" s="14"/>
      <c r="AP78" s="14"/>
      <c r="AQ78" s="14"/>
      <c r="BD78" s="14"/>
      <c r="BE78" s="14"/>
      <c r="BF78" s="14"/>
      <c r="BG78" s="14"/>
      <c r="CN78" s="14"/>
      <c r="CO78" s="14"/>
      <c r="CP78" s="14"/>
      <c r="CQ78" s="14"/>
    </row>
    <row r="79" spans="38:95" s="1" customFormat="1">
      <c r="AL79" s="14"/>
      <c r="AM79" s="14"/>
      <c r="AN79" s="14"/>
      <c r="AO79" s="14"/>
      <c r="AP79" s="14"/>
      <c r="AQ79" s="14"/>
      <c r="BD79" s="14"/>
      <c r="BE79" s="14"/>
      <c r="BF79" s="14"/>
      <c r="BG79" s="14"/>
      <c r="CN79" s="14"/>
      <c r="CO79" s="14"/>
      <c r="CP79" s="14"/>
      <c r="CQ79" s="14"/>
    </row>
    <row r="80" spans="38:95" s="1" customFormat="1">
      <c r="AL80" s="14"/>
      <c r="AM80" s="14"/>
      <c r="AN80" s="14"/>
      <c r="AO80" s="14"/>
      <c r="AP80" s="14"/>
      <c r="AQ80" s="14"/>
      <c r="BD80" s="14"/>
      <c r="BE80" s="14"/>
      <c r="BF80" s="14"/>
      <c r="BG80" s="14"/>
      <c r="CN80" s="14"/>
      <c r="CO80" s="14"/>
      <c r="CP80" s="14"/>
      <c r="CQ80" s="14"/>
    </row>
    <row r="81" spans="38:95" s="1" customFormat="1">
      <c r="AL81" s="14"/>
      <c r="AM81" s="14"/>
      <c r="AN81" s="14"/>
      <c r="AO81" s="14"/>
      <c r="AP81" s="14"/>
      <c r="AQ81" s="14"/>
      <c r="BD81" s="14"/>
      <c r="BE81" s="14"/>
      <c r="BF81" s="14"/>
      <c r="BG81" s="14"/>
      <c r="CN81" s="14"/>
      <c r="CO81" s="14"/>
      <c r="CP81" s="14"/>
      <c r="CQ81" s="14"/>
    </row>
    <row r="82" spans="38:95" s="1" customFormat="1">
      <c r="AL82" s="14"/>
      <c r="AM82" s="14"/>
      <c r="AN82" s="14"/>
      <c r="AO82" s="14"/>
      <c r="AP82" s="14"/>
      <c r="AQ82" s="14"/>
      <c r="BD82" s="14"/>
      <c r="BE82" s="14"/>
      <c r="BF82" s="14"/>
      <c r="BG82" s="14"/>
      <c r="CN82" s="14"/>
      <c r="CO82" s="14"/>
      <c r="CP82" s="14"/>
      <c r="CQ82" s="14"/>
    </row>
    <row r="83" spans="38:95" s="1" customFormat="1">
      <c r="AL83" s="14"/>
      <c r="AM83" s="14"/>
      <c r="AN83" s="14"/>
      <c r="AO83" s="14"/>
      <c r="AP83" s="14"/>
      <c r="AQ83" s="14"/>
      <c r="BD83" s="14"/>
      <c r="BE83" s="14"/>
      <c r="BF83" s="14"/>
      <c r="BG83" s="14"/>
      <c r="CN83" s="14"/>
      <c r="CO83" s="14"/>
      <c r="CP83" s="14"/>
      <c r="CQ83" s="14"/>
    </row>
    <row r="84" spans="38:95" s="1" customFormat="1">
      <c r="AL84" s="14"/>
      <c r="AM84" s="14"/>
      <c r="AN84" s="14"/>
      <c r="AO84" s="14"/>
      <c r="AP84" s="14"/>
      <c r="AQ84" s="14"/>
      <c r="BD84" s="14"/>
      <c r="BE84" s="14"/>
      <c r="BF84" s="14"/>
      <c r="BG84" s="14"/>
      <c r="CN84" s="14"/>
      <c r="CO84" s="14"/>
      <c r="CP84" s="14"/>
      <c r="CQ84" s="14"/>
    </row>
    <row r="85" spans="38:95" s="1" customFormat="1">
      <c r="AL85" s="14"/>
      <c r="AM85" s="14"/>
      <c r="AN85" s="14"/>
      <c r="AO85" s="14"/>
      <c r="AP85" s="14"/>
      <c r="AQ85" s="14"/>
      <c r="BD85" s="14"/>
      <c r="BE85" s="14"/>
      <c r="BF85" s="14"/>
      <c r="BG85" s="14"/>
      <c r="CN85" s="14"/>
      <c r="CO85" s="14"/>
      <c r="CP85" s="14"/>
      <c r="CQ85" s="14"/>
    </row>
    <row r="86" spans="38:95" s="1" customFormat="1">
      <c r="AL86" s="14"/>
      <c r="AM86" s="14"/>
      <c r="AN86" s="14"/>
      <c r="AO86" s="14"/>
      <c r="AP86" s="14"/>
      <c r="AQ86" s="14"/>
      <c r="BD86" s="14"/>
      <c r="BE86" s="14"/>
      <c r="BF86" s="14"/>
      <c r="BG86" s="14"/>
      <c r="CN86" s="14"/>
      <c r="CO86" s="14"/>
      <c r="CP86" s="14"/>
      <c r="CQ86" s="14"/>
    </row>
    <row r="87" spans="38:95" s="1" customFormat="1">
      <c r="AL87" s="14"/>
      <c r="AM87" s="14"/>
      <c r="AN87" s="14"/>
      <c r="AO87" s="14"/>
      <c r="AP87" s="14"/>
      <c r="AQ87" s="14"/>
      <c r="BD87" s="14"/>
      <c r="BE87" s="14"/>
      <c r="BF87" s="14"/>
      <c r="BG87" s="14"/>
      <c r="CN87" s="14"/>
      <c r="CO87" s="14"/>
      <c r="CP87" s="14"/>
      <c r="CQ87" s="14"/>
    </row>
    <row r="88" spans="38:95" s="1" customFormat="1">
      <c r="AL88" s="14"/>
      <c r="AM88" s="14"/>
      <c r="AN88" s="14"/>
      <c r="AO88" s="14"/>
      <c r="AP88" s="14"/>
      <c r="AQ88" s="14"/>
      <c r="BD88" s="14"/>
      <c r="BE88" s="14"/>
      <c r="BF88" s="14"/>
      <c r="BG88" s="14"/>
      <c r="CN88" s="14"/>
      <c r="CO88" s="14"/>
      <c r="CP88" s="14"/>
      <c r="CQ88" s="14"/>
    </row>
    <row r="89" spans="38:95" s="1" customFormat="1">
      <c r="AL89" s="14"/>
      <c r="AM89" s="14"/>
      <c r="AN89" s="14"/>
      <c r="AO89" s="14"/>
      <c r="AP89" s="14"/>
      <c r="AQ89" s="14"/>
      <c r="BD89" s="14"/>
      <c r="BE89" s="14"/>
      <c r="BF89" s="14"/>
      <c r="BG89" s="14"/>
      <c r="CN89" s="14"/>
      <c r="CO89" s="14"/>
      <c r="CP89" s="14"/>
      <c r="CQ89" s="14"/>
    </row>
    <row r="90" spans="38:95" s="1" customFormat="1">
      <c r="AL90" s="14"/>
      <c r="AM90" s="14"/>
      <c r="AN90" s="14"/>
      <c r="AO90" s="14"/>
      <c r="AP90" s="14"/>
      <c r="AQ90" s="14"/>
      <c r="BD90" s="14"/>
      <c r="BE90" s="14"/>
      <c r="BF90" s="14"/>
      <c r="BG90" s="14"/>
      <c r="CN90" s="14"/>
      <c r="CO90" s="14"/>
      <c r="CP90" s="14"/>
      <c r="CQ90" s="14"/>
    </row>
    <row r="91" spans="38:95" s="1" customFormat="1">
      <c r="AL91" s="14"/>
      <c r="AM91" s="14"/>
      <c r="AN91" s="14"/>
      <c r="AO91" s="14"/>
      <c r="AP91" s="14"/>
      <c r="AQ91" s="14"/>
      <c r="BD91" s="14"/>
      <c r="BE91" s="14"/>
      <c r="BF91" s="14"/>
      <c r="BG91" s="14"/>
      <c r="CN91" s="14"/>
      <c r="CO91" s="14"/>
      <c r="CP91" s="14"/>
      <c r="CQ91" s="14"/>
    </row>
    <row r="92" spans="38:95" s="1" customFormat="1">
      <c r="AL92" s="14"/>
      <c r="AM92" s="14"/>
      <c r="AN92" s="14"/>
      <c r="AO92" s="14"/>
      <c r="AP92" s="14"/>
      <c r="AQ92" s="14"/>
      <c r="BD92" s="14"/>
      <c r="BE92" s="14"/>
      <c r="BF92" s="14"/>
      <c r="BG92" s="14"/>
      <c r="CN92" s="14"/>
      <c r="CO92" s="14"/>
      <c r="CP92" s="14"/>
      <c r="CQ92" s="14"/>
    </row>
    <row r="93" spans="38:95" s="1" customFormat="1">
      <c r="AL93" s="14"/>
      <c r="AM93" s="14"/>
      <c r="AN93" s="14"/>
      <c r="AO93" s="14"/>
      <c r="AP93" s="14"/>
      <c r="AQ93" s="14"/>
      <c r="BD93" s="14"/>
      <c r="BE93" s="14"/>
      <c r="BF93" s="14"/>
      <c r="BG93" s="14"/>
      <c r="CN93" s="14"/>
      <c r="CO93" s="14"/>
      <c r="CP93" s="14"/>
      <c r="CQ93" s="14"/>
    </row>
    <row r="94" spans="38:95" s="1" customFormat="1">
      <c r="AL94" s="14"/>
      <c r="AM94" s="14"/>
      <c r="AN94" s="14"/>
      <c r="AO94" s="14"/>
      <c r="AP94" s="14"/>
      <c r="AQ94" s="14"/>
      <c r="BD94" s="14"/>
      <c r="BE94" s="14"/>
      <c r="BF94" s="14"/>
      <c r="BG94" s="14"/>
      <c r="CN94" s="14"/>
      <c r="CO94" s="14"/>
      <c r="CP94" s="14"/>
      <c r="CQ94" s="14"/>
    </row>
    <row r="95" spans="38:95" s="1" customFormat="1">
      <c r="AL95" s="14"/>
      <c r="AM95" s="14"/>
      <c r="AN95" s="14"/>
      <c r="AO95" s="14"/>
      <c r="AP95" s="14"/>
      <c r="AQ95" s="14"/>
      <c r="BD95" s="14"/>
      <c r="BE95" s="14"/>
      <c r="BF95" s="14"/>
      <c r="BG95" s="14"/>
      <c r="CN95" s="14"/>
      <c r="CO95" s="14"/>
      <c r="CP95" s="14"/>
      <c r="CQ95" s="14"/>
    </row>
    <row r="96" spans="38:95" s="1" customFormat="1">
      <c r="AL96" s="14"/>
      <c r="AM96" s="14"/>
      <c r="AN96" s="14"/>
      <c r="AO96" s="14"/>
      <c r="AP96" s="14"/>
      <c r="AQ96" s="14"/>
      <c r="BD96" s="14"/>
      <c r="BE96" s="14"/>
      <c r="BF96" s="14"/>
      <c r="BG96" s="14"/>
      <c r="CN96" s="14"/>
      <c r="CO96" s="14"/>
      <c r="CP96" s="14"/>
      <c r="CQ96" s="14"/>
    </row>
    <row r="97" spans="38:95" s="1" customFormat="1">
      <c r="AL97" s="14"/>
      <c r="AM97" s="14"/>
      <c r="AN97" s="14"/>
      <c r="AO97" s="14"/>
      <c r="AP97" s="14"/>
      <c r="AQ97" s="14"/>
      <c r="BD97" s="14"/>
      <c r="BE97" s="14"/>
      <c r="BF97" s="14"/>
      <c r="BG97" s="14"/>
      <c r="CN97" s="14"/>
      <c r="CO97" s="14"/>
      <c r="CP97" s="14"/>
      <c r="CQ97" s="14"/>
    </row>
    <row r="98" spans="38:95" s="1" customFormat="1">
      <c r="AL98" s="14"/>
      <c r="AM98" s="14"/>
      <c r="AN98" s="14"/>
      <c r="AO98" s="14"/>
      <c r="AP98" s="14"/>
      <c r="AQ98" s="14"/>
      <c r="BD98" s="14"/>
      <c r="BE98" s="14"/>
      <c r="BF98" s="14"/>
      <c r="BG98" s="14"/>
      <c r="CN98" s="14"/>
      <c r="CO98" s="14"/>
      <c r="CP98" s="14"/>
      <c r="CQ98" s="14"/>
    </row>
    <row r="99" spans="38:95" s="1" customFormat="1">
      <c r="AL99" s="14"/>
      <c r="AM99" s="14"/>
      <c r="AN99" s="14"/>
      <c r="AO99" s="14"/>
      <c r="AP99" s="14"/>
      <c r="AQ99" s="14"/>
      <c r="BD99" s="14"/>
      <c r="BE99" s="14"/>
      <c r="BF99" s="14"/>
      <c r="BG99" s="14"/>
      <c r="CN99" s="14"/>
      <c r="CO99" s="14"/>
      <c r="CP99" s="14"/>
      <c r="CQ99" s="14"/>
    </row>
    <row r="100" spans="38:95" s="1" customFormat="1">
      <c r="AL100" s="14"/>
      <c r="AM100" s="14"/>
      <c r="AN100" s="14"/>
      <c r="AO100" s="14"/>
      <c r="AP100" s="14"/>
      <c r="AQ100" s="14"/>
      <c r="BD100" s="14"/>
      <c r="BE100" s="14"/>
      <c r="BF100" s="14"/>
      <c r="BG100" s="14"/>
      <c r="CN100" s="14"/>
      <c r="CO100" s="14"/>
      <c r="CP100" s="14"/>
      <c r="CQ100" s="14"/>
    </row>
    <row r="101" spans="38:95" s="1" customFormat="1">
      <c r="AL101" s="14"/>
      <c r="AM101" s="14"/>
      <c r="AN101" s="14"/>
      <c r="AO101" s="14"/>
      <c r="AP101" s="14"/>
      <c r="AQ101" s="14"/>
      <c r="BD101" s="14"/>
      <c r="BE101" s="14"/>
      <c r="BF101" s="14"/>
      <c r="BG101" s="14"/>
      <c r="CN101" s="14"/>
      <c r="CO101" s="14"/>
      <c r="CP101" s="14"/>
      <c r="CQ101" s="14"/>
    </row>
    <row r="102" spans="38:95" s="1" customFormat="1">
      <c r="AL102" s="14"/>
      <c r="AM102" s="14"/>
      <c r="AN102" s="14"/>
      <c r="AO102" s="14"/>
      <c r="AP102" s="14"/>
      <c r="AQ102" s="14"/>
      <c r="BD102" s="14"/>
      <c r="BE102" s="14"/>
      <c r="BF102" s="14"/>
      <c r="BG102" s="14"/>
      <c r="CN102" s="14"/>
      <c r="CO102" s="14"/>
      <c r="CP102" s="14"/>
      <c r="CQ102" s="14"/>
    </row>
  </sheetData>
  <mergeCells count="75">
    <mergeCell ref="AB6:AI6"/>
    <mergeCell ref="AJ6:AS6"/>
    <mergeCell ref="AT6:AY6"/>
    <mergeCell ref="J6:P6"/>
    <mergeCell ref="Q6:AA6"/>
    <mergeCell ref="CH6:CQ6"/>
    <mergeCell ref="BZ6:CG6"/>
    <mergeCell ref="BP6:BY6"/>
    <mergeCell ref="BH6:BO6"/>
    <mergeCell ref="BH8:BI8"/>
    <mergeCell ref="BJ8:BK8"/>
    <mergeCell ref="BL8:BM8"/>
    <mergeCell ref="BN8:BO8"/>
    <mergeCell ref="BP8:BQ8"/>
    <mergeCell ref="BR8:BS8"/>
    <mergeCell ref="BT8:BU8"/>
    <mergeCell ref="BV8:BW8"/>
    <mergeCell ref="BX8:BY8"/>
    <mergeCell ref="BZ8:CA8"/>
    <mergeCell ref="CB8:CC8"/>
    <mergeCell ref="CD8:CE8"/>
    <mergeCell ref="AZ6:BG6"/>
    <mergeCell ref="AZ8:BA8"/>
    <mergeCell ref="BB8:BC8"/>
    <mergeCell ref="BD8:BE8"/>
    <mergeCell ref="BF8:BG8"/>
    <mergeCell ref="CP8:CQ8"/>
    <mergeCell ref="AR8:AS8"/>
    <mergeCell ref="AT8:AU8"/>
    <mergeCell ref="CJ8:CK8"/>
    <mergeCell ref="CL8:CM8"/>
    <mergeCell ref="CN8:CO8"/>
    <mergeCell ref="AV8:AW8"/>
    <mergeCell ref="AX8:AY8"/>
    <mergeCell ref="CF8:CG8"/>
    <mergeCell ref="CH8:CI8"/>
    <mergeCell ref="P8:Q8"/>
    <mergeCell ref="R8:S8"/>
    <mergeCell ref="N8:O8"/>
    <mergeCell ref="AP8:AQ8"/>
    <mergeCell ref="V8:W8"/>
    <mergeCell ref="Z8:AA8"/>
    <mergeCell ref="AB8:AC8"/>
    <mergeCell ref="AD8:AE8"/>
    <mergeCell ref="AF8:AG8"/>
    <mergeCell ref="AH8:AI8"/>
    <mergeCell ref="AJ8:AK8"/>
    <mergeCell ref="AL8:AM8"/>
    <mergeCell ref="AN8:AO8"/>
    <mergeCell ref="X8:Y8"/>
    <mergeCell ref="A3:CQ3"/>
    <mergeCell ref="B4:CQ4"/>
    <mergeCell ref="CR4:CU4"/>
    <mergeCell ref="CV4:CX4"/>
    <mergeCell ref="A5:A9"/>
    <mergeCell ref="B5:CQ5"/>
    <mergeCell ref="CR5:CX5"/>
    <mergeCell ref="B6:I6"/>
    <mergeCell ref="T8:U8"/>
    <mergeCell ref="B7:CQ7"/>
    <mergeCell ref="B8:C8"/>
    <mergeCell ref="D8:E8"/>
    <mergeCell ref="F8:G8"/>
    <mergeCell ref="H8:I8"/>
    <mergeCell ref="J8:K8"/>
    <mergeCell ref="L8:M8"/>
    <mergeCell ref="CW1:CX1"/>
    <mergeCell ref="CW2:CX2"/>
    <mergeCell ref="A1:A2"/>
    <mergeCell ref="B1:D1"/>
    <mergeCell ref="B2:D2"/>
    <mergeCell ref="CT1:CV1"/>
    <mergeCell ref="CT2:CV2"/>
    <mergeCell ref="E2:CS2"/>
    <mergeCell ref="E1:CS1"/>
  </mergeCells>
  <pageMargins left="0.70866141732283472" right="0.70866141732283472" top="0.74803149606299213" bottom="0.74803149606299213" header="0.31496062992125984" footer="0.31496062992125984"/>
  <pageSetup scale="16" orientation="portrait" r:id="rId1"/>
  <headerFooter>
    <oddFooter>&amp;R&amp;7Fecha de versión: 14 de octubre de 2022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383D-E1F6-4070-ACB6-48026E3CB3A4}">
  <dimension ref="B4:N13"/>
  <sheetViews>
    <sheetView workbookViewId="0">
      <selection activeCell="C7" sqref="C7:N7"/>
    </sheetView>
  </sheetViews>
  <sheetFormatPr baseColWidth="10" defaultRowHeight="15.75"/>
  <cols>
    <col min="2" max="2" width="5.5" customWidth="1"/>
  </cols>
  <sheetData>
    <row r="4" spans="2:14" ht="36" customHeight="1">
      <c r="B4" s="111" t="s">
        <v>32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</row>
    <row r="5" spans="2:14" ht="26.25" customHeight="1">
      <c r="B5" s="63" t="s">
        <v>33</v>
      </c>
      <c r="C5" s="113" t="s">
        <v>34</v>
      </c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</row>
    <row r="6" spans="2:14" ht="38.25" customHeight="1">
      <c r="B6" s="64" t="s">
        <v>35</v>
      </c>
      <c r="C6" s="114" t="s">
        <v>40</v>
      </c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6"/>
    </row>
    <row r="7" spans="2:14" ht="40.5" customHeight="1">
      <c r="B7" s="64" t="s">
        <v>36</v>
      </c>
      <c r="C7" s="114" t="s">
        <v>41</v>
      </c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6"/>
    </row>
    <row r="8" spans="2:14" ht="32.25" customHeight="1">
      <c r="B8" s="117" t="s">
        <v>37</v>
      </c>
      <c r="C8" s="114" t="s">
        <v>38</v>
      </c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</row>
    <row r="9" spans="2:14" ht="35.25" customHeight="1">
      <c r="B9" s="118"/>
      <c r="C9" s="120" t="s">
        <v>42</v>
      </c>
      <c r="D9" s="121"/>
      <c r="E9" s="121"/>
      <c r="F9" s="121"/>
      <c r="G9" s="122"/>
      <c r="H9" s="65"/>
      <c r="I9" s="66"/>
      <c r="J9" s="66"/>
      <c r="K9" s="66"/>
      <c r="L9" s="66"/>
      <c r="M9" s="66"/>
      <c r="N9" s="67"/>
    </row>
    <row r="10" spans="2:14" ht="16.5" customHeight="1">
      <c r="B10" s="118"/>
      <c r="C10" s="123" t="s">
        <v>43</v>
      </c>
      <c r="D10" s="124"/>
      <c r="E10" s="125"/>
      <c r="F10" s="123">
        <v>1</v>
      </c>
      <c r="G10" s="126"/>
      <c r="H10" s="68"/>
      <c r="I10" s="68"/>
      <c r="J10" s="68"/>
      <c r="K10" s="68"/>
      <c r="L10" s="68"/>
      <c r="M10" s="72"/>
      <c r="N10" s="70"/>
    </row>
    <row r="11" spans="2:14">
      <c r="B11" s="118"/>
      <c r="C11" s="123" t="s">
        <v>45</v>
      </c>
      <c r="D11" s="124"/>
      <c r="E11" s="125"/>
      <c r="F11" s="123">
        <v>1</v>
      </c>
      <c r="G11" s="126"/>
      <c r="H11" s="72"/>
      <c r="I11" s="72"/>
      <c r="J11" s="72"/>
      <c r="K11" s="72"/>
      <c r="L11" s="72"/>
      <c r="M11" s="72"/>
      <c r="N11" s="70"/>
    </row>
    <row r="12" spans="2:14">
      <c r="B12" s="118"/>
      <c r="C12" s="123" t="s">
        <v>39</v>
      </c>
      <c r="D12" s="124"/>
      <c r="E12" s="125"/>
      <c r="F12" s="127">
        <v>0</v>
      </c>
      <c r="G12" s="128"/>
      <c r="H12" s="69"/>
      <c r="I12" s="69"/>
      <c r="J12" s="69"/>
      <c r="K12" s="69"/>
      <c r="L12" s="69"/>
      <c r="M12" s="69"/>
      <c r="N12" s="71"/>
    </row>
    <row r="13" spans="2:14" ht="81" customHeight="1">
      <c r="B13" s="119"/>
      <c r="C13" s="129" t="s">
        <v>44</v>
      </c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1"/>
    </row>
  </sheetData>
  <mergeCells count="14">
    <mergeCell ref="B4:N4"/>
    <mergeCell ref="C5:N5"/>
    <mergeCell ref="C6:N6"/>
    <mergeCell ref="C7:N7"/>
    <mergeCell ref="B8:B13"/>
    <mergeCell ref="C8:N8"/>
    <mergeCell ref="C9:G9"/>
    <mergeCell ref="C10:E10"/>
    <mergeCell ref="C11:E11"/>
    <mergeCell ref="F10:G10"/>
    <mergeCell ref="F11:G11"/>
    <mergeCell ref="F12:G12"/>
    <mergeCell ref="C12:E12"/>
    <mergeCell ref="C13:N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0832E-03A7-4A0D-877D-6B4E7FAFFCEC}">
  <dimension ref="A1"/>
  <sheetViews>
    <sheetView topLeftCell="A20" workbookViewId="0">
      <selection activeCell="J29" sqref="J29"/>
    </sheetView>
  </sheetViews>
  <sheetFormatPr baseColWidth="10" defaultRowHeight="15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CRONOGRAMA</vt:lpstr>
      <vt:lpstr>INSTRUCCIONES</vt:lpstr>
      <vt:lpstr>CALENDARIO EPIDEMIOLOGICO</vt:lpstr>
      <vt:lpstr>CRONOGRAMA!Área_de_impresión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Andrea Duque Rincón</dc:creator>
  <cp:lastModifiedBy>Maria Isabel Castellanos Cardozo</cp:lastModifiedBy>
  <cp:lastPrinted>2024-08-12T20:42:45Z</cp:lastPrinted>
  <dcterms:created xsi:type="dcterms:W3CDTF">2022-09-01T18:06:38Z</dcterms:created>
  <dcterms:modified xsi:type="dcterms:W3CDTF">2026-07-23T12:38:21Z</dcterms:modified>
</cp:coreProperties>
</file>