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C:\Users\User\Desktop\GMRON\DIRECCION 2026 ESM GMRON\CONTRATACION\RED EXTERNA\VIDA CON AMOR 255\"/>
    </mc:Choice>
  </mc:AlternateContent>
  <xr:revisionPtr revIDLastSave="0" documentId="13_ncr:1_{E11A1990-3C52-4A75-BB19-F415114A37D6}" xr6:coauthVersionLast="47" xr6:coauthVersionMax="47" xr10:uidLastSave="{00000000-0000-0000-0000-000000000000}"/>
  <bookViews>
    <workbookView xWindow="-120" yWindow="-120" windowWidth="29040" windowHeight="15720" xr2:uid="{00000000-000D-0000-FFFF-FFFF00000000}"/>
  </bookViews>
  <sheets>
    <sheet name="FORMATO INFORME SUPERVISION" sheetId="18" r:id="rId1"/>
    <sheet name="Hoja1" sheetId="19"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66" i="18" l="1"/>
  <c r="D64" i="18"/>
  <c r="D52" i="18"/>
  <c r="E52" i="18"/>
  <c r="F52" i="18"/>
  <c r="B15" i="18" l="1"/>
  <c r="C58" i="18"/>
  <c r="F30" i="18" l="1"/>
  <c r="D63" i="18" l="1"/>
  <c r="F14" i="19" l="1"/>
  <c r="G14" i="19" s="1"/>
  <c r="F13" i="19"/>
  <c r="G13" i="19" s="1"/>
  <c r="F12" i="19"/>
  <c r="G12" i="19" s="1"/>
  <c r="F11" i="19"/>
  <c r="G11" i="19" s="1"/>
  <c r="F10" i="19"/>
  <c r="G10" i="19" s="1"/>
  <c r="F9" i="19"/>
  <c r="G9" i="19" s="1"/>
  <c r="F8" i="19"/>
  <c r="G8" i="19" s="1"/>
  <c r="F7" i="19"/>
  <c r="G7" i="19" s="1"/>
  <c r="F6" i="19"/>
  <c r="G6" i="19" s="1"/>
  <c r="F5" i="19"/>
  <c r="G5" i="19" s="1"/>
  <c r="E15" i="19"/>
  <c r="F76" i="18"/>
  <c r="F15" i="19" l="1"/>
  <c r="F16" i="19" s="1"/>
  <c r="C52" i="18"/>
  <c r="C66" i="18"/>
  <c r="F55" i="18" l="1"/>
  <c r="C53" i="18"/>
  <c r="F83" i="18" s="1"/>
  <c r="F53" i="18"/>
  <c r="F77" i="18" s="1"/>
</calcChain>
</file>

<file path=xl/sharedStrings.xml><?xml version="1.0" encoding="utf-8"?>
<sst xmlns="http://schemas.openxmlformats.org/spreadsheetml/2006/main" count="131" uniqueCount="116">
  <si>
    <t>TIPO</t>
  </si>
  <si>
    <t>FECHA</t>
  </si>
  <si>
    <t>OBJETO</t>
  </si>
  <si>
    <t>ITEM</t>
  </si>
  <si>
    <t>DESCRIPCION</t>
  </si>
  <si>
    <t>CANTIDAD</t>
  </si>
  <si>
    <t>CONCEPTO</t>
  </si>
  <si>
    <t>V/R CONTRATO</t>
  </si>
  <si>
    <t>V/R CANCELADO</t>
  </si>
  <si>
    <t>TOTAL</t>
  </si>
  <si>
    <t>PRIMERA ADICION</t>
  </si>
  <si>
    <t>SEGUNDA ADICION</t>
  </si>
  <si>
    <t>TERCERA  ADICION</t>
  </si>
  <si>
    <t>CUARTO ADICION</t>
  </si>
  <si>
    <t>VALOR CANCELADO</t>
  </si>
  <si>
    <t>VALOR SALDO CONTRATO</t>
  </si>
  <si>
    <t>SUMAS IGUALES</t>
  </si>
  <si>
    <t xml:space="preserve">ACTA </t>
  </si>
  <si>
    <t xml:space="preserve">VALOR ENTREGADO </t>
  </si>
  <si>
    <t>AMPAROS CUBIERTOS</t>
  </si>
  <si>
    <t>PORCENTAJES AMPAROS CUBIERTOS</t>
  </si>
  <si>
    <t>VALOR</t>
  </si>
  <si>
    <t xml:space="preserve">DESDE </t>
  </si>
  <si>
    <t>HASTA</t>
  </si>
  <si>
    <t xml:space="preserve">8. AVANCE TOTAL DEL CONTRATO </t>
  </si>
  <si>
    <t>9. NOVEDADES Y/O INFORMACION DE IMPORTANCIA</t>
  </si>
  <si>
    <t>10. ANEXOS AL INFORME</t>
  </si>
  <si>
    <t>VALOR UNITARIO</t>
  </si>
  <si>
    <t>VALOR CON IVA</t>
  </si>
  <si>
    <t>VALOR TOTAL</t>
  </si>
  <si>
    <t>ENTRADA DE ALMACEN</t>
  </si>
  <si>
    <t>DIRECCION DE SANIDAD EJERCITO</t>
  </si>
  <si>
    <t xml:space="preserve">                                                                                                      </t>
  </si>
  <si>
    <t xml:space="preserve">          MINISTERIO DE DEFENSA NACIONAL         </t>
  </si>
  <si>
    <t xml:space="preserve">  EJERCITO NACIONAL</t>
  </si>
  <si>
    <t xml:space="preserve">    FUERZAS MILITARES DE COLOMBIA</t>
  </si>
  <si>
    <t>RCE: _______( SI LA TIENE )</t>
  </si>
  <si>
    <t>CALIDAD DEL SERVICIO</t>
  </si>
  <si>
    <t>2: RESUMEN DOCUMENTOS PRESUPUESTALES</t>
  </si>
  <si>
    <t>PLAZO DE EJECUCIÓN:</t>
  </si>
  <si>
    <t>LUGAR DE ENTREGA:</t>
  </si>
  <si>
    <t>3: MODIFICATORIOS</t>
  </si>
  <si>
    <t>4: RELACION DE BIENES Y/O SERVICIOS OBJETO DEL CONTRATO</t>
  </si>
  <si>
    <t xml:space="preserve">CONCEPTO DE PAGO  Y FECHA: </t>
  </si>
  <si>
    <t>5: RESUMEN DE POLIZAS</t>
  </si>
  <si>
    <t>6: BALANCE Y EJECUCION DEL CONTRATO</t>
  </si>
  <si>
    <t>7: PAGOS EFECTUADOS</t>
  </si>
  <si>
    <t>7.1. BALANCE GENERAL CONTRATO</t>
  </si>
  <si>
    <t>7.2. ACTAS DE RECIBO A SATISFACCION</t>
  </si>
  <si>
    <t>8. TRABAJOS Y/O ACTIVIDADES REALIZADAS</t>
  </si>
  <si>
    <t>AUTORIZADO</t>
  </si>
  <si>
    <t>FACTURADO</t>
  </si>
  <si>
    <t>% DE EJECUCION POR PAGO AUTORIZADO</t>
  </si>
  <si>
    <t>% DE EJECUCION POR PAGO CANCELADO</t>
  </si>
  <si>
    <t>VALOR EN AUTORIZACIÓN</t>
  </si>
  <si>
    <t>PORCENTAJE EJECUCIÓN FÍSICA %</t>
  </si>
  <si>
    <t xml:space="preserve">VALOR TOTAL CANCELADO </t>
  </si>
  <si>
    <t>VALOR PAGADO EN EL MES:</t>
  </si>
  <si>
    <t>CUMPLIMIENTO DEL CONTRATO, PAGO DE MULTAS Y CLAUSULA PENAL PECUNIARIA</t>
  </si>
  <si>
    <r>
      <rPr>
        <b/>
        <sz val="13"/>
        <rFont val="Arial Narrow"/>
        <family val="2"/>
      </rPr>
      <t xml:space="preserve">1: INFORMACIÓN DEL CONTRATO  </t>
    </r>
    <r>
      <rPr>
        <sz val="13"/>
        <rFont val="Arial Narrow"/>
        <family val="2"/>
      </rPr>
      <t xml:space="preserve"> </t>
    </r>
  </si>
  <si>
    <t>Recibo satisfacción</t>
  </si>
  <si>
    <t>% EJECUCIÓN FINANCIERA CANCELADO</t>
  </si>
  <si>
    <t>% EJECUCIÓN FINANCIERA POR CANCELAR</t>
  </si>
  <si>
    <t>Supervisor del Contrato</t>
  </si>
  <si>
    <t>NO</t>
  </si>
  <si>
    <t>Acta Recibo a satisfacción</t>
  </si>
  <si>
    <t>valor contrato</t>
  </si>
  <si>
    <t xml:space="preserve">VALOR INICIAL DEL CONTRATO 2025: </t>
  </si>
  <si>
    <t>EL CONTRATISTA elaborará Factura, la cual debe contener según resolución 3047 de 2008 anexo 5 en el siguiente orden:
• Factura original y dos copias.
• Dirigido a: ESM BATALLÓN DE ASPC NO 2 "CACIQUE ALFONSO XEQUE" (NIVEL I) 
• NIT: 901.541.212-4
• Las Facturas deben cumplir con los requisitos legales vigentes, Número del contrato contra el cual se facturan los servicios, y para que constituya mérito ejecutivo recibo a satisfacción expedido por el Supervisor del Contrato.
Factura consolidada de la prestación de servicios que cumpla con lo previsto en la normatividad vigente, así como las demás normas que la modifiquen o complementen y/o sustituyan. Facturas o su documento equivalente, o en su defecto cuenta de cobro cuando aplique individual de venta consolidada.</t>
  </si>
  <si>
    <t>10%</t>
  </si>
  <si>
    <r>
      <rPr>
        <b/>
        <sz val="11"/>
        <rFont val="Arial Narrow"/>
        <family val="2"/>
      </rPr>
      <t>FECHA SUSCRIPCION CONTRATO</t>
    </r>
    <r>
      <rPr>
        <b/>
        <sz val="13"/>
        <rFont val="Arial Narrow"/>
        <family val="2"/>
      </rPr>
      <t>:Barranquilla, Atlántico,  08 de agosto de 2025</t>
    </r>
  </si>
  <si>
    <t>CONTRATO Y/O ACUERDO No. 255-ESMBAS02-2025</t>
  </si>
  <si>
    <t xml:space="preserve">NOMBRE  DEL CONTRATISTA: FUNDACION VIDA CON AMOR </t>
  </si>
  <si>
    <t xml:space="preserve">NIT o CC: 900139859-2 </t>
  </si>
  <si>
    <t>ESTABLECIMIENTO DE SANIDAD MILITAR BAS02-ESM GMRON</t>
  </si>
  <si>
    <t>EN LETRAS: CUARENTA MILLONES DE  PESOS M/CTE.</t>
  </si>
  <si>
    <t>ACTAS: El Acta debe resumir la información del contrato que permita claramente su identificación y naturaleza. Se debe incluir en la correspondiente acta la información que identifique claramente los siguientes datos: encabezamiento, el número de registro del documento, lugar y fecha, número del contrato, quienes intervienen, asunto. Antecedentes del contrato: Fecha de iniciación del contrato, valor del contrato, anotaciones adicionales como contratos adicionales, etc., fecha de iniciación, fecha de terminación, plazo en días, estado financiero del contrato.
Que se ejecuten los demás trámites administrativos correspondientes.
Verificación del cumplimiento del contratista del pago de aportes parafiscales y los propios del SENA, ICBF y cajas de compensación familiar.
Parágrafo primero. Éste pago se consideran de contado por lo que no se aceptará el cobro de financiación en este caso.
Parágrafo segundo. En el evento de prórroga para el desarrollo del objeto del contrato, se postergará el pago.
Parágrafo tercero: el MDN – EJÉRCITO NACIONAL – DIRECCIÓN DE SANIDAD, realizará los pagos en la cuenta bancaria indicada por el contratista.
INFORMACION BANCARIA: El CONTRATISTA informa que es
titular de la Cuenta de corriente 09600002175 de la Entidad Financiera BANCOLOMBIA., en la cual se procederá a realizar las consignaciones correspondientes.</t>
  </si>
  <si>
    <t>DISPONIBILIDAD PRESUPUESTAL N°: 33525</t>
  </si>
  <si>
    <t>FECHA: 21/07/2025</t>
  </si>
  <si>
    <t>VALOR: $40.000.000,00</t>
  </si>
  <si>
    <t>REGISTRO PRESUPUESTAL N°: 46525</t>
  </si>
  <si>
    <t>FECHA: 20/08/2025</t>
  </si>
  <si>
    <t>COMPAÑÍA ASEGURADORA: SEGUROS DEL ESTADO NIT 860.009.578-6</t>
  </si>
  <si>
    <t>RESPONSABILIDAD CIVIL EXTRACONTRACTUAL</t>
  </si>
  <si>
    <t>PAGO DE SALARIOS , PRESTACIONES SOCIALES LEGALES E INDEMNIZACIONES LABORALES</t>
  </si>
  <si>
    <t>200 SMMLV</t>
  </si>
  <si>
    <t>5%</t>
  </si>
  <si>
    <t>"PRESTACION DE LOS SERVICIOS MEDICOS Y PROCEDIMIENTOS AMBULATORIOS POR OTORRINOLARINGOLOGIA, FONOAUDIOLOGIA. Y REHABILITACION INTEGRAL PARA NIÑOS Y ADULTOS 	CON CAPACIDADES DIVERSAS AFILIADOS AL SUBSISTEMA DE SALUD DE LAS FUERZAS MILITARES ADSCRITOS AL ESTABLECIMIENTO DE SANIDAD MILITAR BAS 02 Y SUS UNIDADES SATELITES ESM GMRON, PARA LA VIGENCIA 2025”</t>
  </si>
  <si>
    <t>Prestación de los servicios médicos y procedimientos ambulatorios por otorrinolaringología, fonoaudiología. y rehabilitación integral para niños y adultos.</t>
  </si>
  <si>
    <t>VALOR VIGENCIA FUTURA 2026</t>
  </si>
  <si>
    <t>EN LETRAS: DIEZ  MILLONES DE  PESOS M/CTE.</t>
  </si>
  <si>
    <t>5 FACTURAS</t>
  </si>
  <si>
    <t>LOTE: AD000083700</t>
  </si>
  <si>
    <t>V/R CONTRATO VIGENCIA FUTURA 2026</t>
  </si>
  <si>
    <t>EN LETRAS: CINCUENTA MILLONES DE PESOS M/CTE</t>
  </si>
  <si>
    <t>"En lo que tiene que ver con el presupuesto, se ejecutará el valor de CUARENTA MILLONES DE PESOS M/CTE ($40.000.000,00) de acuerdo al CDP 33525 del 21/07/2025, Recurso CSF-10, más una adición en vigencia futura por DIEZ MILLONES DE PESOS M/CTE ($10.000.000,00), de acuerdo a CDP 4026 DEL 07/01/2026, Recurso CSF-10, para un total de CINCUENTA MILLONES DE PESOS M/CTE ($50.000.000,00), Rubro Presupuestal A-02-02-02-009-003 SERVICIOS PARA EL CUIDADO DE LA SALUD HUMANA Y SERVICIOS SOCIALES, expedido por el Jefe de Presupuesto ESTABLECIMIENTO DE SANIDAD MILITAR BAS02.
Una vez Recibidos a satisfacción los Servicios objetos de la presente contratación por parte del supervisor del contrato, el contratista debe radicar las facturas con que se realiza el cobro respectivo, las cuales serán canceladas por la Dirección General de Sanidad Militar –se compromete a cancelar el valor del contrato resultante, mediante pagos parciales dentro de los sesenta (60) días hábiles siguientes a la prestación del servicio, previa presentación de la facturación causada, de acuerdo a cortes de prestación de los servicios, liquidación, auditoría y cruce de cuentas, previamente coordinados con la administración y previo cumplimiento de los siguientes requisitos: 1. Situación de recursos por parte del Ministerio de Hacienda y Crédito Público Dirección del Tesoro Nacional. (ASIGNACIÓN CUPO PAC). 2. Verificación por parte del MDN - DIRECCIÓN DE SANIDAD EJÉRCITO – ESTABLECIMIENTO DE SANIDAD MILITAR BAS02.del cumplimiento del contratista del pago de aportes propios del SENA, ICBF y Cajas de Compensación Familiar, salud, pensión, ADRES o los que hubiere lugar. 3. Que se ejecuten los demás trámites administrativos correspondientes. 4. Recepción a satisfacción de la prestación de los servicios por el MINISTERIO DE DEFENSA NACIONAL - DIRECCIÓN DE SANIDAD EJÉRCITO – ESTABLECIMIENTO DE SANIDAD MILITAR BAS02., debidamente suscrita por el supervisor del contrato. En el evento de prórroga en la entrega del objeto del contrato, por causa imputable al contratista, el pago se postergará en el mismo lapso de la prórroga. 
OBJECIONES Y GLOSAS: En caso de presentarse objeciones transitorias, estas deberán ser respondidas dentro de los veinte (20) días calendario, contados a partir de la fecha de notificación al CONTRATISTA por parte del Área responsable; si el CONTRATISTA no cumple con la obligación de aclarar las objeciones notificadas se entenderá que acepta la reclamación y en consecuencia se convierte en glosa definitiva para lo cual se efectuaran los ajustes correspondientes y se dará trámite a la factura. Una vez sean recibidas las respuestas a las objeciones, la factura será tramitada según los términos definidos en el contrato. DESCUENTOS: El oferente deberá especificar los descuentos financieros que otorgará a la DIRECCIÓN DE SANIDAD EJÉRCITO - ESTABLECIMIENTO DE SANIDAD MILITAR BAS02., si a ello hay lugar.</t>
  </si>
  <si>
    <t>DISPONIBILIDAD PRESUPUESTAL N°: 4026</t>
  </si>
  <si>
    <t>REGISTRO PRESUPUESTAL N°: 3826</t>
  </si>
  <si>
    <t>FECHA: 07/01/2026</t>
  </si>
  <si>
    <t>VALOR: $10.000.000,00</t>
  </si>
  <si>
    <t>POLIZA DE CUMPLIMIENTO: 47-44-101032135 del 18/12/2025</t>
  </si>
  <si>
    <t>POLIZA DE RESPONSABILIDAD CIVIL: 47-40-101009952 del 18/12/2025</t>
  </si>
  <si>
    <t xml:space="preserve">Desde su perfeccionamiento hasta el 30 de junio 2026 y/o hasta el agotamiento de los recursos, lo primero que suceda. </t>
  </si>
  <si>
    <t>4 FACTURAS</t>
  </si>
  <si>
    <t>LOTE: AD000094937</t>
  </si>
  <si>
    <t>.006916746</t>
  </si>
  <si>
    <t>.2026931009052366</t>
  </si>
  <si>
    <t>INFORME DE SUPERVISION N° 006</t>
  </si>
  <si>
    <t>FECHA INFORME : 23/07/2026</t>
  </si>
  <si>
    <t>23/07/206</t>
  </si>
  <si>
    <t>ST ERIKA ALARCON SANCHEZ</t>
  </si>
  <si>
    <t>6 FACTURAS</t>
  </si>
  <si>
    <t>.2026931023443253</t>
  </si>
  <si>
    <t>LOTE: AD000098969, AD000100667</t>
  </si>
  <si>
    <t>Facturas Lotes: AD000098969, AD000100667</t>
  </si>
  <si>
    <t>El supervisor hace constar que el objeto contratado ha sido entregado por el contratista y los servicios recibidos a entera satisfacción.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</si>
</sst>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_(* #,##0.00_);_(* \(#,##0.00\);_(* &quot;-&quot;??_);_(@_)"/>
    <numFmt numFmtId="166" formatCode="&quot;$&quot;\ #,##0_);[Red]\(&quot;$&quot;\ #,##0\)"/>
    <numFmt numFmtId="167" formatCode="_(&quot;$&quot;\ * #,##0.00_);_(&quot;$&quot;\ * \(#,##0.00\);_(&quot;$&quot;\ * &quot;-&quot;??_);_(@_)"/>
  </numFmts>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3"/>
      <name val="Arial Narrow"/>
      <family val="2"/>
    </font>
    <font>
      <b/>
      <sz val="11"/>
      <name val="Arial Narrow"/>
      <family val="2"/>
    </font>
    <font>
      <sz val="11"/>
      <name val="Arial Narrow"/>
      <family val="2"/>
    </font>
    <font>
      <b/>
      <sz val="11"/>
      <name val="Arial"/>
      <family val="2"/>
    </font>
    <font>
      <sz val="11"/>
      <name val="Arial"/>
      <family val="2"/>
    </font>
    <font>
      <b/>
      <sz val="13"/>
      <color rgb="FFEE0000"/>
      <name val="Arial Narrow"/>
      <family val="2"/>
    </font>
    <font>
      <sz val="9"/>
      <name val="Arial"/>
      <family val="2"/>
    </font>
    <font>
      <sz val="9"/>
      <name val="Arial Narrow"/>
      <family val="2"/>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theme="0"/>
      </left>
      <right style="thin">
        <color theme="0"/>
      </right>
      <top style="thin">
        <color indexed="64"/>
      </top>
      <bottom style="thin">
        <color theme="0"/>
      </bottom>
      <diagonal/>
    </border>
    <border>
      <left style="thin">
        <color theme="0"/>
      </left>
      <right style="thin">
        <color theme="0"/>
      </right>
      <top/>
      <bottom style="thin">
        <color theme="0"/>
      </bottom>
      <diagonal/>
    </border>
    <border>
      <left style="thin">
        <color indexed="64"/>
      </left>
      <right style="thin">
        <color indexed="64"/>
      </right>
      <top style="thin">
        <color indexed="64"/>
      </top>
      <bottom style="medium">
        <color indexed="64"/>
      </bottom>
      <diagonal/>
    </border>
    <border>
      <left style="thin">
        <color theme="0"/>
      </left>
      <right style="medium">
        <color indexed="64"/>
      </right>
      <top style="thin">
        <color indexed="64"/>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diagonal/>
    </border>
    <border>
      <left/>
      <right/>
      <top style="thin">
        <color theme="0"/>
      </top>
      <bottom/>
      <diagonal/>
    </border>
    <border>
      <left/>
      <right style="medium">
        <color indexed="64"/>
      </right>
      <top style="thin">
        <color theme="0"/>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theme="0"/>
      </bottom>
      <diagonal/>
    </border>
  </borders>
  <cellStyleXfs count="6">
    <xf numFmtId="0" fontId="0" fillId="0" borderId="0"/>
    <xf numFmtId="0" fontId="1" fillId="0" borderId="0"/>
    <xf numFmtId="164" fontId="1"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7" fontId="2" fillId="0" borderId="0" applyFont="0" applyFill="0" applyBorder="0" applyAlignment="0" applyProtection="0"/>
  </cellStyleXfs>
  <cellXfs count="235">
    <xf numFmtId="0" fontId="0" fillId="0" borderId="0" xfId="0"/>
    <xf numFmtId="164" fontId="3" fillId="2" borderId="8" xfId="2" applyFont="1" applyFill="1" applyBorder="1" applyAlignment="1">
      <alignment horizontal="center"/>
    </xf>
    <xf numFmtId="164" fontId="3" fillId="2" borderId="8" xfId="2" applyFont="1" applyFill="1" applyBorder="1" applyAlignment="1">
      <alignment horizontal="center" vertical="center"/>
    </xf>
    <xf numFmtId="0" fontId="3" fillId="2" borderId="34" xfId="1" applyFont="1" applyFill="1" applyBorder="1" applyAlignment="1">
      <alignment horizontal="center"/>
    </xf>
    <xf numFmtId="9" fontId="3" fillId="2" borderId="0" xfId="1" applyNumberFormat="1" applyFont="1" applyFill="1" applyAlignment="1">
      <alignment horizontal="center"/>
    </xf>
    <xf numFmtId="164" fontId="3" fillId="2" borderId="0" xfId="2" applyFont="1" applyFill="1" applyBorder="1"/>
    <xf numFmtId="0" fontId="3" fillId="2" borderId="27" xfId="1" applyFont="1" applyFill="1" applyBorder="1" applyAlignment="1">
      <alignment horizontal="left"/>
    </xf>
    <xf numFmtId="9" fontId="3" fillId="2" borderId="34" xfId="1" applyNumberFormat="1" applyFont="1" applyFill="1" applyBorder="1" applyAlignment="1">
      <alignment horizontal="center"/>
    </xf>
    <xf numFmtId="164" fontId="3" fillId="2" borderId="34" xfId="2" applyFont="1" applyFill="1" applyBorder="1"/>
    <xf numFmtId="0" fontId="3" fillId="2" borderId="39" xfId="1" applyFont="1" applyFill="1" applyBorder="1" applyAlignment="1">
      <alignment vertical="top"/>
    </xf>
    <xf numFmtId="0" fontId="3" fillId="2" borderId="26" xfId="1" applyFont="1" applyFill="1" applyBorder="1" applyAlignment="1">
      <alignment vertical="top"/>
    </xf>
    <xf numFmtId="0" fontId="3" fillId="2" borderId="29" xfId="1" applyFont="1" applyFill="1" applyBorder="1" applyAlignment="1">
      <alignment horizontal="center"/>
    </xf>
    <xf numFmtId="0" fontId="3" fillId="2" borderId="0" xfId="1" applyFont="1" applyFill="1" applyAlignment="1">
      <alignment horizontal="center"/>
    </xf>
    <xf numFmtId="0" fontId="4" fillId="2" borderId="29" xfId="1" applyFont="1" applyFill="1" applyBorder="1"/>
    <xf numFmtId="0" fontId="4" fillId="2" borderId="0" xfId="1" applyFont="1" applyFill="1"/>
    <xf numFmtId="164" fontId="4" fillId="2" borderId="0" xfId="2" applyFont="1" applyFill="1" applyBorder="1"/>
    <xf numFmtId="164" fontId="3" fillId="2" borderId="29" xfId="2" applyFont="1" applyFill="1" applyBorder="1"/>
    <xf numFmtId="0" fontId="4" fillId="0" borderId="27" xfId="0" applyFont="1" applyBorder="1"/>
    <xf numFmtId="0" fontId="4" fillId="0" borderId="34" xfId="0" applyFont="1" applyBorder="1"/>
    <xf numFmtId="0" fontId="4" fillId="0" borderId="18" xfId="0" applyFont="1" applyBorder="1"/>
    <xf numFmtId="0" fontId="4" fillId="0" borderId="0" xfId="0" applyFont="1"/>
    <xf numFmtId="0" fontId="3" fillId="2" borderId="29" xfId="0" applyFont="1" applyFill="1" applyBorder="1" applyAlignment="1">
      <alignment vertical="top"/>
    </xf>
    <xf numFmtId="0" fontId="3" fillId="2" borderId="29" xfId="0" applyFont="1" applyFill="1" applyBorder="1"/>
    <xf numFmtId="0" fontId="3" fillId="2" borderId="27" xfId="0" applyFont="1" applyFill="1" applyBorder="1"/>
    <xf numFmtId="0" fontId="4" fillId="2" borderId="34" xfId="0" applyFont="1" applyFill="1" applyBorder="1"/>
    <xf numFmtId="0" fontId="4" fillId="2" borderId="18" xfId="0" applyFont="1" applyFill="1" applyBorder="1"/>
    <xf numFmtId="0" fontId="4" fillId="2" borderId="0" xfId="0" applyFont="1" applyFill="1"/>
    <xf numFmtId="0" fontId="4" fillId="2" borderId="5" xfId="0" applyFont="1" applyFill="1" applyBorder="1"/>
    <xf numFmtId="0" fontId="4" fillId="2" borderId="0" xfId="0" applyFont="1" applyFill="1" applyAlignment="1">
      <alignment vertical="top"/>
    </xf>
    <xf numFmtId="0" fontId="4" fillId="2" borderId="5" xfId="0" applyFont="1" applyFill="1" applyBorder="1" applyAlignment="1">
      <alignment vertical="top"/>
    </xf>
    <xf numFmtId="0" fontId="3" fillId="2" borderId="8" xfId="0" applyFont="1" applyFill="1" applyBorder="1" applyAlignment="1">
      <alignment horizontal="center"/>
    </xf>
    <xf numFmtId="14" fontId="4" fillId="2" borderId="17" xfId="0" applyNumberFormat="1" applyFont="1" applyFill="1" applyBorder="1" applyAlignment="1">
      <alignment horizontal="center" vertical="center"/>
    </xf>
    <xf numFmtId="0" fontId="3" fillId="2" borderId="7" xfId="0" applyFont="1" applyFill="1" applyBorder="1" applyAlignment="1">
      <alignment horizontal="center"/>
    </xf>
    <xf numFmtId="0" fontId="3" fillId="2" borderId="25" xfId="0" applyFont="1" applyFill="1" applyBorder="1" applyAlignment="1">
      <alignment horizontal="center"/>
    </xf>
    <xf numFmtId="167" fontId="3" fillId="2" borderId="11" xfId="5" applyFont="1" applyFill="1" applyBorder="1"/>
    <xf numFmtId="167" fontId="4" fillId="2" borderId="10" xfId="5" applyFont="1" applyFill="1" applyBorder="1"/>
    <xf numFmtId="167" fontId="4" fillId="2" borderId="11" xfId="5" applyFont="1" applyFill="1" applyBorder="1"/>
    <xf numFmtId="167" fontId="4" fillId="2" borderId="11" xfId="5" applyFont="1" applyFill="1" applyBorder="1" applyAlignment="1">
      <alignment horizontal="center" vertical="center" wrapText="1"/>
    </xf>
    <xf numFmtId="167" fontId="4" fillId="2" borderId="21" xfId="5" applyFont="1" applyFill="1" applyBorder="1"/>
    <xf numFmtId="0" fontId="3" fillId="2" borderId="25"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4" xfId="0" applyFont="1" applyFill="1" applyBorder="1" applyAlignment="1">
      <alignment horizontal="center" vertical="center" wrapText="1"/>
    </xf>
    <xf numFmtId="0" fontId="3" fillId="2" borderId="20" xfId="0" applyFont="1" applyFill="1" applyBorder="1" applyAlignment="1">
      <alignment horizontal="center"/>
    </xf>
    <xf numFmtId="0" fontId="3" fillId="2" borderId="2" xfId="0" applyFont="1" applyFill="1" applyBorder="1" applyAlignment="1">
      <alignment horizontal="center"/>
    </xf>
    <xf numFmtId="14" fontId="3" fillId="2" borderId="2" xfId="0" applyNumberFormat="1" applyFont="1" applyFill="1" applyBorder="1" applyAlignment="1">
      <alignment horizontal="center"/>
    </xf>
    <xf numFmtId="167" fontId="3" fillId="2" borderId="6" xfId="5" applyFont="1" applyFill="1" applyBorder="1" applyAlignment="1">
      <alignment horizontal="center"/>
    </xf>
    <xf numFmtId="0" fontId="4" fillId="2" borderId="28" xfId="0" applyFont="1" applyFill="1" applyBorder="1"/>
    <xf numFmtId="0" fontId="4" fillId="2" borderId="19" xfId="0" applyFont="1" applyFill="1" applyBorder="1"/>
    <xf numFmtId="0" fontId="4" fillId="2" borderId="13" xfId="0" applyFont="1" applyFill="1" applyBorder="1"/>
    <xf numFmtId="0" fontId="4" fillId="2" borderId="27" xfId="0" applyFont="1" applyFill="1" applyBorder="1"/>
    <xf numFmtId="0" fontId="3" fillId="0" borderId="39" xfId="0" applyFont="1" applyBorder="1"/>
    <xf numFmtId="0" fontId="4" fillId="0" borderId="49" xfId="0" applyFont="1" applyBorder="1"/>
    <xf numFmtId="0" fontId="4" fillId="0" borderId="50" xfId="0" applyFont="1" applyBorder="1"/>
    <xf numFmtId="167" fontId="3" fillId="2" borderId="10" xfId="5" applyFont="1" applyFill="1" applyBorder="1"/>
    <xf numFmtId="0" fontId="4" fillId="0" borderId="5" xfId="0" applyFont="1" applyBorder="1"/>
    <xf numFmtId="0" fontId="4" fillId="0" borderId="52" xfId="0" applyFont="1" applyBorder="1"/>
    <xf numFmtId="0" fontId="4" fillId="0" borderId="53" xfId="0" applyFont="1" applyBorder="1"/>
    <xf numFmtId="0" fontId="3" fillId="2" borderId="1" xfId="0" applyFont="1" applyFill="1" applyBorder="1" applyAlignment="1">
      <alignment horizontal="center"/>
    </xf>
    <xf numFmtId="14" fontId="3" fillId="2" borderId="1" xfId="0" applyNumberFormat="1" applyFont="1" applyFill="1" applyBorder="1" applyAlignment="1">
      <alignment horizontal="center"/>
    </xf>
    <xf numFmtId="0" fontId="6" fillId="2" borderId="20" xfId="1" applyFont="1" applyFill="1" applyBorder="1"/>
    <xf numFmtId="0" fontId="4" fillId="2" borderId="17" xfId="0" applyFont="1" applyFill="1" applyBorder="1" applyAlignment="1">
      <alignment horizontal="center" vertical="center"/>
    </xf>
    <xf numFmtId="0" fontId="3" fillId="2" borderId="57" xfId="0" applyFont="1" applyFill="1" applyBorder="1" applyAlignment="1">
      <alignment horizontal="center"/>
    </xf>
    <xf numFmtId="0" fontId="3" fillId="0" borderId="29" xfId="0" applyFont="1" applyBorder="1"/>
    <xf numFmtId="167" fontId="6" fillId="2" borderId="3" xfId="5" applyFont="1" applyFill="1" applyBorder="1" applyAlignment="1">
      <alignment horizontal="left"/>
    </xf>
    <xf numFmtId="164" fontId="6" fillId="2" borderId="12" xfId="2" applyFont="1" applyFill="1" applyBorder="1" applyAlignment="1"/>
    <xf numFmtId="164" fontId="5" fillId="2" borderId="58" xfId="2" applyFont="1" applyFill="1" applyBorder="1"/>
    <xf numFmtId="167" fontId="6" fillId="2" borderId="58" xfId="5" applyFont="1" applyFill="1" applyBorder="1" applyAlignment="1"/>
    <xf numFmtId="0" fontId="6" fillId="2" borderId="31" xfId="1" applyFont="1" applyFill="1" applyBorder="1"/>
    <xf numFmtId="167" fontId="5" fillId="2" borderId="41" xfId="5" applyFont="1" applyFill="1" applyBorder="1" applyAlignment="1">
      <alignment horizontal="left"/>
    </xf>
    <xf numFmtId="0" fontId="7" fillId="2" borderId="20" xfId="0" applyFont="1" applyFill="1" applyBorder="1" applyAlignment="1">
      <alignment horizontal="center" vertical="center"/>
    </xf>
    <xf numFmtId="0" fontId="8" fillId="2" borderId="1" xfId="0" applyFont="1" applyFill="1" applyBorder="1" applyAlignment="1">
      <alignment horizontal="center" vertical="center"/>
    </xf>
    <xf numFmtId="165" fontId="8" fillId="2" borderId="1" xfId="3" applyFont="1" applyFill="1" applyBorder="1" applyAlignment="1">
      <alignment horizontal="center" vertical="center"/>
    </xf>
    <xf numFmtId="165" fontId="0" fillId="0" borderId="0" xfId="3" applyFont="1"/>
    <xf numFmtId="164" fontId="0" fillId="0" borderId="0" xfId="0" applyNumberFormat="1"/>
    <xf numFmtId="165" fontId="8" fillId="2" borderId="59" xfId="3" applyFont="1" applyFill="1" applyBorder="1" applyAlignment="1">
      <alignment horizontal="center" vertical="center"/>
    </xf>
    <xf numFmtId="167" fontId="5" fillId="2" borderId="1" xfId="5" applyFont="1" applyFill="1" applyBorder="1"/>
    <xf numFmtId="167" fontId="5" fillId="2" borderId="1" xfId="5" applyFont="1" applyFill="1" applyBorder="1" applyAlignment="1"/>
    <xf numFmtId="0" fontId="1" fillId="2" borderId="1" xfId="0" applyFont="1" applyFill="1" applyBorder="1" applyAlignment="1">
      <alignment horizontal="center" vertical="center" wrapText="1"/>
    </xf>
    <xf numFmtId="0" fontId="4" fillId="0" borderId="29" xfId="0" applyFont="1" applyBorder="1"/>
    <xf numFmtId="0" fontId="3" fillId="0" borderId="29" xfId="0" applyFont="1" applyBorder="1" applyAlignment="1">
      <alignment vertical="top"/>
    </xf>
    <xf numFmtId="0" fontId="3" fillId="0" borderId="0" xfId="0" applyFont="1" applyAlignment="1">
      <alignment vertical="top"/>
    </xf>
    <xf numFmtId="0" fontId="3" fillId="0" borderId="5" xfId="0" applyFont="1" applyBorder="1" applyAlignment="1">
      <alignment vertical="top"/>
    </xf>
    <xf numFmtId="0" fontId="4" fillId="0" borderId="5" xfId="0" applyFont="1" applyBorder="1" applyAlignment="1">
      <alignment vertical="center"/>
    </xf>
    <xf numFmtId="0" fontId="3" fillId="0" borderId="0" xfId="0" applyFont="1"/>
    <xf numFmtId="0" fontId="3" fillId="0" borderId="5" xfId="0" applyFont="1" applyBorder="1"/>
    <xf numFmtId="0" fontId="4" fillId="0" borderId="28" xfId="0" applyFont="1" applyBorder="1" applyAlignment="1">
      <alignment vertical="center"/>
    </xf>
    <xf numFmtId="0" fontId="4" fillId="0" borderId="19" xfId="0" applyFont="1" applyBorder="1" applyAlignment="1">
      <alignment vertical="center"/>
    </xf>
    <xf numFmtId="0" fontId="4" fillId="0" borderId="13" xfId="0" applyFont="1" applyBorder="1" applyAlignment="1">
      <alignment vertical="center"/>
    </xf>
    <xf numFmtId="0" fontId="3" fillId="0" borderId="57" xfId="0" applyFont="1" applyBorder="1" applyAlignment="1">
      <alignment horizontal="left" vertical="center" wrapText="1"/>
    </xf>
    <xf numFmtId="0" fontId="3" fillId="0" borderId="3" xfId="0" applyFont="1" applyBorder="1" applyAlignment="1">
      <alignment horizontal="left" vertical="center" wrapText="1"/>
    </xf>
    <xf numFmtId="167" fontId="3" fillId="0" borderId="32" xfId="5" applyFont="1" applyFill="1" applyBorder="1" applyAlignment="1">
      <alignment horizontal="left" vertical="top" wrapText="1"/>
    </xf>
    <xf numFmtId="0" fontId="3" fillId="0" borderId="38" xfId="0" applyFont="1" applyBorder="1" applyAlignment="1">
      <alignment horizontal="center"/>
    </xf>
    <xf numFmtId="0" fontId="3" fillId="0" borderId="18" xfId="0" applyFont="1" applyBorder="1" applyAlignment="1">
      <alignment horizontal="center"/>
    </xf>
    <xf numFmtId="0" fontId="10" fillId="2" borderId="1" xfId="0" applyFont="1" applyFill="1" applyBorder="1" applyAlignment="1">
      <alignment horizontal="center" vertical="center" wrapText="1"/>
    </xf>
    <xf numFmtId="167" fontId="5" fillId="2" borderId="51" xfId="5" applyFont="1" applyFill="1" applyBorder="1" applyAlignment="1"/>
    <xf numFmtId="2" fontId="5" fillId="2" borderId="8" xfId="4" applyNumberFormat="1" applyFont="1" applyFill="1" applyBorder="1" applyAlignment="1"/>
    <xf numFmtId="167" fontId="3" fillId="2" borderId="14" xfId="5" applyFont="1" applyFill="1" applyBorder="1" applyAlignment="1"/>
    <xf numFmtId="167" fontId="3" fillId="2" borderId="42" xfId="5" applyFont="1" applyFill="1" applyBorder="1"/>
    <xf numFmtId="167" fontId="3" fillId="2" borderId="13" xfId="5" applyFont="1" applyFill="1" applyBorder="1"/>
    <xf numFmtId="2" fontId="3" fillId="2" borderId="6" xfId="4" applyNumberFormat="1" applyFont="1" applyFill="1" applyBorder="1"/>
    <xf numFmtId="2" fontId="3" fillId="2" borderId="51" xfId="4" applyNumberFormat="1" applyFont="1" applyFill="1" applyBorder="1"/>
    <xf numFmtId="2" fontId="3" fillId="2" borderId="9" xfId="0" applyNumberFormat="1" applyFont="1" applyFill="1" applyBorder="1"/>
    <xf numFmtId="0" fontId="11" fillId="0" borderId="57" xfId="0" applyFont="1" applyBorder="1" applyAlignment="1">
      <alignment horizontal="center" vertical="center" wrapText="1"/>
    </xf>
    <xf numFmtId="166" fontId="4" fillId="0" borderId="1" xfId="0" applyNumberFormat="1" applyFont="1" applyBorder="1" applyAlignment="1">
      <alignment horizontal="center" vertical="center"/>
    </xf>
    <xf numFmtId="14" fontId="4" fillId="0" borderId="1" xfId="0" applyNumberFormat="1" applyFont="1" applyBorder="1" applyAlignment="1">
      <alignment horizontal="center" vertical="center"/>
    </xf>
    <xf numFmtId="14" fontId="4" fillId="0" borderId="6" xfId="0" applyNumberFormat="1" applyFont="1" applyBorder="1" applyAlignment="1">
      <alignment horizontal="center" vertical="center"/>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167" fontId="5" fillId="2" borderId="6" xfId="5" applyFont="1" applyFill="1" applyBorder="1" applyAlignment="1"/>
    <xf numFmtId="167" fontId="3" fillId="2" borderId="59" xfId="5" applyFont="1" applyFill="1" applyBorder="1" applyAlignment="1">
      <alignment horizontal="center"/>
    </xf>
    <xf numFmtId="0" fontId="3" fillId="2" borderId="25" xfId="1" applyFont="1" applyFill="1" applyBorder="1" applyAlignment="1">
      <alignment horizontal="center"/>
    </xf>
    <xf numFmtId="167" fontId="5" fillId="2" borderId="1" xfId="5" applyFont="1" applyFill="1" applyBorder="1" applyAlignment="1">
      <alignment horizontal="right"/>
    </xf>
    <xf numFmtId="167" fontId="5" fillId="2" borderId="6" xfId="5" applyFont="1" applyFill="1" applyBorder="1" applyAlignment="1">
      <alignment horizontal="right"/>
    </xf>
    <xf numFmtId="167" fontId="5" fillId="2" borderId="51" xfId="5" applyFont="1" applyFill="1" applyBorder="1" applyAlignment="1">
      <alignment horizontal="right"/>
    </xf>
    <xf numFmtId="167" fontId="5" fillId="2" borderId="9" xfId="5" applyFont="1" applyFill="1" applyBorder="1" applyAlignment="1">
      <alignment horizontal="right"/>
    </xf>
    <xf numFmtId="0" fontId="3" fillId="0" borderId="29" xfId="0" applyFont="1" applyBorder="1" applyAlignment="1">
      <alignment vertical="center"/>
    </xf>
    <xf numFmtId="0" fontId="3" fillId="0" borderId="0" xfId="0" applyFont="1" applyAlignment="1">
      <alignment vertical="center"/>
    </xf>
    <xf numFmtId="0" fontId="3" fillId="2" borderId="32" xfId="1" applyFont="1" applyFill="1" applyBorder="1" applyAlignment="1">
      <alignment horizontal="left"/>
    </xf>
    <xf numFmtId="0" fontId="3" fillId="2" borderId="14" xfId="1" applyFont="1" applyFill="1" applyBorder="1" applyAlignment="1">
      <alignment horizontal="left"/>
    </xf>
    <xf numFmtId="0" fontId="5" fillId="2" borderId="44" xfId="1" applyFont="1" applyFill="1" applyBorder="1" applyAlignment="1">
      <alignment horizontal="center"/>
    </xf>
    <xf numFmtId="0" fontId="5" fillId="2" borderId="43" xfId="1" applyFont="1" applyFill="1" applyBorder="1" applyAlignment="1">
      <alignment horizontal="center"/>
    </xf>
    <xf numFmtId="165" fontId="3" fillId="2" borderId="25" xfId="3" applyFont="1" applyFill="1" applyBorder="1" applyAlignment="1">
      <alignment horizontal="left"/>
    </xf>
    <xf numFmtId="165" fontId="3" fillId="2" borderId="24" xfId="3" applyFont="1" applyFill="1" applyBorder="1" applyAlignment="1">
      <alignment horizontal="left"/>
    </xf>
    <xf numFmtId="165" fontId="3" fillId="2" borderId="7" xfId="3" applyFont="1" applyFill="1" applyBorder="1" applyAlignment="1">
      <alignment horizontal="left"/>
    </xf>
    <xf numFmtId="0" fontId="3" fillId="2" borderId="30" xfId="1" applyFont="1" applyFill="1" applyBorder="1" applyAlignment="1">
      <alignment horizontal="left"/>
    </xf>
    <xf numFmtId="0" fontId="3" fillId="2" borderId="16" xfId="1" applyFont="1" applyFill="1" applyBorder="1" applyAlignment="1">
      <alignment horizontal="left"/>
    </xf>
    <xf numFmtId="0" fontId="5" fillId="2" borderId="25" xfId="1" applyFont="1" applyFill="1" applyBorder="1" applyAlignment="1">
      <alignment horizontal="left"/>
    </xf>
    <xf numFmtId="0" fontId="5" fillId="2" borderId="24" xfId="1" applyFont="1" applyFill="1" applyBorder="1" applyAlignment="1">
      <alignment horizontal="left"/>
    </xf>
    <xf numFmtId="0" fontId="3" fillId="2" borderId="26" xfId="1" applyFont="1" applyFill="1" applyBorder="1" applyAlignment="1">
      <alignment horizontal="center"/>
    </xf>
    <xf numFmtId="0" fontId="5" fillId="2" borderId="7" xfId="1" applyFont="1" applyFill="1" applyBorder="1" applyAlignment="1">
      <alignment horizontal="left"/>
    </xf>
    <xf numFmtId="49" fontId="4" fillId="0" borderId="1" xfId="0" applyNumberFormat="1" applyFont="1" applyBorder="1" applyAlignment="1">
      <alignment horizontal="center" vertical="center"/>
    </xf>
    <xf numFmtId="0" fontId="6" fillId="0" borderId="57" xfId="1" applyFont="1" applyBorder="1" applyAlignment="1">
      <alignment horizontal="left"/>
    </xf>
    <xf numFmtId="0" fontId="6" fillId="0" borderId="1" xfId="1" applyFont="1" applyBorder="1" applyAlignment="1">
      <alignment horizontal="left"/>
    </xf>
    <xf numFmtId="0" fontId="3" fillId="0" borderId="37" xfId="0" applyFont="1" applyBorder="1" applyAlignment="1">
      <alignment horizontal="left"/>
    </xf>
    <xf numFmtId="0" fontId="3" fillId="0" borderId="22" xfId="0" applyFont="1" applyBorder="1" applyAlignment="1">
      <alignment horizontal="left"/>
    </xf>
    <xf numFmtId="0" fontId="3" fillId="0" borderId="23" xfId="0" applyFont="1" applyBorder="1" applyAlignment="1">
      <alignment horizontal="left"/>
    </xf>
    <xf numFmtId="0" fontId="3" fillId="0" borderId="29" xfId="0" applyFont="1" applyBorder="1" applyAlignment="1">
      <alignment horizontal="left" vertical="top"/>
    </xf>
    <xf numFmtId="0" fontId="3" fillId="0" borderId="0" xfId="0" applyFont="1" applyAlignment="1">
      <alignment horizontal="left" vertical="top"/>
    </xf>
    <xf numFmtId="0" fontId="3" fillId="0" borderId="5" xfId="0" applyFont="1" applyBorder="1" applyAlignment="1">
      <alignment horizontal="left" vertical="top"/>
    </xf>
    <xf numFmtId="0" fontId="3" fillId="0" borderId="28" xfId="0" applyFont="1" applyBorder="1" applyAlignment="1">
      <alignment horizontal="left" vertical="top"/>
    </xf>
    <xf numFmtId="0" fontId="3" fillId="0" borderId="19" xfId="0" applyFont="1" applyBorder="1" applyAlignment="1">
      <alignment horizontal="left" vertical="top"/>
    </xf>
    <xf numFmtId="0" fontId="3" fillId="0" borderId="13" xfId="0" applyFont="1" applyBorder="1" applyAlignment="1">
      <alignment horizontal="left" vertical="top"/>
    </xf>
    <xf numFmtId="0" fontId="3" fillId="2" borderId="25" xfId="1" applyFont="1" applyFill="1" applyBorder="1" applyAlignment="1">
      <alignment horizontal="left"/>
    </xf>
    <xf numFmtId="0" fontId="3" fillId="2" borderId="24" xfId="1" applyFont="1" applyFill="1" applyBorder="1" applyAlignment="1">
      <alignment horizontal="left"/>
    </xf>
    <xf numFmtId="0" fontId="3" fillId="2" borderId="7" xfId="1" applyFont="1" applyFill="1" applyBorder="1" applyAlignment="1">
      <alignment horizontal="left"/>
    </xf>
    <xf numFmtId="0" fontId="3" fillId="2" borderId="32" xfId="0" applyFont="1" applyFill="1" applyBorder="1" applyAlignment="1">
      <alignment horizontal="right"/>
    </xf>
    <xf numFmtId="0" fontId="3" fillId="2" borderId="33" xfId="0" applyFont="1" applyFill="1" applyBorder="1" applyAlignment="1">
      <alignment horizontal="right"/>
    </xf>
    <xf numFmtId="0" fontId="3" fillId="2" borderId="4" xfId="0" applyFont="1" applyFill="1" applyBorder="1" applyAlignment="1">
      <alignment horizontal="right"/>
    </xf>
    <xf numFmtId="0" fontId="3" fillId="2" borderId="25" xfId="1" applyFont="1" applyFill="1" applyBorder="1" applyAlignment="1">
      <alignment horizontal="center"/>
    </xf>
    <xf numFmtId="0" fontId="3" fillId="2" borderId="7" xfId="1" applyFont="1" applyFill="1" applyBorder="1" applyAlignment="1">
      <alignment horizontal="center"/>
    </xf>
    <xf numFmtId="0" fontId="3" fillId="2" borderId="44" xfId="1" applyFont="1" applyFill="1" applyBorder="1" applyAlignment="1">
      <alignment horizontal="left"/>
    </xf>
    <xf numFmtId="0" fontId="3" fillId="2" borderId="15" xfId="1" applyFont="1" applyFill="1" applyBorder="1" applyAlignment="1">
      <alignment horizontal="left"/>
    </xf>
    <xf numFmtId="0" fontId="0" fillId="0" borderId="34" xfId="0" applyBorder="1" applyAlignment="1">
      <alignment horizontal="center"/>
    </xf>
    <xf numFmtId="0" fontId="4" fillId="0" borderId="28" xfId="0" applyFont="1" applyBorder="1" applyAlignment="1">
      <alignment horizontal="center"/>
    </xf>
    <xf numFmtId="0" fontId="4" fillId="0" borderId="19" xfId="0" applyFont="1" applyBorder="1" applyAlignment="1">
      <alignment horizontal="center"/>
    </xf>
    <xf numFmtId="0" fontId="4" fillId="0" borderId="13" xfId="0" applyFont="1" applyBorder="1" applyAlignment="1">
      <alignment horizontal="center"/>
    </xf>
    <xf numFmtId="0" fontId="3" fillId="0" borderId="54" xfId="0" applyFont="1" applyBorder="1" applyAlignment="1">
      <alignment horizontal="center"/>
    </xf>
    <xf numFmtId="0" fontId="3" fillId="0" borderId="55" xfId="0" applyFont="1" applyBorder="1" applyAlignment="1">
      <alignment horizontal="center"/>
    </xf>
    <xf numFmtId="0" fontId="3" fillId="0" borderId="56" xfId="0" applyFont="1" applyBorder="1" applyAlignment="1">
      <alignment horizontal="center"/>
    </xf>
    <xf numFmtId="0" fontId="4" fillId="0" borderId="20" xfId="0" applyFont="1" applyBorder="1" applyAlignment="1">
      <alignment horizontal="left" wrapText="1"/>
    </xf>
    <xf numFmtId="0" fontId="4" fillId="0" borderId="31" xfId="0" applyFont="1" applyBorder="1" applyAlignment="1">
      <alignment horizontal="left" wrapText="1"/>
    </xf>
    <xf numFmtId="0" fontId="4" fillId="0" borderId="12" xfId="0" applyFont="1" applyBorder="1" applyAlignment="1">
      <alignment horizontal="left" wrapText="1"/>
    </xf>
    <xf numFmtId="10" fontId="3" fillId="2" borderId="44" xfId="4" applyNumberFormat="1" applyFont="1" applyFill="1" applyBorder="1" applyAlignment="1">
      <alignment horizontal="center" wrapText="1"/>
    </xf>
    <xf numFmtId="10" fontId="3" fillId="2" borderId="45" xfId="4" applyNumberFormat="1" applyFont="1" applyFill="1" applyBorder="1" applyAlignment="1">
      <alignment horizontal="center" wrapText="1"/>
    </xf>
    <xf numFmtId="10" fontId="3" fillId="2" borderId="43" xfId="4" applyNumberFormat="1" applyFont="1" applyFill="1" applyBorder="1" applyAlignment="1">
      <alignment horizontal="center" wrapText="1"/>
    </xf>
    <xf numFmtId="0" fontId="4" fillId="0" borderId="0" xfId="0" applyFont="1" applyAlignment="1">
      <alignment horizontal="center"/>
    </xf>
    <xf numFmtId="0" fontId="4" fillId="0" borderId="60" xfId="0" applyFont="1" applyBorder="1" applyAlignment="1">
      <alignment horizontal="center"/>
    </xf>
    <xf numFmtId="0" fontId="3" fillId="0" borderId="29" xfId="0" applyFont="1" applyBorder="1"/>
    <xf numFmtId="0" fontId="3" fillId="0" borderId="0" xfId="0" applyFont="1"/>
    <xf numFmtId="0" fontId="3" fillId="0" borderId="44" xfId="0" applyFont="1" applyBorder="1" applyAlignment="1">
      <alignment horizontal="left" vertical="center" wrapText="1"/>
    </xf>
    <xf numFmtId="0" fontId="3" fillId="0" borderId="43" xfId="0" applyFont="1" applyBorder="1" applyAlignment="1">
      <alignment horizontal="left" vertical="center" wrapText="1"/>
    </xf>
    <xf numFmtId="0" fontId="3" fillId="0" borderId="15" xfId="0" applyFont="1" applyBorder="1" applyAlignment="1">
      <alignment horizontal="left" vertical="center" wrapText="1"/>
    </xf>
    <xf numFmtId="0" fontId="3" fillId="0" borderId="27" xfId="0" applyFont="1" applyBorder="1" applyAlignment="1">
      <alignment horizontal="center" vertical="center"/>
    </xf>
    <xf numFmtId="0" fontId="3" fillId="0" borderId="34" xfId="0" applyFont="1" applyBorder="1" applyAlignment="1">
      <alignment horizontal="center" vertical="center"/>
    </xf>
    <xf numFmtId="0" fontId="3" fillId="0" borderId="18" xfId="0" applyFont="1" applyBorder="1" applyAlignment="1">
      <alignment horizontal="center" vertical="center"/>
    </xf>
    <xf numFmtId="0" fontId="3" fillId="0" borderId="20" xfId="0" applyFont="1" applyBorder="1" applyAlignment="1">
      <alignment horizontal="center" vertical="center"/>
    </xf>
    <xf numFmtId="0" fontId="3" fillId="0" borderId="31" xfId="0" applyFont="1" applyBorder="1" applyAlignment="1">
      <alignment horizontal="center" vertical="center"/>
    </xf>
    <xf numFmtId="0" fontId="3" fillId="0" borderId="12" xfId="0" applyFont="1" applyBorder="1" applyAlignment="1">
      <alignment horizontal="center" vertical="center"/>
    </xf>
    <xf numFmtId="0" fontId="3" fillId="0" borderId="29" xfId="0" applyFont="1" applyBorder="1" applyAlignment="1">
      <alignment horizontal="center" vertical="center"/>
    </xf>
    <xf numFmtId="0" fontId="3" fillId="0" borderId="0" xfId="0" applyFont="1" applyAlignment="1">
      <alignment horizontal="center" vertical="center"/>
    </xf>
    <xf numFmtId="0" fontId="3" fillId="0" borderId="28" xfId="0" applyFont="1" applyBorder="1" applyAlignment="1">
      <alignment horizontal="center"/>
    </xf>
    <xf numFmtId="0" fontId="3" fillId="0" borderId="19" xfId="0" applyFont="1" applyBorder="1" applyAlignment="1">
      <alignment horizontal="center"/>
    </xf>
    <xf numFmtId="0" fontId="3" fillId="0" borderId="13" xfId="0" applyFont="1" applyBorder="1" applyAlignment="1">
      <alignment horizontal="center"/>
    </xf>
    <xf numFmtId="0" fontId="3" fillId="0" borderId="32" xfId="0" applyFont="1" applyBorder="1" applyAlignment="1">
      <alignment horizontal="left" vertical="center" wrapText="1"/>
    </xf>
    <xf numFmtId="0" fontId="3" fillId="0" borderId="33" xfId="0" applyFont="1" applyBorder="1" applyAlignment="1">
      <alignment horizontal="left" vertical="center" wrapText="1"/>
    </xf>
    <xf numFmtId="0" fontId="3" fillId="0" borderId="4" xfId="0" applyFont="1" applyBorder="1" applyAlignment="1">
      <alignment horizontal="left" vertical="center" wrapText="1"/>
    </xf>
    <xf numFmtId="0" fontId="3" fillId="0" borderId="25" xfId="0" applyFont="1" applyBorder="1" applyAlignment="1">
      <alignment horizontal="left" vertical="top"/>
    </xf>
    <xf numFmtId="0" fontId="3" fillId="0" borderId="24" xfId="0" applyFont="1" applyBorder="1" applyAlignment="1">
      <alignment horizontal="left" vertical="top"/>
    </xf>
    <xf numFmtId="0" fontId="3" fillId="0" borderId="7" xfId="0" applyFont="1" applyBorder="1" applyAlignment="1">
      <alignment horizontal="left" vertical="top"/>
    </xf>
    <xf numFmtId="0" fontId="3" fillId="0" borderId="38" xfId="0" applyFont="1" applyBorder="1" applyAlignment="1">
      <alignment horizontal="left"/>
    </xf>
    <xf numFmtId="0" fontId="9" fillId="0" borderId="38" xfId="0" applyFont="1" applyBorder="1" applyAlignment="1">
      <alignment horizontal="left"/>
    </xf>
    <xf numFmtId="0" fontId="3" fillId="0" borderId="27" xfId="0" applyFont="1" applyBorder="1" applyAlignment="1">
      <alignment horizontal="left"/>
    </xf>
    <xf numFmtId="0" fontId="3" fillId="0" borderId="34" xfId="0" applyFont="1" applyBorder="1" applyAlignment="1">
      <alignment horizontal="left"/>
    </xf>
    <xf numFmtId="0" fontId="3" fillId="0" borderId="18" xfId="0" applyFont="1" applyBorder="1" applyAlignment="1">
      <alignment horizontal="left"/>
    </xf>
    <xf numFmtId="0" fontId="3" fillId="0" borderId="39" xfId="0" applyFont="1" applyBorder="1" applyAlignment="1">
      <alignment horizontal="left" vertical="center" wrapText="1"/>
    </xf>
    <xf numFmtId="0" fontId="9" fillId="0" borderId="26" xfId="0" applyFont="1" applyBorder="1" applyAlignment="1">
      <alignment horizontal="left" vertical="center" wrapText="1"/>
    </xf>
    <xf numFmtId="0" fontId="9" fillId="0" borderId="35" xfId="0" applyFont="1" applyBorder="1" applyAlignment="1">
      <alignment horizontal="left" vertical="center" wrapText="1"/>
    </xf>
    <xf numFmtId="0" fontId="9" fillId="0" borderId="20" xfId="0" applyFont="1" applyBorder="1" applyAlignment="1">
      <alignment horizontal="left" vertical="center" wrapText="1"/>
    </xf>
    <xf numFmtId="0" fontId="9" fillId="0" borderId="31" xfId="0" applyFont="1" applyBorder="1" applyAlignment="1">
      <alignment horizontal="left" vertical="center" wrapText="1"/>
    </xf>
    <xf numFmtId="0" fontId="9" fillId="0" borderId="12" xfId="0" applyFont="1" applyBorder="1" applyAlignment="1">
      <alignment horizontal="left" vertical="center" wrapText="1"/>
    </xf>
    <xf numFmtId="0" fontId="4" fillId="0" borderId="40" xfId="0" applyFont="1" applyBorder="1" applyAlignment="1">
      <alignment horizontal="left" vertical="top" wrapText="1"/>
    </xf>
    <xf numFmtId="0" fontId="4" fillId="0" borderId="41" xfId="0" applyFont="1" applyBorder="1" applyAlignment="1">
      <alignment horizontal="left" vertical="top" wrapText="1"/>
    </xf>
    <xf numFmtId="0" fontId="4" fillId="0" borderId="36" xfId="0" applyFont="1" applyBorder="1" applyAlignment="1">
      <alignment horizontal="left" vertical="top" wrapText="1"/>
    </xf>
    <xf numFmtId="0" fontId="4" fillId="2" borderId="28" xfId="0" applyFont="1" applyFill="1" applyBorder="1" applyAlignment="1">
      <alignment horizontal="left" vertical="top" wrapText="1"/>
    </xf>
    <xf numFmtId="0" fontId="4" fillId="2" borderId="19" xfId="0" applyFont="1" applyFill="1" applyBorder="1" applyAlignment="1">
      <alignment horizontal="left" vertical="top" wrapText="1"/>
    </xf>
    <xf numFmtId="0" fontId="4" fillId="2" borderId="13" xfId="0" applyFont="1" applyFill="1" applyBorder="1" applyAlignment="1">
      <alignment horizontal="left" vertical="top" wrapText="1"/>
    </xf>
    <xf numFmtId="14" fontId="3" fillId="0" borderId="3" xfId="0" applyNumberFormat="1" applyFont="1" applyBorder="1" applyAlignment="1">
      <alignment horizontal="left" vertical="center" wrapText="1"/>
    </xf>
    <xf numFmtId="0" fontId="9" fillId="0" borderId="4" xfId="0" applyFont="1" applyBorder="1" applyAlignment="1">
      <alignment horizontal="left" vertical="center" wrapText="1"/>
    </xf>
    <xf numFmtId="0" fontId="4" fillId="2" borderId="32"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3" fillId="0" borderId="32" xfId="0" applyFont="1" applyBorder="1" applyAlignment="1">
      <alignment horizontal="left"/>
    </xf>
    <xf numFmtId="0" fontId="3" fillId="0" borderId="4" xfId="0" applyFont="1" applyBorder="1" applyAlignment="1">
      <alignment horizontal="left"/>
    </xf>
    <xf numFmtId="0" fontId="3" fillId="0" borderId="3" xfId="0" applyFont="1" applyBorder="1" applyAlignment="1">
      <alignment horizontal="left" vertical="center" wrapText="1"/>
    </xf>
    <xf numFmtId="0" fontId="3" fillId="0" borderId="14" xfId="0" applyFont="1" applyBorder="1" applyAlignment="1">
      <alignment horizontal="left" vertical="center" wrapText="1"/>
    </xf>
    <xf numFmtId="0" fontId="3" fillId="2" borderId="30"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0" borderId="1" xfId="0" applyFont="1" applyBorder="1" applyAlignment="1">
      <alignment horizontal="left"/>
    </xf>
    <xf numFmtId="0" fontId="3" fillId="0" borderId="6" xfId="0" applyFont="1" applyBorder="1" applyAlignment="1">
      <alignment horizontal="left"/>
    </xf>
    <xf numFmtId="0" fontId="3" fillId="0" borderId="47" xfId="0" applyFont="1" applyBorder="1" applyAlignment="1">
      <alignment horizontal="center"/>
    </xf>
    <xf numFmtId="0" fontId="3" fillId="0" borderId="48" xfId="0" applyFont="1" applyBorder="1" applyAlignment="1">
      <alignment horizontal="center"/>
    </xf>
    <xf numFmtId="0" fontId="3" fillId="0" borderId="3" xfId="0" applyFont="1" applyBorder="1" applyAlignment="1">
      <alignment horizontal="left"/>
    </xf>
    <xf numFmtId="0" fontId="4" fillId="2" borderId="44"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3" fillId="2" borderId="25" xfId="0" applyFont="1" applyFill="1" applyBorder="1" applyAlignment="1">
      <alignment horizontal="center" vertical="top"/>
    </xf>
    <xf numFmtId="0" fontId="3" fillId="2" borderId="24" xfId="0" applyFont="1" applyFill="1" applyBorder="1" applyAlignment="1">
      <alignment horizontal="center" vertical="top"/>
    </xf>
    <xf numFmtId="0" fontId="3" fillId="2" borderId="7" xfId="0" applyFont="1" applyFill="1" applyBorder="1" applyAlignment="1">
      <alignment horizontal="center" vertical="top"/>
    </xf>
    <xf numFmtId="165" fontId="3" fillId="0" borderId="1" xfId="3" applyFont="1" applyFill="1" applyBorder="1" applyAlignment="1">
      <alignment horizontal="center" vertical="center" wrapText="1"/>
    </xf>
    <xf numFmtId="165" fontId="9" fillId="0" borderId="1" xfId="3" applyFont="1" applyFill="1" applyBorder="1" applyAlignment="1">
      <alignment horizontal="center" vertical="center"/>
    </xf>
    <xf numFmtId="0" fontId="3" fillId="2" borderId="44" xfId="0" applyFont="1" applyFill="1" applyBorder="1" applyAlignment="1">
      <alignment horizontal="left"/>
    </xf>
    <xf numFmtId="0" fontId="3" fillId="2" borderId="43" xfId="0" applyFont="1" applyFill="1" applyBorder="1" applyAlignment="1">
      <alignment horizontal="left"/>
    </xf>
    <xf numFmtId="0" fontId="3" fillId="2" borderId="15" xfId="0" applyFont="1" applyFill="1" applyBorder="1" applyAlignment="1">
      <alignment horizontal="left"/>
    </xf>
  </cellXfs>
  <cellStyles count="6">
    <cellStyle name="Millares" xfId="3" builtinId="3"/>
    <cellStyle name="Millares 2" xfId="2" xr:uid="{00000000-0005-0000-0000-000001000000}"/>
    <cellStyle name="Moneda" xfId="5" builtinId="4"/>
    <cellStyle name="Normal" xfId="0" builtinId="0"/>
    <cellStyle name="Normal 2" xfId="1" xr:uid="{00000000-0005-0000-0000-000004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1267657</xdr:colOff>
      <xdr:row>2</xdr:row>
      <xdr:rowOff>187519</xdr:rowOff>
    </xdr:from>
    <xdr:to>
      <xdr:col>1</xdr:col>
      <xdr:colOff>1706319</xdr:colOff>
      <xdr:row>5</xdr:row>
      <xdr:rowOff>59531</xdr:rowOff>
    </xdr:to>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2982157" y="616144"/>
          <a:ext cx="438662" cy="526856"/>
        </a:xfrm>
        <a:prstGeom prst="rect">
          <a:avLst/>
        </a:prstGeom>
      </xdr:spPr>
    </xdr:pic>
    <xdr:clientData/>
  </xdr:twoCellAnchor>
  <xdr:twoCellAnchor editAs="oneCell">
    <xdr:from>
      <xdr:col>2</xdr:col>
      <xdr:colOff>47625</xdr:colOff>
      <xdr:row>86</xdr:row>
      <xdr:rowOff>0</xdr:rowOff>
    </xdr:from>
    <xdr:to>
      <xdr:col>2</xdr:col>
      <xdr:colOff>1297305</xdr:colOff>
      <xdr:row>90</xdr:row>
      <xdr:rowOff>46990</xdr:rowOff>
    </xdr:to>
    <xdr:pic>
      <xdr:nvPicPr>
        <xdr:cNvPr id="2" name="Imagen 1" descr="Imagen que contiene Interfaz de usuario gráfica&#10;&#10;Descripción generada automáticamente">
          <a:extLst>
            <a:ext uri="{FF2B5EF4-FFF2-40B4-BE49-F238E27FC236}">
              <a16:creationId xmlns:a16="http://schemas.microsoft.com/office/drawing/2014/main" id="{503A6354-E674-23E1-47D3-8FB670069BE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4608" b="14010"/>
        <a:stretch/>
      </xdr:blipFill>
      <xdr:spPr bwMode="auto">
        <a:xfrm>
          <a:off x="5667375" y="28682156"/>
          <a:ext cx="1249680" cy="90424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03"/>
  <sheetViews>
    <sheetView tabSelected="1" topLeftCell="A61" zoomScale="80" zoomScaleNormal="80" zoomScalePageLayoutView="80" workbookViewId="0">
      <selection activeCell="F90" sqref="F90"/>
    </sheetView>
  </sheetViews>
  <sheetFormatPr baseColWidth="10" defaultColWidth="11.42578125" defaultRowHeight="17.25" x14ac:dyDescent="0.3"/>
  <cols>
    <col min="1" max="1" width="41.140625" style="20" customWidth="1"/>
    <col min="2" max="2" width="43.28515625" style="20" customWidth="1"/>
    <col min="3" max="3" width="27.42578125" style="20" customWidth="1"/>
    <col min="4" max="4" width="29.28515625" style="20" customWidth="1"/>
    <col min="5" max="5" width="27.28515625" style="20" customWidth="1"/>
    <col min="6" max="6" width="25.85546875" style="20" customWidth="1"/>
    <col min="7" max="16384" width="11.42578125" style="20"/>
  </cols>
  <sheetData>
    <row r="1" spans="1:6" x14ac:dyDescent="0.3">
      <c r="A1" s="173" t="s">
        <v>33</v>
      </c>
      <c r="B1" s="174"/>
      <c r="C1" s="175"/>
      <c r="D1" s="17"/>
      <c r="E1" s="18"/>
      <c r="F1" s="19"/>
    </row>
    <row r="2" spans="1:6" x14ac:dyDescent="0.3">
      <c r="A2" s="176" t="s">
        <v>35</v>
      </c>
      <c r="B2" s="177"/>
      <c r="C2" s="178"/>
      <c r="F2" s="55"/>
    </row>
    <row r="3" spans="1:6" x14ac:dyDescent="0.3">
      <c r="A3" s="179" t="s">
        <v>34</v>
      </c>
      <c r="B3" s="180"/>
      <c r="C3" s="180"/>
      <c r="D3" s="79"/>
      <c r="F3" s="55"/>
    </row>
    <row r="4" spans="1:6" x14ac:dyDescent="0.3">
      <c r="A4" s="80" t="s">
        <v>32</v>
      </c>
      <c r="B4" s="81"/>
      <c r="C4" s="82"/>
      <c r="D4" s="116" t="s">
        <v>107</v>
      </c>
      <c r="E4" s="117"/>
      <c r="F4" s="83"/>
    </row>
    <row r="5" spans="1:6" ht="18" thickBot="1" x14ac:dyDescent="0.35">
      <c r="A5" s="63"/>
      <c r="B5" s="84"/>
      <c r="C5" s="85"/>
      <c r="D5" s="86"/>
      <c r="E5" s="87"/>
      <c r="F5" s="88"/>
    </row>
    <row r="6" spans="1:6" ht="22.5" customHeight="1" thickBot="1" x14ac:dyDescent="0.35">
      <c r="A6" s="181" t="s">
        <v>31</v>
      </c>
      <c r="B6" s="182"/>
      <c r="C6" s="183"/>
      <c r="D6" s="187" t="s">
        <v>108</v>
      </c>
      <c r="E6" s="188"/>
      <c r="F6" s="189"/>
    </row>
    <row r="7" spans="1:6" ht="18" thickBot="1" x14ac:dyDescent="0.35">
      <c r="A7" s="190" t="s">
        <v>71</v>
      </c>
      <c r="B7" s="191"/>
      <c r="C7" s="191"/>
      <c r="D7" s="192" t="s">
        <v>70</v>
      </c>
      <c r="E7" s="193"/>
      <c r="F7" s="194"/>
    </row>
    <row r="8" spans="1:6" ht="15" customHeight="1" x14ac:dyDescent="0.3">
      <c r="A8" s="201" t="s">
        <v>59</v>
      </c>
      <c r="B8" s="202"/>
      <c r="C8" s="202"/>
      <c r="D8" s="202"/>
      <c r="E8" s="202"/>
      <c r="F8" s="203"/>
    </row>
    <row r="9" spans="1:6" ht="29.25" customHeight="1" x14ac:dyDescent="0.3">
      <c r="A9" s="195" t="s">
        <v>87</v>
      </c>
      <c r="B9" s="196"/>
      <c r="C9" s="196"/>
      <c r="D9" s="196"/>
      <c r="E9" s="196"/>
      <c r="F9" s="197"/>
    </row>
    <row r="10" spans="1:6" ht="29.25" customHeight="1" x14ac:dyDescent="0.3">
      <c r="A10" s="198"/>
      <c r="B10" s="199"/>
      <c r="C10" s="199"/>
      <c r="D10" s="199"/>
      <c r="E10" s="199"/>
      <c r="F10" s="200"/>
    </row>
    <row r="11" spans="1:6" ht="18.75" customHeight="1" x14ac:dyDescent="0.3">
      <c r="A11" s="184" t="s">
        <v>72</v>
      </c>
      <c r="B11" s="185"/>
      <c r="C11" s="185"/>
      <c r="D11" s="186"/>
      <c r="E11" s="214" t="s">
        <v>73</v>
      </c>
      <c r="F11" s="215"/>
    </row>
    <row r="12" spans="1:6" ht="40.5" customHeight="1" x14ac:dyDescent="0.3">
      <c r="A12" s="89" t="s">
        <v>39</v>
      </c>
      <c r="B12" s="207" t="s">
        <v>102</v>
      </c>
      <c r="C12" s="208"/>
      <c r="D12" s="90" t="s">
        <v>40</v>
      </c>
      <c r="E12" s="214" t="s">
        <v>74</v>
      </c>
      <c r="F12" s="215"/>
    </row>
    <row r="13" spans="1:6" x14ac:dyDescent="0.3">
      <c r="A13" s="91" t="s">
        <v>67</v>
      </c>
      <c r="B13" s="230">
        <v>40000000</v>
      </c>
      <c r="C13" s="231"/>
      <c r="D13" s="185" t="s">
        <v>75</v>
      </c>
      <c r="E13" s="185"/>
      <c r="F13" s="215"/>
    </row>
    <row r="14" spans="1:6" x14ac:dyDescent="0.3">
      <c r="A14" s="91" t="s">
        <v>89</v>
      </c>
      <c r="B14" s="230">
        <v>10000000</v>
      </c>
      <c r="C14" s="231"/>
      <c r="D14" s="185" t="s">
        <v>90</v>
      </c>
      <c r="E14" s="185"/>
      <c r="F14" s="215"/>
    </row>
    <row r="15" spans="1:6" x14ac:dyDescent="0.3">
      <c r="A15" s="91"/>
      <c r="B15" s="230">
        <f>SUM(B13:C14)</f>
        <v>50000000</v>
      </c>
      <c r="C15" s="231"/>
      <c r="D15" s="185" t="s">
        <v>94</v>
      </c>
      <c r="E15" s="185"/>
      <c r="F15" s="215"/>
    </row>
    <row r="16" spans="1:6" ht="258.75" customHeight="1" x14ac:dyDescent="0.3">
      <c r="A16" s="209" t="s">
        <v>95</v>
      </c>
      <c r="B16" s="210"/>
      <c r="C16" s="210"/>
      <c r="D16" s="210"/>
      <c r="E16" s="210"/>
      <c r="F16" s="211"/>
    </row>
    <row r="17" spans="1:6" ht="177.75" customHeight="1" x14ac:dyDescent="0.3">
      <c r="A17" s="209" t="s">
        <v>76</v>
      </c>
      <c r="B17" s="210"/>
      <c r="C17" s="210"/>
      <c r="D17" s="210"/>
      <c r="E17" s="210"/>
      <c r="F17" s="211"/>
    </row>
    <row r="18" spans="1:6" ht="136.5" customHeight="1" thickBot="1" x14ac:dyDescent="0.35">
      <c r="A18" s="224" t="s">
        <v>68</v>
      </c>
      <c r="B18" s="225"/>
      <c r="C18" s="225"/>
      <c r="D18" s="225"/>
      <c r="E18" s="225"/>
      <c r="F18" s="226"/>
    </row>
    <row r="19" spans="1:6" x14ac:dyDescent="0.3">
      <c r="A19" s="23" t="s">
        <v>38</v>
      </c>
      <c r="B19" s="24"/>
      <c r="C19" s="24"/>
      <c r="D19" s="24"/>
      <c r="E19" s="24"/>
      <c r="F19" s="25"/>
    </row>
    <row r="20" spans="1:6" ht="9" customHeight="1" x14ac:dyDescent="0.3">
      <c r="A20" s="22"/>
      <c r="B20" s="26"/>
      <c r="C20" s="26"/>
      <c r="D20" s="26"/>
      <c r="E20" s="26"/>
      <c r="F20" s="27"/>
    </row>
    <row r="21" spans="1:6" x14ac:dyDescent="0.3">
      <c r="A21" s="212" t="s">
        <v>77</v>
      </c>
      <c r="B21" s="213"/>
      <c r="C21" s="223" t="s">
        <v>78</v>
      </c>
      <c r="D21" s="213"/>
      <c r="E21" s="219" t="s">
        <v>79</v>
      </c>
      <c r="F21" s="220"/>
    </row>
    <row r="22" spans="1:6" x14ac:dyDescent="0.3">
      <c r="A22" s="212" t="s">
        <v>80</v>
      </c>
      <c r="B22" s="213"/>
      <c r="C22" s="223" t="s">
        <v>81</v>
      </c>
      <c r="D22" s="213"/>
      <c r="E22" s="219" t="s">
        <v>79</v>
      </c>
      <c r="F22" s="220"/>
    </row>
    <row r="23" spans="1:6" x14ac:dyDescent="0.3">
      <c r="A23" s="212" t="s">
        <v>96</v>
      </c>
      <c r="B23" s="213"/>
      <c r="C23" s="223" t="s">
        <v>98</v>
      </c>
      <c r="D23" s="213"/>
      <c r="E23" s="219" t="s">
        <v>99</v>
      </c>
      <c r="F23" s="220"/>
    </row>
    <row r="24" spans="1:6" x14ac:dyDescent="0.3">
      <c r="A24" s="212" t="s">
        <v>97</v>
      </c>
      <c r="B24" s="213"/>
      <c r="C24" s="223" t="s">
        <v>98</v>
      </c>
      <c r="D24" s="213"/>
      <c r="E24" s="219" t="s">
        <v>99</v>
      </c>
      <c r="F24" s="220"/>
    </row>
    <row r="25" spans="1:6" ht="18" thickBot="1" x14ac:dyDescent="0.35">
      <c r="A25" s="21" t="s">
        <v>41</v>
      </c>
      <c r="B25" s="28"/>
      <c r="C25" s="28"/>
      <c r="D25" s="28"/>
      <c r="E25" s="28"/>
      <c r="F25" s="29"/>
    </row>
    <row r="26" spans="1:6" ht="18" thickBot="1" x14ac:dyDescent="0.35">
      <c r="A26" s="30" t="s">
        <v>0</v>
      </c>
      <c r="B26" s="30" t="s">
        <v>1</v>
      </c>
      <c r="C26" s="227" t="s">
        <v>2</v>
      </c>
      <c r="D26" s="228"/>
      <c r="E26" s="228"/>
      <c r="F26" s="229"/>
    </row>
    <row r="27" spans="1:6" ht="18" customHeight="1" x14ac:dyDescent="0.3">
      <c r="A27" s="61"/>
      <c r="B27" s="31"/>
      <c r="C27" s="216"/>
      <c r="D27" s="217"/>
      <c r="E27" s="217"/>
      <c r="F27" s="218"/>
    </row>
    <row r="28" spans="1:6" ht="18" thickBot="1" x14ac:dyDescent="0.35">
      <c r="A28" s="22" t="s">
        <v>42</v>
      </c>
      <c r="B28" s="26"/>
      <c r="C28" s="26"/>
      <c r="D28" s="26"/>
      <c r="E28" s="26"/>
      <c r="F28" s="27"/>
    </row>
    <row r="29" spans="1:6" ht="31.5" customHeight="1" thickBot="1" x14ac:dyDescent="0.35">
      <c r="A29" s="30" t="s">
        <v>3</v>
      </c>
      <c r="B29" s="32" t="s">
        <v>4</v>
      </c>
      <c r="C29" s="30" t="s">
        <v>5</v>
      </c>
      <c r="D29" s="33" t="s">
        <v>27</v>
      </c>
      <c r="E29" s="30" t="s">
        <v>28</v>
      </c>
      <c r="F29" s="30" t="s">
        <v>29</v>
      </c>
    </row>
    <row r="30" spans="1:6" ht="51.75" customHeight="1" x14ac:dyDescent="0.3">
      <c r="A30" s="70">
        <v>1</v>
      </c>
      <c r="B30" s="94" t="s">
        <v>88</v>
      </c>
      <c r="C30" s="71" t="s">
        <v>91</v>
      </c>
      <c r="D30" s="72">
        <v>3670000</v>
      </c>
      <c r="E30" s="72"/>
      <c r="F30" s="75">
        <f>D30+E30</f>
        <v>3670000</v>
      </c>
    </row>
    <row r="31" spans="1:6" ht="51.75" customHeight="1" x14ac:dyDescent="0.3">
      <c r="A31" s="70">
        <v>2</v>
      </c>
      <c r="B31" s="94" t="s">
        <v>88</v>
      </c>
      <c r="C31" s="71" t="s">
        <v>103</v>
      </c>
      <c r="D31" s="72">
        <v>3560000</v>
      </c>
      <c r="E31" s="72"/>
      <c r="F31" s="75">
        <v>3560000</v>
      </c>
    </row>
    <row r="32" spans="1:6" ht="51.75" customHeight="1" x14ac:dyDescent="0.3">
      <c r="A32" s="70">
        <v>3</v>
      </c>
      <c r="B32" s="94" t="s">
        <v>88</v>
      </c>
      <c r="C32" s="71" t="s">
        <v>111</v>
      </c>
      <c r="D32" s="72">
        <v>2740000</v>
      </c>
      <c r="E32" s="72"/>
      <c r="F32" s="75">
        <v>2740000</v>
      </c>
    </row>
    <row r="33" spans="1:6" x14ac:dyDescent="0.3">
      <c r="A33" s="70"/>
      <c r="B33" s="78"/>
      <c r="C33" s="71"/>
      <c r="D33" s="72"/>
      <c r="E33" s="72"/>
      <c r="F33" s="75"/>
    </row>
    <row r="34" spans="1:6" ht="18" thickBot="1" x14ac:dyDescent="0.35">
      <c r="A34" s="232" t="s">
        <v>44</v>
      </c>
      <c r="B34" s="233"/>
      <c r="C34" s="233"/>
      <c r="D34" s="233"/>
      <c r="E34" s="233"/>
      <c r="F34" s="234"/>
    </row>
    <row r="35" spans="1:6" ht="18" thickBot="1" x14ac:dyDescent="0.35">
      <c r="A35" s="137" t="s">
        <v>82</v>
      </c>
      <c r="B35" s="138"/>
      <c r="C35" s="139"/>
      <c r="D35" s="134" t="s">
        <v>100</v>
      </c>
      <c r="E35" s="135"/>
      <c r="F35" s="136"/>
    </row>
    <row r="36" spans="1:6" ht="18" thickBot="1" x14ac:dyDescent="0.35">
      <c r="A36" s="140"/>
      <c r="B36" s="141"/>
      <c r="C36" s="142"/>
      <c r="D36" s="134" t="s">
        <v>36</v>
      </c>
      <c r="E36" s="135"/>
      <c r="F36" s="136"/>
    </row>
    <row r="37" spans="1:6" x14ac:dyDescent="0.3">
      <c r="A37" s="92" t="s">
        <v>19</v>
      </c>
      <c r="B37" s="221" t="s">
        <v>20</v>
      </c>
      <c r="C37" s="222"/>
      <c r="D37" s="93" t="s">
        <v>21</v>
      </c>
      <c r="E37" s="92" t="s">
        <v>22</v>
      </c>
      <c r="F37" s="93" t="s">
        <v>23</v>
      </c>
    </row>
    <row r="38" spans="1:6" ht="58.5" customHeight="1" x14ac:dyDescent="0.3">
      <c r="A38" s="103" t="s">
        <v>58</v>
      </c>
      <c r="B38" s="131" t="s">
        <v>69</v>
      </c>
      <c r="C38" s="131"/>
      <c r="D38" s="104">
        <v>5000000</v>
      </c>
      <c r="E38" s="105">
        <v>45882</v>
      </c>
      <c r="F38" s="106">
        <v>46402</v>
      </c>
    </row>
    <row r="39" spans="1:6" x14ac:dyDescent="0.3">
      <c r="A39" s="103" t="s">
        <v>37</v>
      </c>
      <c r="B39" s="131" t="s">
        <v>69</v>
      </c>
      <c r="C39" s="131"/>
      <c r="D39" s="104">
        <v>5000000</v>
      </c>
      <c r="E39" s="105">
        <v>45882</v>
      </c>
      <c r="F39" s="106">
        <v>46402</v>
      </c>
    </row>
    <row r="40" spans="1:6" ht="63.75" customHeight="1" x14ac:dyDescent="0.3">
      <c r="A40" s="107" t="s">
        <v>84</v>
      </c>
      <c r="B40" s="131" t="s">
        <v>86</v>
      </c>
      <c r="C40" s="131"/>
      <c r="D40" s="104">
        <v>2500000</v>
      </c>
      <c r="E40" s="105">
        <v>45882</v>
      </c>
      <c r="F40" s="106">
        <v>47299</v>
      </c>
    </row>
    <row r="41" spans="1:6" ht="32.25" customHeight="1" x14ac:dyDescent="0.3">
      <c r="A41" s="108" t="s">
        <v>83</v>
      </c>
      <c r="B41" s="131" t="s">
        <v>85</v>
      </c>
      <c r="C41" s="131"/>
      <c r="D41" s="104">
        <v>284700000</v>
      </c>
      <c r="E41" s="105">
        <v>45882</v>
      </c>
      <c r="F41" s="106">
        <v>46203</v>
      </c>
    </row>
    <row r="42" spans="1:6" ht="18" customHeight="1" thickBot="1" x14ac:dyDescent="0.35">
      <c r="A42" s="170" t="s">
        <v>82</v>
      </c>
      <c r="B42" s="171"/>
      <c r="C42" s="172"/>
      <c r="D42" s="134" t="s">
        <v>101</v>
      </c>
      <c r="E42" s="135"/>
      <c r="F42" s="136"/>
    </row>
    <row r="43" spans="1:6" ht="18" thickBot="1" x14ac:dyDescent="0.35">
      <c r="A43" s="143" t="s">
        <v>45</v>
      </c>
      <c r="B43" s="144"/>
      <c r="C43" s="144"/>
      <c r="D43" s="144"/>
      <c r="E43" s="144"/>
      <c r="F43" s="145"/>
    </row>
    <row r="44" spans="1:6" ht="18" thickBot="1" x14ac:dyDescent="0.35">
      <c r="A44" s="149" t="s">
        <v>6</v>
      </c>
      <c r="B44" s="150"/>
      <c r="C44" s="111" t="s">
        <v>7</v>
      </c>
      <c r="D44" s="1" t="s">
        <v>8</v>
      </c>
      <c r="E44" s="2" t="s">
        <v>50</v>
      </c>
      <c r="F44" s="2" t="s">
        <v>51</v>
      </c>
    </row>
    <row r="45" spans="1:6" x14ac:dyDescent="0.3">
      <c r="A45" s="60" t="s">
        <v>93</v>
      </c>
      <c r="B45" s="68"/>
      <c r="C45" s="69">
        <v>10000000</v>
      </c>
      <c r="D45" s="66"/>
      <c r="E45" s="67"/>
      <c r="F45" s="65"/>
    </row>
    <row r="46" spans="1:6" x14ac:dyDescent="0.3">
      <c r="A46" s="132" t="s">
        <v>92</v>
      </c>
      <c r="B46" s="133"/>
      <c r="C46" s="64"/>
      <c r="D46" s="76">
        <v>3670000</v>
      </c>
      <c r="E46" s="77">
        <v>3670000</v>
      </c>
      <c r="F46" s="109">
        <v>3670000</v>
      </c>
    </row>
    <row r="47" spans="1:6" x14ac:dyDescent="0.3">
      <c r="A47" s="132" t="s">
        <v>104</v>
      </c>
      <c r="B47" s="133"/>
      <c r="C47" s="64"/>
      <c r="D47" s="76">
        <v>3560000</v>
      </c>
      <c r="E47" s="77">
        <v>3560000</v>
      </c>
      <c r="F47" s="109">
        <v>3560000</v>
      </c>
    </row>
    <row r="48" spans="1:6" x14ac:dyDescent="0.3">
      <c r="A48" s="132" t="s">
        <v>113</v>
      </c>
      <c r="B48" s="133"/>
      <c r="C48" s="64"/>
      <c r="D48" s="76"/>
      <c r="E48" s="112">
        <v>2740000</v>
      </c>
      <c r="F48" s="113">
        <v>2740000</v>
      </c>
    </row>
    <row r="49" spans="1:6" x14ac:dyDescent="0.3">
      <c r="A49" s="132"/>
      <c r="B49" s="133"/>
      <c r="C49" s="64"/>
      <c r="D49" s="76"/>
      <c r="E49" s="112"/>
      <c r="F49" s="113"/>
    </row>
    <row r="50" spans="1:6" x14ac:dyDescent="0.3">
      <c r="A50" s="132"/>
      <c r="B50" s="133"/>
      <c r="C50" s="64"/>
      <c r="D50" s="76"/>
      <c r="E50" s="77"/>
      <c r="F50" s="109"/>
    </row>
    <row r="51" spans="1:6" x14ac:dyDescent="0.3">
      <c r="A51" s="132"/>
      <c r="B51" s="133"/>
      <c r="C51" s="64"/>
      <c r="D51" s="76"/>
      <c r="E51" s="77"/>
      <c r="F51" s="109"/>
    </row>
    <row r="52" spans="1:6" ht="18" thickBot="1" x14ac:dyDescent="0.35">
      <c r="A52" s="120" t="s">
        <v>9</v>
      </c>
      <c r="B52" s="121"/>
      <c r="C52" s="95">
        <f>SUM(C45:C45)</f>
        <v>10000000</v>
      </c>
      <c r="D52" s="114">
        <f>SUM(D46:D51)</f>
        <v>7230000</v>
      </c>
      <c r="E52" s="114">
        <f>SUM(E46:E51)</f>
        <v>9970000</v>
      </c>
      <c r="F52" s="115">
        <f>SUM(F46:F51)</f>
        <v>9970000</v>
      </c>
    </row>
    <row r="53" spans="1:6" ht="18" thickBot="1" x14ac:dyDescent="0.35">
      <c r="A53" s="127" t="s">
        <v>53</v>
      </c>
      <c r="B53" s="130"/>
      <c r="C53" s="96">
        <f>D52*100/C52</f>
        <v>72.3</v>
      </c>
      <c r="D53" s="127" t="s">
        <v>52</v>
      </c>
      <c r="E53" s="128"/>
      <c r="F53" s="96">
        <f>E52*100/C52</f>
        <v>99.7</v>
      </c>
    </row>
    <row r="54" spans="1:6" x14ac:dyDescent="0.3">
      <c r="A54" s="6" t="s">
        <v>46</v>
      </c>
      <c r="B54" s="3"/>
      <c r="C54" s="3"/>
      <c r="D54" s="7"/>
      <c r="E54" s="8"/>
      <c r="F54" s="25"/>
    </row>
    <row r="55" spans="1:6" x14ac:dyDescent="0.3">
      <c r="A55" s="9" t="s">
        <v>43</v>
      </c>
      <c r="B55" s="10"/>
      <c r="C55" s="10"/>
      <c r="D55" s="129" t="s">
        <v>57</v>
      </c>
      <c r="E55" s="129"/>
      <c r="F55" s="97">
        <f>D52</f>
        <v>7230000</v>
      </c>
    </row>
    <row r="56" spans="1:6" ht="18" thickBot="1" x14ac:dyDescent="0.35">
      <c r="A56" s="11"/>
      <c r="B56" s="12"/>
      <c r="C56" s="12"/>
      <c r="D56" s="4"/>
      <c r="E56" s="5"/>
      <c r="F56" s="27"/>
    </row>
    <row r="57" spans="1:6" ht="18" thickBot="1" x14ac:dyDescent="0.35">
      <c r="A57" s="122" t="s">
        <v>47</v>
      </c>
      <c r="B57" s="123"/>
      <c r="C57" s="123"/>
      <c r="D57" s="124"/>
      <c r="E57" s="13"/>
      <c r="F57" s="27"/>
    </row>
    <row r="58" spans="1:6" x14ac:dyDescent="0.3">
      <c r="A58" s="125" t="s">
        <v>93</v>
      </c>
      <c r="B58" s="126"/>
      <c r="C58" s="54">
        <f>C45</f>
        <v>10000000</v>
      </c>
      <c r="D58" s="35"/>
      <c r="E58" s="14"/>
      <c r="F58" s="27"/>
    </row>
    <row r="59" spans="1:6" x14ac:dyDescent="0.3">
      <c r="A59" s="118" t="s">
        <v>10</v>
      </c>
      <c r="B59" s="119"/>
      <c r="C59" s="34"/>
      <c r="D59" s="37"/>
      <c r="E59" s="15"/>
      <c r="F59" s="27"/>
    </row>
    <row r="60" spans="1:6" x14ac:dyDescent="0.3">
      <c r="A60" s="118" t="s">
        <v>11</v>
      </c>
      <c r="B60" s="119"/>
      <c r="C60" s="36"/>
      <c r="D60" s="36"/>
      <c r="E60" s="15"/>
      <c r="F60" s="27"/>
    </row>
    <row r="61" spans="1:6" x14ac:dyDescent="0.3">
      <c r="A61" s="118" t="s">
        <v>12</v>
      </c>
      <c r="B61" s="119"/>
      <c r="C61" s="36"/>
      <c r="D61" s="36"/>
      <c r="E61" s="15"/>
      <c r="F61" s="27"/>
    </row>
    <row r="62" spans="1:6" x14ac:dyDescent="0.3">
      <c r="A62" s="118" t="s">
        <v>13</v>
      </c>
      <c r="B62" s="119"/>
      <c r="C62" s="36"/>
      <c r="D62" s="36"/>
      <c r="E62" s="15"/>
      <c r="F62" s="27"/>
    </row>
    <row r="63" spans="1:6" x14ac:dyDescent="0.3">
      <c r="A63" s="118" t="s">
        <v>14</v>
      </c>
      <c r="B63" s="119"/>
      <c r="C63" s="36"/>
      <c r="D63" s="34">
        <f>D52</f>
        <v>7230000</v>
      </c>
      <c r="E63" s="15"/>
      <c r="F63" s="27"/>
    </row>
    <row r="64" spans="1:6" x14ac:dyDescent="0.3">
      <c r="A64" s="118" t="s">
        <v>15</v>
      </c>
      <c r="B64" s="119"/>
      <c r="C64" s="36"/>
      <c r="D64" s="46">
        <f>C52-E52</f>
        <v>30000</v>
      </c>
      <c r="E64" s="15"/>
      <c r="F64" s="27"/>
    </row>
    <row r="65" spans="1:6" ht="18" thickBot="1" x14ac:dyDescent="0.35">
      <c r="A65" s="151" t="s">
        <v>54</v>
      </c>
      <c r="B65" s="152"/>
      <c r="C65" s="38"/>
      <c r="D65" s="34">
        <v>2740000</v>
      </c>
      <c r="E65" s="15"/>
      <c r="F65" s="27"/>
    </row>
    <row r="66" spans="1:6" ht="18" thickBot="1" x14ac:dyDescent="0.35">
      <c r="A66" s="149" t="s">
        <v>16</v>
      </c>
      <c r="B66" s="150"/>
      <c r="C66" s="98">
        <f>C58+C59+C60+C61</f>
        <v>10000000</v>
      </c>
      <c r="D66" s="99">
        <f>SUM(D63:D65)</f>
        <v>10000000</v>
      </c>
      <c r="E66" s="16"/>
      <c r="F66" s="27"/>
    </row>
    <row r="67" spans="1:6" ht="18" thickBot="1" x14ac:dyDescent="0.35">
      <c r="A67" s="22" t="s">
        <v>48</v>
      </c>
      <c r="B67" s="26"/>
      <c r="C67" s="26"/>
      <c r="D67" s="26"/>
      <c r="E67" s="26"/>
      <c r="F67" s="27"/>
    </row>
    <row r="68" spans="1:6" ht="18" thickBot="1" x14ac:dyDescent="0.35">
      <c r="A68" s="39" t="s">
        <v>3</v>
      </c>
      <c r="B68" s="40" t="s">
        <v>4</v>
      </c>
      <c r="C68" s="41" t="s">
        <v>17</v>
      </c>
      <c r="D68" s="40" t="s">
        <v>1</v>
      </c>
      <c r="E68" s="42" t="s">
        <v>30</v>
      </c>
      <c r="F68" s="40" t="s">
        <v>18</v>
      </c>
    </row>
    <row r="69" spans="1:6" x14ac:dyDescent="0.3">
      <c r="A69" s="43">
        <v>1</v>
      </c>
      <c r="B69" s="44" t="s">
        <v>60</v>
      </c>
      <c r="C69" s="44" t="s">
        <v>105</v>
      </c>
      <c r="D69" s="45">
        <v>46148</v>
      </c>
      <c r="E69" s="44" t="s">
        <v>64</v>
      </c>
      <c r="F69" s="110">
        <v>3670000</v>
      </c>
    </row>
    <row r="70" spans="1:6" x14ac:dyDescent="0.3">
      <c r="A70" s="43">
        <v>2</v>
      </c>
      <c r="B70" s="44" t="s">
        <v>60</v>
      </c>
      <c r="C70" s="44" t="s">
        <v>106</v>
      </c>
      <c r="D70" s="45">
        <v>46158</v>
      </c>
      <c r="E70" s="44" t="s">
        <v>64</v>
      </c>
      <c r="F70" s="110">
        <v>3560000</v>
      </c>
    </row>
    <row r="71" spans="1:6" x14ac:dyDescent="0.3">
      <c r="A71" s="43">
        <v>3</v>
      </c>
      <c r="B71" s="44" t="s">
        <v>60</v>
      </c>
      <c r="C71" s="44" t="s">
        <v>112</v>
      </c>
      <c r="D71" s="45" t="s">
        <v>109</v>
      </c>
      <c r="E71" s="44" t="s">
        <v>64</v>
      </c>
      <c r="F71" s="46">
        <v>2740000</v>
      </c>
    </row>
    <row r="72" spans="1:6" x14ac:dyDescent="0.3">
      <c r="A72" s="62"/>
      <c r="B72" s="58"/>
      <c r="C72" s="58"/>
      <c r="D72" s="59"/>
      <c r="E72" s="58"/>
      <c r="F72" s="46"/>
    </row>
    <row r="73" spans="1:6" x14ac:dyDescent="0.3">
      <c r="A73" s="62"/>
      <c r="B73" s="58"/>
      <c r="C73" s="58"/>
      <c r="D73" s="59"/>
      <c r="E73" s="58"/>
      <c r="F73" s="46"/>
    </row>
    <row r="74" spans="1:6" x14ac:dyDescent="0.3">
      <c r="A74" s="62"/>
      <c r="B74" s="58"/>
      <c r="C74" s="58"/>
      <c r="D74" s="59"/>
      <c r="E74" s="58"/>
      <c r="F74" s="46"/>
    </row>
    <row r="75" spans="1:6" x14ac:dyDescent="0.3">
      <c r="A75" s="62"/>
      <c r="B75" s="58"/>
      <c r="C75" s="58"/>
      <c r="D75" s="59"/>
      <c r="E75" s="58"/>
      <c r="F75" s="46"/>
    </row>
    <row r="76" spans="1:6" x14ac:dyDescent="0.3">
      <c r="A76" s="146" t="s">
        <v>56</v>
      </c>
      <c r="B76" s="147"/>
      <c r="C76" s="147"/>
      <c r="D76" s="147"/>
      <c r="E76" s="148"/>
      <c r="F76" s="46">
        <f>SUM(F69:F75)</f>
        <v>9970000</v>
      </c>
    </row>
    <row r="77" spans="1:6" x14ac:dyDescent="0.3">
      <c r="A77" s="146" t="s">
        <v>55</v>
      </c>
      <c r="B77" s="147"/>
      <c r="C77" s="147"/>
      <c r="D77" s="147"/>
      <c r="E77" s="148"/>
      <c r="F77" s="100">
        <f>F53</f>
        <v>99.7</v>
      </c>
    </row>
    <row r="78" spans="1:6" ht="18" thickBot="1" x14ac:dyDescent="0.35">
      <c r="A78" s="47"/>
      <c r="B78" s="48"/>
      <c r="C78" s="48"/>
      <c r="D78" s="48"/>
      <c r="E78" s="48"/>
      <c r="F78" s="49"/>
    </row>
    <row r="79" spans="1:6" ht="18" thickBot="1" x14ac:dyDescent="0.35">
      <c r="A79" s="50"/>
      <c r="B79" s="24"/>
      <c r="C79" s="24"/>
      <c r="D79" s="24"/>
      <c r="E79" s="24"/>
      <c r="F79" s="25"/>
    </row>
    <row r="80" spans="1:6" x14ac:dyDescent="0.3">
      <c r="A80" s="23" t="s">
        <v>49</v>
      </c>
      <c r="B80" s="24"/>
      <c r="C80" s="24"/>
      <c r="D80" s="24"/>
      <c r="E80" s="24"/>
      <c r="F80" s="25"/>
    </row>
    <row r="81" spans="1:6" ht="18" thickBot="1" x14ac:dyDescent="0.35">
      <c r="A81" s="204" t="s">
        <v>115</v>
      </c>
      <c r="B81" s="205"/>
      <c r="C81" s="205"/>
      <c r="D81" s="205"/>
      <c r="E81" s="205"/>
      <c r="F81" s="206"/>
    </row>
    <row r="82" spans="1:6" x14ac:dyDescent="0.3">
      <c r="A82" s="23" t="s">
        <v>24</v>
      </c>
      <c r="B82" s="24"/>
      <c r="C82" s="24"/>
      <c r="D82" s="24"/>
      <c r="E82" s="24"/>
      <c r="F82" s="25"/>
    </row>
    <row r="83" spans="1:6" ht="24" customHeight="1" thickBot="1" x14ac:dyDescent="0.35">
      <c r="A83" s="163" t="s">
        <v>61</v>
      </c>
      <c r="B83" s="164"/>
      <c r="C83" s="101">
        <v>62.2</v>
      </c>
      <c r="D83" s="165" t="s">
        <v>62</v>
      </c>
      <c r="E83" s="164"/>
      <c r="F83" s="102">
        <f>100-C83</f>
        <v>37.799999999999997</v>
      </c>
    </row>
    <row r="84" spans="1:6" x14ac:dyDescent="0.3">
      <c r="A84" s="23" t="s">
        <v>25</v>
      </c>
      <c r="B84" s="24"/>
      <c r="C84" s="24"/>
      <c r="D84" s="24"/>
      <c r="E84" s="24"/>
      <c r="F84" s="25"/>
    </row>
    <row r="85" spans="1:6" ht="3.75" customHeight="1" x14ac:dyDescent="0.3">
      <c r="A85" s="160"/>
      <c r="B85" s="161"/>
      <c r="C85" s="161"/>
      <c r="D85" s="161"/>
      <c r="E85" s="161"/>
      <c r="F85" s="162"/>
    </row>
    <row r="86" spans="1:6" x14ac:dyDescent="0.3">
      <c r="A86" s="51" t="s">
        <v>26</v>
      </c>
      <c r="B86" s="52"/>
      <c r="C86" s="52"/>
      <c r="D86" s="52"/>
      <c r="E86" s="52"/>
      <c r="F86" s="56"/>
    </row>
    <row r="87" spans="1:6" x14ac:dyDescent="0.3">
      <c r="A87" s="63" t="s">
        <v>65</v>
      </c>
      <c r="B87" s="53"/>
      <c r="C87" s="53"/>
      <c r="D87" s="53"/>
      <c r="E87" s="53"/>
      <c r="F87" s="57"/>
    </row>
    <row r="88" spans="1:6" x14ac:dyDescent="0.3">
      <c r="A88" s="168" t="s">
        <v>114</v>
      </c>
      <c r="B88" s="169"/>
      <c r="F88" s="55"/>
    </row>
    <row r="89" spans="1:6" x14ac:dyDescent="0.3">
      <c r="A89" s="63"/>
      <c r="C89" s="166"/>
      <c r="D89" s="166"/>
      <c r="F89" s="55"/>
    </row>
    <row r="90" spans="1:6" x14ac:dyDescent="0.3">
      <c r="A90" s="63"/>
      <c r="C90" s="167"/>
      <c r="D90" s="167"/>
      <c r="F90" s="55"/>
    </row>
    <row r="91" spans="1:6" x14ac:dyDescent="0.3">
      <c r="A91" s="157" t="s">
        <v>110</v>
      </c>
      <c r="B91" s="158"/>
      <c r="C91" s="158"/>
      <c r="D91" s="158"/>
      <c r="E91" s="158"/>
      <c r="F91" s="159"/>
    </row>
    <row r="92" spans="1:6" ht="18" thickBot="1" x14ac:dyDescent="0.35">
      <c r="A92" s="154" t="s">
        <v>63</v>
      </c>
      <c r="B92" s="155"/>
      <c r="C92" s="155"/>
      <c r="D92" s="155"/>
      <c r="E92" s="155"/>
      <c r="F92" s="156"/>
    </row>
    <row r="93" spans="1:6" x14ac:dyDescent="0.3">
      <c r="A93" s="153"/>
      <c r="B93" s="153"/>
      <c r="C93" s="153"/>
      <c r="D93" s="153"/>
      <c r="E93" s="153"/>
      <c r="F93" s="153"/>
    </row>
    <row r="96" spans="1:6" x14ac:dyDescent="0.3">
      <c r="D96" s="166"/>
      <c r="E96" s="166"/>
      <c r="F96" s="166"/>
    </row>
    <row r="97" spans="4:6" x14ac:dyDescent="0.3">
      <c r="D97" s="166"/>
      <c r="E97" s="166"/>
      <c r="F97" s="166"/>
    </row>
    <row r="98" spans="4:6" x14ac:dyDescent="0.3">
      <c r="D98" s="166"/>
      <c r="E98" s="166"/>
      <c r="F98" s="166"/>
    </row>
    <row r="99" spans="4:6" x14ac:dyDescent="0.3">
      <c r="D99" s="166"/>
      <c r="E99" s="166"/>
      <c r="F99" s="166"/>
    </row>
    <row r="100" spans="4:6" x14ac:dyDescent="0.3">
      <c r="D100" s="166"/>
      <c r="E100" s="166"/>
      <c r="F100" s="166"/>
    </row>
    <row r="101" spans="4:6" x14ac:dyDescent="0.3">
      <c r="D101" s="166"/>
      <c r="E101" s="166"/>
      <c r="F101" s="166"/>
    </row>
    <row r="102" spans="4:6" x14ac:dyDescent="0.3">
      <c r="D102" s="166"/>
      <c r="E102" s="166"/>
      <c r="F102" s="166"/>
    </row>
    <row r="103" spans="4:6" x14ac:dyDescent="0.3">
      <c r="D103" s="166"/>
      <c r="E103" s="166"/>
      <c r="F103" s="166"/>
    </row>
  </sheetData>
  <mergeCells count="82">
    <mergeCell ref="A24:B24"/>
    <mergeCell ref="C24:D24"/>
    <mergeCell ref="E24:F24"/>
    <mergeCell ref="B14:C14"/>
    <mergeCell ref="B15:C15"/>
    <mergeCell ref="D15:F15"/>
    <mergeCell ref="A23:B23"/>
    <mergeCell ref="C23:D23"/>
    <mergeCell ref="E23:F23"/>
    <mergeCell ref="E12:F12"/>
    <mergeCell ref="E11:F11"/>
    <mergeCell ref="C27:F27"/>
    <mergeCell ref="E22:F22"/>
    <mergeCell ref="B37:C37"/>
    <mergeCell ref="A21:B21"/>
    <mergeCell ref="C21:D21"/>
    <mergeCell ref="E21:F21"/>
    <mergeCell ref="A17:F17"/>
    <mergeCell ref="A18:F18"/>
    <mergeCell ref="C26:F26"/>
    <mergeCell ref="B13:C13"/>
    <mergeCell ref="D13:F13"/>
    <mergeCell ref="C22:D22"/>
    <mergeCell ref="A34:F34"/>
    <mergeCell ref="D14:F14"/>
    <mergeCell ref="D96:F103"/>
    <mergeCell ref="A1:C1"/>
    <mergeCell ref="A2:C2"/>
    <mergeCell ref="A3:C3"/>
    <mergeCell ref="A6:C6"/>
    <mergeCell ref="A11:D11"/>
    <mergeCell ref="D6:F6"/>
    <mergeCell ref="A7:C7"/>
    <mergeCell ref="D7:F7"/>
    <mergeCell ref="A9:F10"/>
    <mergeCell ref="A8:F8"/>
    <mergeCell ref="A81:F81"/>
    <mergeCell ref="A77:E77"/>
    <mergeCell ref="B12:C12"/>
    <mergeCell ref="A16:F16"/>
    <mergeCell ref="A22:B22"/>
    <mergeCell ref="A44:B44"/>
    <mergeCell ref="D35:F35"/>
    <mergeCell ref="D36:F36"/>
    <mergeCell ref="A50:B50"/>
    <mergeCell ref="A49:B49"/>
    <mergeCell ref="A48:B48"/>
    <mergeCell ref="B39:C39"/>
    <mergeCell ref="A42:C42"/>
    <mergeCell ref="B41:C41"/>
    <mergeCell ref="B40:C40"/>
    <mergeCell ref="A93:F93"/>
    <mergeCell ref="A92:F92"/>
    <mergeCell ref="A91:F91"/>
    <mergeCell ref="A85:F85"/>
    <mergeCell ref="A83:B83"/>
    <mergeCell ref="D83:E83"/>
    <mergeCell ref="C89:D90"/>
    <mergeCell ref="A88:B88"/>
    <mergeCell ref="A76:E76"/>
    <mergeCell ref="A66:B66"/>
    <mergeCell ref="A64:B64"/>
    <mergeCell ref="A65:B65"/>
    <mergeCell ref="A61:B61"/>
    <mergeCell ref="A62:B62"/>
    <mergeCell ref="A63:B63"/>
    <mergeCell ref="D4:E4"/>
    <mergeCell ref="A59:B59"/>
    <mergeCell ref="A60:B60"/>
    <mergeCell ref="A52:B52"/>
    <mergeCell ref="A57:D57"/>
    <mergeCell ref="A58:B58"/>
    <mergeCell ref="D53:E53"/>
    <mergeCell ref="D55:E55"/>
    <mergeCell ref="A53:B53"/>
    <mergeCell ref="B38:C38"/>
    <mergeCell ref="A51:B51"/>
    <mergeCell ref="A47:B47"/>
    <mergeCell ref="D42:F42"/>
    <mergeCell ref="A35:C36"/>
    <mergeCell ref="A46:B46"/>
    <mergeCell ref="A43:F43"/>
  </mergeCells>
  <pageMargins left="0.7" right="0.7" top="0.75" bottom="0.75" header="0.3" footer="0.3"/>
  <pageSetup scale="47" fitToHeight="0" orientation="portrait" r:id="rId1"/>
  <ignoredErrors>
    <ignoredError sqref="B38:C39 B40"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4:G17"/>
  <sheetViews>
    <sheetView workbookViewId="0">
      <selection activeCell="F26" sqref="F26"/>
    </sheetView>
  </sheetViews>
  <sheetFormatPr baseColWidth="10" defaultRowHeight="15" x14ac:dyDescent="0.25"/>
  <cols>
    <col min="5" max="5" width="13.140625" bestFit="1" customWidth="1"/>
    <col min="6" max="6" width="14.5703125" bestFit="1" customWidth="1"/>
    <col min="7" max="7" width="13" bestFit="1" customWidth="1"/>
  </cols>
  <sheetData>
    <row r="4" spans="5:7" x14ac:dyDescent="0.25">
      <c r="G4" t="s">
        <v>66</v>
      </c>
    </row>
    <row r="5" spans="5:7" x14ac:dyDescent="0.25">
      <c r="E5" s="73">
        <v>342857.14</v>
      </c>
      <c r="F5" s="74">
        <f>E5*19%</f>
        <v>65142.856600000006</v>
      </c>
      <c r="G5" s="74">
        <f>E5+F5</f>
        <v>407999.99660000001</v>
      </c>
    </row>
    <row r="6" spans="5:7" x14ac:dyDescent="0.25">
      <c r="E6" s="73">
        <v>480000</v>
      </c>
      <c r="F6" s="74">
        <f t="shared" ref="F6:F14" si="0">E6*19%</f>
        <v>91200</v>
      </c>
      <c r="G6" s="74">
        <f t="shared" ref="G6:G14" si="1">E6+F6</f>
        <v>571200</v>
      </c>
    </row>
    <row r="7" spans="5:7" x14ac:dyDescent="0.25">
      <c r="E7" s="73">
        <v>571428.56999999995</v>
      </c>
      <c r="F7" s="74">
        <f t="shared" si="0"/>
        <v>108571.42829999999</v>
      </c>
      <c r="G7" s="74">
        <f t="shared" si="1"/>
        <v>679999.99829999998</v>
      </c>
    </row>
    <row r="8" spans="5:7" x14ac:dyDescent="0.25">
      <c r="E8" s="73">
        <v>571428.56999999995</v>
      </c>
      <c r="F8" s="74">
        <f t="shared" si="0"/>
        <v>108571.42829999999</v>
      </c>
      <c r="G8" s="74">
        <f t="shared" si="1"/>
        <v>679999.99829999998</v>
      </c>
    </row>
    <row r="9" spans="5:7" x14ac:dyDescent="0.25">
      <c r="E9" s="73">
        <v>548571.43000000005</v>
      </c>
      <c r="F9" s="74">
        <f t="shared" si="0"/>
        <v>104228.57170000001</v>
      </c>
      <c r="G9" s="74">
        <f t="shared" si="1"/>
        <v>652800.00170000002</v>
      </c>
    </row>
    <row r="10" spans="5:7" x14ac:dyDescent="0.25">
      <c r="E10" s="73">
        <v>548571.43000000005</v>
      </c>
      <c r="F10" s="74">
        <f t="shared" si="0"/>
        <v>104228.57170000001</v>
      </c>
      <c r="G10" s="74">
        <f t="shared" si="1"/>
        <v>652800.00170000002</v>
      </c>
    </row>
    <row r="11" spans="5:7" x14ac:dyDescent="0.25">
      <c r="E11" s="73">
        <v>457142.86</v>
      </c>
      <c r="F11" s="74">
        <f t="shared" si="0"/>
        <v>86857.143400000001</v>
      </c>
      <c r="G11" s="74">
        <f t="shared" si="1"/>
        <v>544000.00340000005</v>
      </c>
    </row>
    <row r="12" spans="5:7" x14ac:dyDescent="0.25">
      <c r="E12" s="73">
        <v>548571.43000000005</v>
      </c>
      <c r="F12" s="74">
        <f t="shared" si="0"/>
        <v>104228.57170000001</v>
      </c>
      <c r="G12" s="74">
        <f t="shared" si="1"/>
        <v>652800.00170000002</v>
      </c>
    </row>
    <row r="13" spans="5:7" x14ac:dyDescent="0.25">
      <c r="E13" s="73">
        <v>548571.43000000005</v>
      </c>
      <c r="F13" s="74">
        <f t="shared" si="0"/>
        <v>104228.57170000001</v>
      </c>
      <c r="G13" s="74">
        <f t="shared" si="1"/>
        <v>652800.00170000002</v>
      </c>
    </row>
    <row r="14" spans="5:7" x14ac:dyDescent="0.25">
      <c r="E14" s="73">
        <v>457142.86</v>
      </c>
      <c r="F14" s="74">
        <f t="shared" si="0"/>
        <v>86857.143400000001</v>
      </c>
      <c r="G14" s="74">
        <f t="shared" si="1"/>
        <v>544000.00340000005</v>
      </c>
    </row>
    <row r="15" spans="5:7" x14ac:dyDescent="0.25">
      <c r="E15" s="73">
        <f>SUM(E5:E14)</f>
        <v>5074285.7200000007</v>
      </c>
      <c r="F15" s="74">
        <f>E15*19%</f>
        <v>964114.28680000012</v>
      </c>
    </row>
    <row r="16" spans="5:7" x14ac:dyDescent="0.25">
      <c r="E16" s="73"/>
      <c r="F16" s="74">
        <f>E15+F15</f>
        <v>6038400.0068000006</v>
      </c>
    </row>
    <row r="17" spans="5:5" x14ac:dyDescent="0.25">
      <c r="E17" s="7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INFORME SUPERVISION</vt: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Leady Viviana Matallana Quiroga</dc:creator>
  <cp:lastModifiedBy>juan alvarado Disan</cp:lastModifiedBy>
  <cp:lastPrinted>2025-09-10T19:53:44Z</cp:lastPrinted>
  <dcterms:created xsi:type="dcterms:W3CDTF">2014-04-16T15:00:44Z</dcterms:created>
  <dcterms:modified xsi:type="dcterms:W3CDTF">2026-07-24T17:05:37Z</dcterms:modified>
</cp:coreProperties>
</file>