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LIETH.RUIZ\OneDrive\2. 2026\PROCESOS\2. MINIMA\12. MATERIAL PEDAGOGICO\"/>
    </mc:Choice>
  </mc:AlternateContent>
  <bookViews>
    <workbookView xWindow="0" yWindow="0" windowWidth="18285" windowHeight="8415" tabRatio="669"/>
  </bookViews>
  <sheets>
    <sheet name="Anexo 3" sheetId="1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8" i="11" l="1"/>
  <c r="M7" i="11" l="1"/>
  <c r="N7" i="11" s="1"/>
  <c r="M6" i="11"/>
  <c r="N6" i="11" s="1"/>
  <c r="M5" i="11"/>
  <c r="N5" i="11" s="1"/>
  <c r="J7" i="11"/>
  <c r="K7" i="11" s="1"/>
  <c r="J6" i="11"/>
  <c r="K6" i="11" s="1"/>
  <c r="J5" i="11"/>
  <c r="K5" i="11" s="1"/>
  <c r="G7" i="11"/>
  <c r="H7" i="11" s="1"/>
  <c r="G6" i="11"/>
  <c r="H6" i="11" s="1"/>
  <c r="G5" i="11"/>
  <c r="H5" i="11" s="1"/>
  <c r="Q5" i="11" l="1"/>
  <c r="R5" i="11" s="1"/>
  <c r="P5" i="11"/>
  <c r="O5" i="11"/>
  <c r="P6" i="11"/>
  <c r="O6" i="11"/>
  <c r="Q6" i="11"/>
  <c r="R6" i="11" s="1"/>
  <c r="P7" i="11"/>
  <c r="O7" i="11"/>
  <c r="Q7" i="11"/>
  <c r="R7" i="11" s="1"/>
  <c r="M4" i="11"/>
  <c r="N4" i="11" s="1"/>
  <c r="J4" i="11"/>
  <c r="K4" i="11" s="1"/>
  <c r="G4" i="11"/>
  <c r="H4" i="11" s="1"/>
  <c r="Q4" i="11" l="1"/>
  <c r="R4" i="11" s="1"/>
  <c r="P4" i="11"/>
  <c r="O4" i="11"/>
</calcChain>
</file>

<file path=xl/sharedStrings.xml><?xml version="1.0" encoding="utf-8"?>
<sst xmlns="http://schemas.openxmlformats.org/spreadsheetml/2006/main" count="34" uniqueCount="22">
  <si>
    <t>ANEXO No. 3 ESTUDIO DE MERCADO</t>
  </si>
  <si>
    <t>ÍTEM</t>
  </si>
  <si>
    <t>DESCRIPCIÓN</t>
  </si>
  <si>
    <t>PRECIO DE REFERENCIA</t>
  </si>
  <si>
    <t>VALOR UNITARIO</t>
  </si>
  <si>
    <t>IVA</t>
  </si>
  <si>
    <t>VALOR UNITARIO + IVA</t>
  </si>
  <si>
    <t>VALOR TOTAL INCLUIDO IVA</t>
  </si>
  <si>
    <t>Video institucional No. 1 para sala de espera - Atención al usuario en salud</t>
  </si>
  <si>
    <t>UNIDAD DE MEDIDA</t>
  </si>
  <si>
    <t>CANTIDAD</t>
  </si>
  <si>
    <t>Video institucional No. 2 para sala de espera - Orientación al usuario en salud</t>
  </si>
  <si>
    <t>Pendón informativo portátil tipo Roll Up No. 1</t>
  </si>
  <si>
    <t>Pendón informativo portátil tipo Roll Up No. 2</t>
  </si>
  <si>
    <t>UNIDAD</t>
  </si>
  <si>
    <t>COTIZACIÓN SONRISUEÑA FILMS</t>
  </si>
  <si>
    <t>CODIGO UNSPSC</t>
  </si>
  <si>
    <t>COTIZACIÓN GRUPO VECTOR SAS</t>
  </si>
  <si>
    <t>PROMEDIO</t>
  </si>
  <si>
    <t>MEDIANA</t>
  </si>
  <si>
    <t>MEDIA ARMONICA</t>
  </si>
  <si>
    <t>COTIZACIÓN INVERSIONES TOFOR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</si>
</sst>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Century Gothic"/>
      <family val="2"/>
    </font>
    <font>
      <sz val="9"/>
      <color rgb="FF000000"/>
      <name val="Century Gothic"/>
      <family val="2"/>
    </font>
    <font>
      <sz val="9"/>
      <color theme="1"/>
      <name val="Century Gothic"/>
      <family val="2"/>
    </font>
    <font>
      <b/>
      <sz val="9"/>
      <color theme="1"/>
      <name val="Century Gothic"/>
      <family val="2"/>
    </font>
    <font>
      <b/>
      <sz val="9"/>
      <name val="Century Gothic"/>
      <family val="2"/>
    </font>
    <font>
      <sz val="10"/>
      <color rgb="FF000000"/>
      <name val="Times New Roman"/>
      <family val="1"/>
    </font>
    <font>
      <sz val="9"/>
      <name val="Century Gothic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7" fillId="0" borderId="0"/>
  </cellStyleXfs>
  <cellXfs count="15">
    <xf numFmtId="0" fontId="0" fillId="0" borderId="0" xfId="0"/>
    <xf numFmtId="4" fontId="6" fillId="0" borderId="1" xfId="3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4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8" fontId="8" fillId="0" borderId="1" xfId="2" applyNumberFormat="1" applyFont="1" applyFill="1" applyBorder="1" applyAlignment="1">
      <alignment vertical="center" wrapText="1"/>
    </xf>
    <xf numFmtId="8" fontId="4" fillId="0" borderId="0" xfId="0" applyNumberFormat="1" applyFont="1" applyFill="1" applyBorder="1" applyAlignment="1">
      <alignment wrapText="1"/>
    </xf>
    <xf numFmtId="0" fontId="5" fillId="0" borderId="2" xfId="4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wrapText="1"/>
    </xf>
    <xf numFmtId="0" fontId="5" fillId="0" borderId="1" xfId="4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</cellXfs>
  <cellStyles count="7">
    <cellStyle name="Millares" xfId="2" builtinId="3"/>
    <cellStyle name="Millares 2" xfId="1"/>
    <cellStyle name="Moneda" xfId="3" builtinId="4"/>
    <cellStyle name="Normal" xfId="0" builtinId="0"/>
    <cellStyle name="Normal 2" xfId="4"/>
    <cellStyle name="Normal 2 2" xfId="5"/>
    <cellStyle name="Normal 3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H1" workbookViewId="0">
      <selection activeCell="R2" sqref="R2"/>
    </sheetView>
  </sheetViews>
  <sheetFormatPr baseColWidth="10" defaultColWidth="11.42578125" defaultRowHeight="14.25" x14ac:dyDescent="0.3"/>
  <cols>
    <col min="1" max="1" width="5.42578125" style="2" bestFit="1" customWidth="1"/>
    <col min="2" max="2" width="10.140625" style="2" customWidth="1"/>
    <col min="3" max="3" width="41.5703125" style="2" customWidth="1"/>
    <col min="4" max="4" width="13.85546875" style="2" customWidth="1"/>
    <col min="5" max="5" width="10.140625" style="2" customWidth="1"/>
    <col min="6" max="6" width="16.42578125" style="2" bestFit="1" customWidth="1"/>
    <col min="7" max="7" width="15.85546875" style="2" bestFit="1" customWidth="1"/>
    <col min="8" max="8" width="17" style="2" bestFit="1" customWidth="1"/>
    <col min="9" max="9" width="16.42578125" style="2" bestFit="1" customWidth="1"/>
    <col min="10" max="10" width="15.85546875" style="2" bestFit="1" customWidth="1"/>
    <col min="11" max="12" width="17" style="2" bestFit="1" customWidth="1"/>
    <col min="13" max="13" width="15.85546875" style="2" bestFit="1" customWidth="1"/>
    <col min="14" max="14" width="17" style="2" bestFit="1" customWidth="1"/>
    <col min="15" max="17" width="17" style="2" customWidth="1"/>
    <col min="18" max="18" width="16.140625" style="2" bestFit="1" customWidth="1"/>
    <col min="19" max="19" width="13.7109375" style="2" bestFit="1" customWidth="1"/>
    <col min="20" max="16384" width="11.42578125" style="2"/>
  </cols>
  <sheetData>
    <row r="1" spans="1:19" ht="1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</row>
    <row r="2" spans="1:19" ht="28.5" customHeight="1" x14ac:dyDescent="0.3">
      <c r="A2" s="10" t="s">
        <v>1</v>
      </c>
      <c r="B2" s="13" t="s">
        <v>16</v>
      </c>
      <c r="C2" s="10" t="s">
        <v>2</v>
      </c>
      <c r="D2" s="13" t="s">
        <v>9</v>
      </c>
      <c r="E2" s="13" t="s">
        <v>10</v>
      </c>
      <c r="F2" s="12" t="s">
        <v>15</v>
      </c>
      <c r="G2" s="12"/>
      <c r="H2" s="12"/>
      <c r="I2" s="12" t="s">
        <v>21</v>
      </c>
      <c r="J2" s="12"/>
      <c r="K2" s="12"/>
      <c r="L2" s="12" t="s">
        <v>17</v>
      </c>
      <c r="M2" s="12"/>
      <c r="N2" s="12"/>
      <c r="O2" s="9" t="s">
        <v>18</v>
      </c>
      <c r="P2" s="5" t="s">
        <v>19</v>
      </c>
      <c r="Q2" s="5" t="s">
        <v>20</v>
      </c>
      <c r="R2" s="4" t="s">
        <v>3</v>
      </c>
    </row>
    <row r="3" spans="1:19" ht="27" x14ac:dyDescent="0.3">
      <c r="A3" s="10"/>
      <c r="B3" s="14"/>
      <c r="C3" s="10"/>
      <c r="D3" s="14"/>
      <c r="E3" s="14"/>
      <c r="F3" s="1" t="s">
        <v>4</v>
      </c>
      <c r="G3" s="1" t="s">
        <v>5</v>
      </c>
      <c r="H3" s="1" t="s">
        <v>6</v>
      </c>
      <c r="I3" s="1" t="s">
        <v>4</v>
      </c>
      <c r="J3" s="1" t="s">
        <v>5</v>
      </c>
      <c r="K3" s="1" t="s">
        <v>6</v>
      </c>
      <c r="L3" s="1" t="s">
        <v>4</v>
      </c>
      <c r="M3" s="1" t="s">
        <v>5</v>
      </c>
      <c r="N3" s="1" t="s">
        <v>6</v>
      </c>
      <c r="O3" s="4" t="s">
        <v>7</v>
      </c>
      <c r="P3" s="4" t="s">
        <v>7</v>
      </c>
      <c r="Q3" s="4" t="s">
        <v>7</v>
      </c>
      <c r="R3" s="4" t="s">
        <v>7</v>
      </c>
    </row>
    <row r="4" spans="1:19" ht="28.5" customHeight="1" x14ac:dyDescent="0.3">
      <c r="A4" s="3">
        <v>1</v>
      </c>
      <c r="B4" s="3">
        <v>82131603</v>
      </c>
      <c r="C4" s="6" t="s">
        <v>8</v>
      </c>
      <c r="D4" s="3" t="s">
        <v>14</v>
      </c>
      <c r="E4" s="3">
        <v>1</v>
      </c>
      <c r="F4" s="7">
        <v>9243697.4800000004</v>
      </c>
      <c r="G4" s="7">
        <f>+F4*19%</f>
        <v>1756302.5212000001</v>
      </c>
      <c r="H4" s="7">
        <f>+(G4+F4)</f>
        <v>11000000.0012</v>
      </c>
      <c r="I4" s="7">
        <v>5400000</v>
      </c>
      <c r="J4" s="7">
        <f>+I4*19%</f>
        <v>1026000</v>
      </c>
      <c r="K4" s="7">
        <f>+J4+I4</f>
        <v>6426000</v>
      </c>
      <c r="L4" s="7">
        <v>10200000</v>
      </c>
      <c r="M4" s="7">
        <f>+L4*19%</f>
        <v>1938000</v>
      </c>
      <c r="N4" s="7">
        <f>+M4+L4</f>
        <v>12138000</v>
      </c>
      <c r="O4" s="7">
        <f>ROUNDUP(AVERAGE(H4,K4,N4),0)</f>
        <v>9854667</v>
      </c>
      <c r="P4" s="7">
        <f>ROUNDUP(MEDIAN(H4,K4,N4),0)-1</f>
        <v>11000000</v>
      </c>
      <c r="Q4" s="7">
        <f>ROUNDUP(HARMEAN(H4,K4,N4),0)</f>
        <v>9120959</v>
      </c>
      <c r="R4" s="7">
        <f>+Q4*E4</f>
        <v>9120959</v>
      </c>
    </row>
    <row r="5" spans="1:19" ht="28.5" customHeight="1" x14ac:dyDescent="0.3">
      <c r="A5" s="3">
        <v>2</v>
      </c>
      <c r="B5" s="3">
        <v>82131603</v>
      </c>
      <c r="C5" s="6" t="s">
        <v>11</v>
      </c>
      <c r="D5" s="3" t="s">
        <v>14</v>
      </c>
      <c r="E5" s="3">
        <v>2</v>
      </c>
      <c r="F5" s="7">
        <v>9243697.4800000004</v>
      </c>
      <c r="G5" s="7">
        <f>+F5*19%</f>
        <v>1756302.5212000001</v>
      </c>
      <c r="H5" s="7">
        <f>+G5+F5</f>
        <v>11000000.0012</v>
      </c>
      <c r="I5" s="7">
        <v>5400000</v>
      </c>
      <c r="J5" s="7">
        <f>+I5*19%</f>
        <v>1026000</v>
      </c>
      <c r="K5" s="7">
        <f>+J5+I5</f>
        <v>6426000</v>
      </c>
      <c r="L5" s="7">
        <v>10200000</v>
      </c>
      <c r="M5" s="7">
        <f>+L5*19%</f>
        <v>1938000</v>
      </c>
      <c r="N5" s="7">
        <f>+M5+L5</f>
        <v>12138000</v>
      </c>
      <c r="O5" s="7">
        <f t="shared" ref="O5:O7" si="0">ROUNDUP(AVERAGE(H5,K5,N5),0)</f>
        <v>9854667</v>
      </c>
      <c r="P5" s="7">
        <f>ROUNDUP(MEDIAN(H5,K5,N5),0)-1</f>
        <v>11000000</v>
      </c>
      <c r="Q5" s="7">
        <f t="shared" ref="Q5:Q7" si="1">ROUNDUP(HARMEAN(H5,K5,N5),0)</f>
        <v>9120959</v>
      </c>
      <c r="R5" s="7">
        <f>+Q5*E5</f>
        <v>18241918</v>
      </c>
      <c r="S5" s="8"/>
    </row>
    <row r="6" spans="1:19" ht="28.5" customHeight="1" x14ac:dyDescent="0.3">
      <c r="A6" s="3">
        <v>3</v>
      </c>
      <c r="B6" s="3">
        <v>55121718</v>
      </c>
      <c r="C6" s="6" t="s">
        <v>12</v>
      </c>
      <c r="D6" s="3" t="s">
        <v>14</v>
      </c>
      <c r="E6" s="3">
        <v>5</v>
      </c>
      <c r="F6" s="7">
        <v>294117.65000000002</v>
      </c>
      <c r="G6" s="7">
        <f>+F6*19%</f>
        <v>55882.353500000005</v>
      </c>
      <c r="H6" s="7">
        <f>+G6+F6</f>
        <v>350000.00350000005</v>
      </c>
      <c r="I6" s="7">
        <v>560000</v>
      </c>
      <c r="J6" s="7">
        <f t="shared" ref="J6:J7" si="2">+I6*19%</f>
        <v>106400</v>
      </c>
      <c r="K6" s="7">
        <f t="shared" ref="K6:K7" si="3">+J6+I6</f>
        <v>666400</v>
      </c>
      <c r="L6" s="7">
        <v>280000</v>
      </c>
      <c r="M6" s="7">
        <f t="shared" ref="M6:M7" si="4">+L6*19%</f>
        <v>53200</v>
      </c>
      <c r="N6" s="7">
        <f t="shared" ref="N6:N7" si="5">+M6+L6</f>
        <v>333200</v>
      </c>
      <c r="O6" s="7">
        <f t="shared" si="0"/>
        <v>449867</v>
      </c>
      <c r="P6" s="7">
        <f>ROUNDUP(MEDIAN(H6,K6,N6),0)-1</f>
        <v>350000</v>
      </c>
      <c r="Q6" s="7">
        <f t="shared" si="1"/>
        <v>407668</v>
      </c>
      <c r="R6" s="7">
        <f t="shared" ref="R6:R7" si="6">+Q6*E6</f>
        <v>2038340</v>
      </c>
    </row>
    <row r="7" spans="1:19" ht="28.5" customHeight="1" x14ac:dyDescent="0.3">
      <c r="A7" s="3">
        <v>4</v>
      </c>
      <c r="B7" s="3">
        <v>55121718</v>
      </c>
      <c r="C7" s="6" t="s">
        <v>13</v>
      </c>
      <c r="D7" s="3" t="s">
        <v>14</v>
      </c>
      <c r="E7" s="3">
        <v>4</v>
      </c>
      <c r="F7" s="7">
        <v>294117.65000000002</v>
      </c>
      <c r="G7" s="7">
        <f>+F7*19%</f>
        <v>55882.353500000005</v>
      </c>
      <c r="H7" s="7">
        <f>+G7+F7</f>
        <v>350000.00350000005</v>
      </c>
      <c r="I7" s="7">
        <v>560000</v>
      </c>
      <c r="J7" s="7">
        <f t="shared" si="2"/>
        <v>106400</v>
      </c>
      <c r="K7" s="7">
        <f t="shared" si="3"/>
        <v>666400</v>
      </c>
      <c r="L7" s="7">
        <v>280000</v>
      </c>
      <c r="M7" s="7">
        <f t="shared" si="4"/>
        <v>53200</v>
      </c>
      <c r="N7" s="7">
        <f t="shared" si="5"/>
        <v>333200</v>
      </c>
      <c r="O7" s="7">
        <f t="shared" si="0"/>
        <v>449867</v>
      </c>
      <c r="P7" s="7">
        <f>ROUNDUP(MEDIAN(H7,K7,N7),0)-1</f>
        <v>350000</v>
      </c>
      <c r="Q7" s="7">
        <f t="shared" si="1"/>
        <v>407668</v>
      </c>
      <c r="R7" s="7">
        <f t="shared" si="6"/>
        <v>1630672</v>
      </c>
      <c r="S7" s="8"/>
    </row>
    <row r="8" spans="1:19" x14ac:dyDescent="0.3">
      <c r="H8" s="8"/>
      <c r="R8" s="8">
        <f>SUM(R4:R7)</f>
        <v>31031889</v>
      </c>
    </row>
    <row r="9" spans="1:19" x14ac:dyDescent="0.3">
      <c r="S9" s="8"/>
    </row>
  </sheetData>
  <mergeCells count="9">
    <mergeCell ref="C2:C3"/>
    <mergeCell ref="A2:A3"/>
    <mergeCell ref="A1:R1"/>
    <mergeCell ref="L2:N2"/>
    <mergeCell ref="F2:H2"/>
    <mergeCell ref="I2:K2"/>
    <mergeCell ref="D2:D3"/>
    <mergeCell ref="E2:E3"/>
    <mergeCell ref="B2:B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3</vt:lpstr>
    </vt:vector>
  </TitlesOfParts>
  <Manager/>
  <Company>Hewlett-Packard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NINI JOHANNA</dc:creator>
  <cp:keywords/>
  <dc:description/>
  <cp:lastModifiedBy>JULIETH.RUIZ</cp:lastModifiedBy>
  <cp:revision/>
  <dcterms:created xsi:type="dcterms:W3CDTF">2018-01-17T14:24:02Z</dcterms:created>
  <dcterms:modified xsi:type="dcterms:W3CDTF">2026-06-24T21:20:16Z</dcterms:modified>
  <cp:category/>
  <cp:contentStatus/>
</cp:coreProperties>
</file>