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FVEGA\Documents\5. ESTUDIOS DE NECESIDAD\2026\1. Contenedores residuos\"/>
    </mc:Choice>
  </mc:AlternateContent>
  <xr:revisionPtr revIDLastSave="0" documentId="13_ncr:1_{87FD5DCD-F0C0-4F4D-AD8F-F03701F12CE2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Anexo económico" sheetId="4" r:id="rId1"/>
  </sheets>
  <definedNames>
    <definedName name="_xlnm.Print_Area" localSheetId="0">'Anexo económico'!$A$1:$L$60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9" i="4" l="1"/>
  <c r="J29" i="4" l="1"/>
  <c r="K29" i="4" s="1"/>
  <c r="L29" i="4" s="1"/>
  <c r="J30" i="4"/>
  <c r="K30" i="4" s="1"/>
  <c r="L30" i="4" s="1"/>
  <c r="J31" i="4"/>
  <c r="K31" i="4" s="1"/>
  <c r="L31" i="4" s="1"/>
  <c r="J32" i="4"/>
  <c r="K32" i="4"/>
  <c r="L32" i="4" s="1"/>
  <c r="J33" i="4"/>
  <c r="K33" i="4" s="1"/>
  <c r="L33" i="4" s="1"/>
  <c r="J34" i="4"/>
  <c r="K34" i="4"/>
  <c r="L34" i="4"/>
  <c r="J35" i="4"/>
  <c r="K35" i="4" s="1"/>
  <c r="L35" i="4" s="1"/>
  <c r="J36" i="4"/>
  <c r="K36" i="4" s="1"/>
  <c r="L36" i="4" s="1"/>
  <c r="J37" i="4"/>
  <c r="K37" i="4" s="1"/>
  <c r="L37" i="4" s="1"/>
  <c r="J38" i="4"/>
  <c r="K38" i="4" s="1"/>
  <c r="L38" i="4" s="1"/>
  <c r="J39" i="4"/>
  <c r="K39" i="4" s="1"/>
  <c r="L39" i="4" s="1"/>
  <c r="J40" i="4"/>
  <c r="K40" i="4" s="1"/>
  <c r="L40" i="4" s="1"/>
  <c r="J41" i="4"/>
  <c r="K41" i="4" s="1"/>
  <c r="L41" i="4" s="1"/>
  <c r="J42" i="4"/>
  <c r="K42" i="4" s="1"/>
  <c r="L42" i="4" s="1"/>
  <c r="J43" i="4"/>
  <c r="K43" i="4"/>
  <c r="L43" i="4" s="1"/>
  <c r="J44" i="4"/>
  <c r="K44" i="4" s="1"/>
  <c r="L44" i="4" s="1"/>
  <c r="J45" i="4"/>
  <c r="K45" i="4" s="1"/>
  <c r="L45" i="4" s="1"/>
  <c r="J46" i="4"/>
  <c r="K46" i="4" s="1"/>
  <c r="L46" i="4" s="1"/>
  <c r="J47" i="4"/>
  <c r="K47" i="4" s="1"/>
  <c r="L47" i="4" s="1"/>
  <c r="J48" i="4"/>
  <c r="K48" i="4" s="1"/>
  <c r="L48" i="4" s="1"/>
  <c r="J11" i="4"/>
  <c r="K11" i="4" s="1"/>
  <c r="L11" i="4" s="1"/>
  <c r="J12" i="4"/>
  <c r="K12" i="4" s="1"/>
  <c r="L12" i="4" s="1"/>
  <c r="J13" i="4"/>
  <c r="K13" i="4" s="1"/>
  <c r="L13" i="4" s="1"/>
  <c r="J14" i="4"/>
  <c r="K14" i="4" s="1"/>
  <c r="L14" i="4" s="1"/>
  <c r="J15" i="4"/>
  <c r="K15" i="4" s="1"/>
  <c r="L15" i="4" s="1"/>
  <c r="J16" i="4"/>
  <c r="K16" i="4" s="1"/>
  <c r="L16" i="4" s="1"/>
  <c r="J17" i="4"/>
  <c r="K17" i="4" s="1"/>
  <c r="L17" i="4" s="1"/>
  <c r="J18" i="4"/>
  <c r="K18" i="4" s="1"/>
  <c r="L18" i="4" s="1"/>
  <c r="J19" i="4"/>
  <c r="K19" i="4" s="1"/>
  <c r="L19" i="4" s="1"/>
  <c r="J20" i="4"/>
  <c r="K20" i="4" s="1"/>
  <c r="L20" i="4" s="1"/>
  <c r="J21" i="4"/>
  <c r="K21" i="4" s="1"/>
  <c r="L21" i="4" s="1"/>
  <c r="J22" i="4"/>
  <c r="K22" i="4" s="1"/>
  <c r="L22" i="4" s="1"/>
  <c r="J23" i="4"/>
  <c r="K23" i="4" s="1"/>
  <c r="L23" i="4" s="1"/>
  <c r="J24" i="4"/>
  <c r="K24" i="4"/>
  <c r="L24" i="4" s="1"/>
  <c r="J25" i="4"/>
  <c r="K25" i="4" s="1"/>
  <c r="L25" i="4" s="1"/>
  <c r="J26" i="4"/>
  <c r="K26" i="4" s="1"/>
  <c r="L26" i="4" s="1"/>
  <c r="J27" i="4"/>
  <c r="K27" i="4" s="1"/>
  <c r="L27" i="4" s="1"/>
  <c r="J28" i="4"/>
  <c r="K28" i="4" s="1"/>
  <c r="L28" i="4" s="1"/>
  <c r="F48" i="4"/>
  <c r="G48" i="4" s="1"/>
  <c r="H48" i="4" s="1"/>
  <c r="F11" i="4"/>
  <c r="G11" i="4"/>
  <c r="H11" i="4"/>
  <c r="F12" i="4"/>
  <c r="G12" i="4" s="1"/>
  <c r="H12" i="4" s="1"/>
  <c r="F13" i="4"/>
  <c r="G13" i="4" s="1"/>
  <c r="H13" i="4" s="1"/>
  <c r="F14" i="4"/>
  <c r="G14" i="4"/>
  <c r="H14" i="4" s="1"/>
  <c r="F15" i="4"/>
  <c r="G15" i="4" s="1"/>
  <c r="H15" i="4" s="1"/>
  <c r="F16" i="4"/>
  <c r="G16" i="4" s="1"/>
  <c r="H16" i="4" s="1"/>
  <c r="F17" i="4"/>
  <c r="G17" i="4"/>
  <c r="H17" i="4" s="1"/>
  <c r="F18" i="4"/>
  <c r="G18" i="4"/>
  <c r="H18" i="4"/>
  <c r="F19" i="4"/>
  <c r="G19" i="4" s="1"/>
  <c r="H19" i="4" s="1"/>
  <c r="F20" i="4"/>
  <c r="G20" i="4" s="1"/>
  <c r="H20" i="4" s="1"/>
  <c r="F21" i="4"/>
  <c r="G21" i="4"/>
  <c r="H21" i="4"/>
  <c r="F22" i="4"/>
  <c r="G22" i="4" s="1"/>
  <c r="H22" i="4" s="1"/>
  <c r="F23" i="4"/>
  <c r="G23" i="4"/>
  <c r="H23" i="4"/>
  <c r="F24" i="4"/>
  <c r="G24" i="4" s="1"/>
  <c r="H24" i="4" s="1"/>
  <c r="F25" i="4"/>
  <c r="G25" i="4" s="1"/>
  <c r="H25" i="4" s="1"/>
  <c r="F26" i="4"/>
  <c r="G26" i="4"/>
  <c r="H26" i="4"/>
  <c r="F27" i="4"/>
  <c r="G27" i="4" s="1"/>
  <c r="H27" i="4" s="1"/>
  <c r="F28" i="4"/>
  <c r="G28" i="4" s="1"/>
  <c r="H28" i="4" s="1"/>
  <c r="F29" i="4"/>
  <c r="G29" i="4" s="1"/>
  <c r="H29" i="4" s="1"/>
  <c r="F30" i="4"/>
  <c r="G30" i="4"/>
  <c r="H30" i="4"/>
  <c r="F31" i="4"/>
  <c r="G31" i="4"/>
  <c r="H31" i="4" s="1"/>
  <c r="F32" i="4"/>
  <c r="G32" i="4" s="1"/>
  <c r="H32" i="4" s="1"/>
  <c r="F33" i="4"/>
  <c r="G33" i="4"/>
  <c r="H33" i="4"/>
  <c r="F34" i="4"/>
  <c r="G34" i="4"/>
  <c r="H34" i="4" s="1"/>
  <c r="F35" i="4"/>
  <c r="G35" i="4"/>
  <c r="H35" i="4"/>
  <c r="F36" i="4"/>
  <c r="G36" i="4" s="1"/>
  <c r="H36" i="4" s="1"/>
  <c r="F37" i="4"/>
  <c r="G37" i="4" s="1"/>
  <c r="H37" i="4" s="1"/>
  <c r="F38" i="4"/>
  <c r="G38" i="4"/>
  <c r="H38" i="4" s="1"/>
  <c r="F39" i="4"/>
  <c r="G39" i="4" s="1"/>
  <c r="H39" i="4" s="1"/>
  <c r="F40" i="4"/>
  <c r="G40" i="4" s="1"/>
  <c r="H40" i="4" s="1"/>
  <c r="F41" i="4"/>
  <c r="G41" i="4"/>
  <c r="H41" i="4" s="1"/>
  <c r="F42" i="4"/>
  <c r="G42" i="4"/>
  <c r="H42" i="4"/>
  <c r="F43" i="4"/>
  <c r="G43" i="4" s="1"/>
  <c r="H43" i="4" s="1"/>
  <c r="F44" i="4"/>
  <c r="G44" i="4" s="1"/>
  <c r="H44" i="4" s="1"/>
  <c r="F45" i="4"/>
  <c r="G45" i="4"/>
  <c r="H45" i="4" s="1"/>
  <c r="F46" i="4"/>
  <c r="G46" i="4" s="1"/>
  <c r="H46" i="4" s="1"/>
  <c r="F47" i="4"/>
  <c r="G47" i="4"/>
  <c r="H47" i="4"/>
  <c r="A11" i="4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J10" i="4" l="1"/>
  <c r="K10" i="4" s="1"/>
  <c r="L10" i="4" s="1"/>
  <c r="F10" i="4"/>
  <c r="G10" i="4" s="1"/>
  <c r="H10" i="4" s="1"/>
  <c r="H49" i="4" s="1"/>
</calcChain>
</file>

<file path=xl/sharedStrings.xml><?xml version="1.0" encoding="utf-8"?>
<sst xmlns="http://schemas.openxmlformats.org/spreadsheetml/2006/main" count="105" uniqueCount="50">
  <si>
    <t>SUBRED INTEGRADA DE SERVICIOS DE SALUD SUR E.S.E</t>
  </si>
  <si>
    <t>VALOR UNITARIO</t>
  </si>
  <si>
    <t>VALOR IVA (SI APLICA)</t>
  </si>
  <si>
    <t>VALOR UNITARIO + IVA</t>
  </si>
  <si>
    <t>VALOR TOTAL</t>
  </si>
  <si>
    <t>Elaboró</t>
  </si>
  <si>
    <t>Subred Integrada de Servicios de Salud Sur E.S.E</t>
  </si>
  <si>
    <t>Caneca Pedal 3 a 5 L</t>
  </si>
  <si>
    <t>Negra</t>
  </si>
  <si>
    <t>Roja</t>
  </si>
  <si>
    <t>Blanca</t>
  </si>
  <si>
    <t>Caneca Pedal 7 L</t>
  </si>
  <si>
    <t>Caneca Pedal 10 L</t>
  </si>
  <si>
    <t>Blanco</t>
  </si>
  <si>
    <t>Rojo</t>
  </si>
  <si>
    <t>Caneca Pedal 12 L</t>
  </si>
  <si>
    <t>Caneca Pedal 20 L</t>
  </si>
  <si>
    <t>Caneca Pedal 30 a 35 L</t>
  </si>
  <si>
    <t>Caneca Pedal 44 a 50 L</t>
  </si>
  <si>
    <t>Carro caneca 120 L</t>
  </si>
  <si>
    <t>Carro caneca 360 L</t>
  </si>
  <si>
    <t>Carro caneca 760 L</t>
  </si>
  <si>
    <t>Carro caneca 1100 L</t>
  </si>
  <si>
    <t>Punto ecológico</t>
  </si>
  <si>
    <t>Negro y Blanco</t>
  </si>
  <si>
    <t>Estiba lisa</t>
  </si>
  <si>
    <t>De acuerdo a necesidad</t>
  </si>
  <si>
    <t>Estiba antiderrame</t>
  </si>
  <si>
    <t>Carro caneca 240 L</t>
  </si>
  <si>
    <t xml:space="preserve">Repuesto Pedal para contenedores de 12L, 20L </t>
  </si>
  <si>
    <t>Negro</t>
  </si>
  <si>
    <t>ámbar</t>
  </si>
  <si>
    <t>FABIÁN VEGA BELLO</t>
  </si>
  <si>
    <t>PROFESIONAL ADMINISTRATIVO</t>
  </si>
  <si>
    <t>Caja plástica organizadora de 10 a 12</t>
  </si>
  <si>
    <t>PROPONENTE</t>
  </si>
  <si>
    <t xml:space="preserve">VALORES MÁXIMOS A OFERTAR </t>
  </si>
  <si>
    <t>VALORES PROPONENTE</t>
  </si>
  <si>
    <t>COSTO TOTAL OFERTADO</t>
  </si>
  <si>
    <t>NOTA: Es pertinente aclarar que, el proponente interesado en participar en la presenta invitacion a cotizar debera ofertar en el anexo técnico económico sin superar los precios máximos a ofertar so pena de ser rechazada la oferta.
NOTA: El presente proceso se manejará por cantidades fijas, es decir, se deberá ofertar el valor unitario, iva, valor unitario  + iva y el valor total.
NOTA: Es pertinente recordar que los valores a ofertar deben ser en números enteros según indicaciones descritas en la Invitación a Cotizar, so pena de ser rechazada la oferta.</t>
  </si>
  <si>
    <t>ITEM</t>
  </si>
  <si>
    <t>DESCRIPCIÓN GENERAL</t>
  </si>
  <si>
    <t>CANTIDAD ESTIMADA</t>
  </si>
  <si>
    <t>COSTO TOTAL ESTIMADO DEL  PROCESO*</t>
  </si>
  <si>
    <t>Frasco plástico ámbar de 90-250 ml</t>
  </si>
  <si>
    <t>DESCRIPCIÓN ESPECÍFICA ( VER ANEXO TÉCNICO)</t>
  </si>
  <si>
    <t>ANEXO ECONÓMICO</t>
  </si>
  <si>
    <t>FECHA</t>
  </si>
  <si>
    <t>PROCESO</t>
  </si>
  <si>
    <t>SUMINISTRO DE CANECAS, PEDALES, ESTIBAS, CONTENEDORES, RECIPIENTES Y DEMAS ELEMENTOS PARA GARANTIZAR LA GESTION INTEGRAL DE LOS RESIDUOS HOSPITALARIOS EN LA SUBRED INTEGRADA DE SERVICIOS DE SALUD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</si>
</sst>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(* #,##0_);_(* \(#,##0\);_(* &quot;-&quot;??_);_(@_)"/>
    <numFmt numFmtId="165" formatCode="dd/mm/yyyy;@"/>
    <numFmt numFmtId="166" formatCode="_(&quot;$&quot;* #,##0.00_);_(&quot;$&quot;* \(#,##0.00\);_(&quot;$&quot;* &quot;-&quot;??_);_(@_)"/>
    <numFmt numFmtId="167" formatCode="_(&quot;$&quot;* #,##0_);_(&quot;$&quot;* \(#,##0\);_(&quot;$&quot;* &quot;-&quot;??_);_(@_)"/>
  </numFmts>
  <fonts count="15" x14ac:knownFonts="1">
    <font>
      <sz val="10"/>
      <color theme="1"/>
      <name val="Arial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  <scheme val="minor"/>
    </font>
    <font>
      <sz val="10"/>
      <color theme="1"/>
      <name val="Arial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73">
    <xf numFmtId="0" fontId="0" fillId="0" borderId="0" xfId="0" applyFont="1" applyAlignment="1"/>
    <xf numFmtId="167" fontId="0" fillId="0" borderId="20" xfId="2" applyNumberFormat="1" applyFont="1" applyBorder="1" applyProtection="1">
      <protection locked="0"/>
    </xf>
    <xf numFmtId="167" fontId="0" fillId="0" borderId="4" xfId="2" applyNumberFormat="1" applyFont="1" applyBorder="1" applyProtection="1">
      <protection locked="0"/>
    </xf>
    <xf numFmtId="165" fontId="3" fillId="0" borderId="28" xfId="1" applyNumberFormat="1" applyFont="1" applyBorder="1" applyAlignment="1" applyProtection="1">
      <alignment vertical="center" wrapText="1"/>
      <protection locked="0"/>
    </xf>
    <xf numFmtId="0" fontId="2" fillId="0" borderId="0" xfId="1" applyProtection="1"/>
    <xf numFmtId="0" fontId="7" fillId="0" borderId="8" xfId="1" applyFont="1" applyBorder="1" applyAlignment="1" applyProtection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164" fontId="6" fillId="0" borderId="9" xfId="1" applyNumberFormat="1" applyFont="1" applyBorder="1" applyAlignment="1" applyProtection="1">
      <alignment horizontal="center" vertical="center" wrapText="1"/>
    </xf>
    <xf numFmtId="1" fontId="1" fillId="3" borderId="29" xfId="1" applyNumberFormat="1" applyFont="1" applyFill="1" applyBorder="1" applyAlignment="1" applyProtection="1">
      <alignment horizontal="center" vertical="center" wrapText="1"/>
    </xf>
    <xf numFmtId="1" fontId="1" fillId="3" borderId="30" xfId="1" applyNumberFormat="1" applyFont="1" applyFill="1" applyBorder="1" applyAlignment="1" applyProtection="1">
      <alignment horizontal="center" vertical="center" wrapText="1"/>
    </xf>
    <xf numFmtId="1" fontId="1" fillId="4" borderId="31" xfId="1" applyNumberFormat="1" applyFont="1" applyFill="1" applyBorder="1" applyAlignment="1" applyProtection="1">
      <alignment horizontal="center" vertical="center" wrapText="1"/>
    </xf>
    <xf numFmtId="1" fontId="1" fillId="4" borderId="30" xfId="1" applyNumberFormat="1" applyFont="1" applyFill="1" applyBorder="1" applyAlignment="1" applyProtection="1">
      <alignment horizontal="center" vertical="center" wrapText="1"/>
    </xf>
    <xf numFmtId="1" fontId="8" fillId="0" borderId="21" xfId="1" applyNumberFormat="1" applyFont="1" applyBorder="1" applyAlignment="1" applyProtection="1">
      <alignment horizontal="center" vertical="center" wrapText="1"/>
    </xf>
    <xf numFmtId="1" fontId="10" fillId="6" borderId="3" xfId="0" applyNumberFormat="1" applyFont="1" applyFill="1" applyBorder="1" applyAlignment="1" applyProtection="1">
      <alignment horizontal="center" vertical="center" wrapText="1"/>
    </xf>
    <xf numFmtId="1" fontId="3" fillId="0" borderId="21" xfId="1" applyNumberFormat="1" applyFont="1" applyBorder="1" applyAlignment="1" applyProtection="1">
      <alignment horizontal="center" vertical="center" wrapText="1"/>
    </xf>
    <xf numFmtId="1" fontId="3" fillId="0" borderId="22" xfId="1" applyNumberFormat="1" applyFont="1" applyBorder="1" applyAlignment="1" applyProtection="1">
      <alignment horizontal="center" vertical="center" wrapText="1"/>
    </xf>
    <xf numFmtId="167" fontId="3" fillId="0" borderId="4" xfId="2" applyNumberFormat="1" applyFont="1" applyBorder="1" applyAlignment="1" applyProtection="1">
      <alignment horizontal="center" vertical="center" wrapText="1"/>
    </xf>
    <xf numFmtId="167" fontId="3" fillId="0" borderId="8" xfId="2" applyNumberFormat="1" applyFont="1" applyBorder="1" applyAlignment="1" applyProtection="1">
      <alignment horizontal="center" vertical="center" wrapText="1"/>
    </xf>
    <xf numFmtId="167" fontId="3" fillId="0" borderId="5" xfId="2" applyNumberFormat="1" applyFont="1" applyBorder="1" applyAlignment="1" applyProtection="1">
      <alignment horizontal="center" vertical="center" wrapText="1"/>
    </xf>
    <xf numFmtId="167" fontId="0" fillId="0" borderId="8" xfId="2" applyNumberFormat="1" applyFont="1" applyBorder="1" applyProtection="1"/>
    <xf numFmtId="167" fontId="3" fillId="0" borderId="20" xfId="2" applyNumberFormat="1" applyFont="1" applyBorder="1" applyAlignment="1" applyProtection="1">
      <alignment horizontal="center" vertical="center" wrapText="1"/>
    </xf>
    <xf numFmtId="167" fontId="3" fillId="0" borderId="21" xfId="2" applyNumberFormat="1" applyFont="1" applyBorder="1" applyAlignment="1" applyProtection="1">
      <alignment horizontal="center" vertical="center" wrapText="1"/>
    </xf>
    <xf numFmtId="167" fontId="3" fillId="0" borderId="32" xfId="2" applyNumberFormat="1" applyFont="1" applyBorder="1" applyAlignment="1" applyProtection="1">
      <alignment horizontal="center" vertical="center" wrapText="1"/>
    </xf>
    <xf numFmtId="167" fontId="0" fillId="0" borderId="21" xfId="2" applyNumberFormat="1" applyFont="1" applyBorder="1" applyProtection="1"/>
    <xf numFmtId="1" fontId="11" fillId="6" borderId="3" xfId="0" applyNumberFormat="1" applyFont="1" applyFill="1" applyBorder="1" applyAlignment="1" applyProtection="1">
      <alignment horizontal="center" vertical="center" wrapText="1"/>
    </xf>
    <xf numFmtId="1" fontId="8" fillId="0" borderId="23" xfId="1" applyNumberFormat="1" applyFont="1" applyBorder="1" applyAlignment="1" applyProtection="1">
      <alignment horizontal="center" vertical="center" wrapText="1"/>
    </xf>
    <xf numFmtId="1" fontId="11" fillId="6" borderId="24" xfId="0" applyNumberFormat="1" applyFont="1" applyFill="1" applyBorder="1" applyAlignment="1" applyProtection="1">
      <alignment horizontal="center" vertical="center" wrapText="1"/>
    </xf>
    <xf numFmtId="1" fontId="3" fillId="0" borderId="23" xfId="1" applyNumberFormat="1" applyFont="1" applyBorder="1" applyAlignment="1" applyProtection="1">
      <alignment horizontal="center" vertical="center" wrapText="1"/>
    </xf>
    <xf numFmtId="1" fontId="3" fillId="0" borderId="26" xfId="1" applyNumberFormat="1" applyFont="1" applyBorder="1" applyAlignment="1" applyProtection="1">
      <alignment horizontal="center" vertical="center" wrapText="1"/>
    </xf>
    <xf numFmtId="167" fontId="3" fillId="0" borderId="31" xfId="2" applyNumberFormat="1" applyFont="1" applyBorder="1" applyAlignment="1" applyProtection="1">
      <alignment horizontal="center" vertical="center" wrapText="1"/>
    </xf>
    <xf numFmtId="167" fontId="3" fillId="0" borderId="30" xfId="2" applyNumberFormat="1" applyFont="1" applyBorder="1" applyAlignment="1" applyProtection="1">
      <alignment horizontal="center" vertical="center" wrapText="1"/>
    </xf>
    <xf numFmtId="167" fontId="3" fillId="0" borderId="33" xfId="2" applyNumberFormat="1" applyFont="1" applyBorder="1" applyAlignment="1" applyProtection="1">
      <alignment horizontal="center" vertical="center" wrapText="1"/>
    </xf>
    <xf numFmtId="167" fontId="0" fillId="0" borderId="30" xfId="2" applyNumberFormat="1" applyFont="1" applyBorder="1" applyProtection="1"/>
    <xf numFmtId="167" fontId="4" fillId="0" borderId="27" xfId="2" applyNumberFormat="1" applyFont="1" applyBorder="1" applyAlignment="1" applyProtection="1">
      <alignment horizontal="center" vertical="center" wrapText="1"/>
    </xf>
    <xf numFmtId="167" fontId="13" fillId="0" borderId="27" xfId="2" applyNumberFormat="1" applyFont="1" applyBorder="1" applyProtection="1"/>
    <xf numFmtId="0" fontId="7" fillId="0" borderId="0" xfId="1" applyFont="1" applyProtection="1"/>
    <xf numFmtId="164" fontId="1" fillId="0" borderId="0" xfId="1" applyNumberFormat="1" applyFont="1" applyAlignment="1" applyProtection="1">
      <alignment horizontal="right" vertical="center" wrapText="1"/>
    </xf>
    <xf numFmtId="164" fontId="3" fillId="0" borderId="0" xfId="1" applyNumberFormat="1" applyFont="1" applyAlignment="1" applyProtection="1">
      <alignment horizontal="center" vertical="center" wrapText="1"/>
    </xf>
    <xf numFmtId="0" fontId="2" fillId="0" borderId="0" xfId="1" applyAlignment="1" applyProtection="1">
      <alignment horizontal="center"/>
    </xf>
    <xf numFmtId="0" fontId="9" fillId="5" borderId="12" xfId="1" applyFont="1" applyFill="1" applyBorder="1" applyAlignment="1" applyProtection="1">
      <alignment horizontal="center" vertical="center" wrapText="1"/>
    </xf>
    <xf numFmtId="0" fontId="9" fillId="5" borderId="12" xfId="1" applyFont="1" applyFill="1" applyBorder="1" applyAlignment="1" applyProtection="1">
      <alignment horizontal="center" vertical="center"/>
    </xf>
    <xf numFmtId="164" fontId="3" fillId="0" borderId="0" xfId="1" applyNumberFormat="1" applyFont="1" applyAlignment="1" applyProtection="1">
      <alignment horizontal="center" vertical="center" wrapText="1"/>
    </xf>
    <xf numFmtId="0" fontId="2" fillId="0" borderId="0" xfId="1" applyProtection="1"/>
    <xf numFmtId="164" fontId="1" fillId="0" borderId="0" xfId="1" applyNumberFormat="1" applyFont="1" applyAlignment="1" applyProtection="1">
      <alignment horizontal="center" vertical="center" wrapText="1"/>
    </xf>
    <xf numFmtId="1" fontId="12" fillId="0" borderId="25" xfId="1" applyNumberFormat="1" applyFont="1" applyBorder="1" applyAlignment="1" applyProtection="1">
      <alignment horizontal="center" vertical="center" wrapText="1"/>
    </xf>
    <xf numFmtId="1" fontId="12" fillId="0" borderId="12" xfId="1" applyNumberFormat="1" applyFont="1" applyBorder="1" applyAlignment="1" applyProtection="1">
      <alignment horizontal="center" vertical="center" wrapText="1"/>
    </xf>
    <xf numFmtId="1" fontId="12" fillId="0" borderId="13" xfId="1" applyNumberFormat="1" applyFont="1" applyBorder="1" applyAlignment="1" applyProtection="1">
      <alignment horizontal="center" vertical="center" wrapText="1"/>
    </xf>
    <xf numFmtId="167" fontId="13" fillId="0" borderId="25" xfId="2" applyNumberFormat="1" applyFont="1" applyBorder="1" applyAlignment="1" applyProtection="1">
      <alignment horizontal="center"/>
    </xf>
    <xf numFmtId="167" fontId="13" fillId="0" borderId="12" xfId="2" applyNumberFormat="1" applyFont="1" applyBorder="1" applyAlignment="1" applyProtection="1">
      <alignment horizontal="center"/>
    </xf>
    <xf numFmtId="167" fontId="13" fillId="0" borderId="13" xfId="2" applyNumberFormat="1" applyFont="1" applyBorder="1" applyAlignment="1" applyProtection="1">
      <alignment horizontal="center"/>
    </xf>
    <xf numFmtId="0" fontId="7" fillId="0" borderId="18" xfId="1" applyFont="1" applyBorder="1" applyAlignment="1" applyProtection="1">
      <alignment horizontal="center" vertical="center"/>
    </xf>
    <xf numFmtId="0" fontId="7" fillId="0" borderId="17" xfId="1" applyFont="1" applyBorder="1" applyAlignment="1" applyProtection="1">
      <alignment horizontal="center" vertical="center"/>
    </xf>
    <xf numFmtId="0" fontId="7" fillId="0" borderId="19" xfId="1" applyFont="1" applyBorder="1" applyAlignment="1" applyProtection="1">
      <alignment horizontal="center" vertical="center"/>
    </xf>
    <xf numFmtId="0" fontId="7" fillId="0" borderId="16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 wrapText="1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2" fillId="0" borderId="0" xfId="1" applyAlignment="1" applyProtection="1">
      <alignment horizontal="center"/>
    </xf>
    <xf numFmtId="1" fontId="1" fillId="2" borderId="10" xfId="1" applyNumberFormat="1" applyFont="1" applyFill="1" applyBorder="1" applyAlignment="1" applyProtection="1">
      <alignment horizontal="center" vertical="center" wrapText="1"/>
    </xf>
    <xf numFmtId="1" fontId="1" fillId="2" borderId="14" xfId="1" applyNumberFormat="1" applyFont="1" applyFill="1" applyBorder="1" applyAlignment="1" applyProtection="1">
      <alignment horizontal="center" vertical="center" wrapText="1"/>
    </xf>
    <xf numFmtId="1" fontId="1" fillId="2" borderId="11" xfId="1" applyNumberFormat="1" applyFont="1" applyFill="1" applyBorder="1" applyAlignment="1" applyProtection="1">
      <alignment horizontal="center" vertical="center" wrapText="1"/>
    </xf>
    <xf numFmtId="1" fontId="1" fillId="2" borderId="15" xfId="1" applyNumberFormat="1" applyFont="1" applyFill="1" applyBorder="1" applyAlignment="1" applyProtection="1">
      <alignment horizontal="center" vertical="center" wrapText="1"/>
    </xf>
    <xf numFmtId="1" fontId="1" fillId="2" borderId="28" xfId="1" applyNumberFormat="1" applyFont="1" applyFill="1" applyBorder="1" applyAlignment="1" applyProtection="1">
      <alignment horizontal="center" vertical="center" wrapText="1"/>
    </xf>
    <xf numFmtId="1" fontId="1" fillId="2" borderId="6" xfId="1" applyNumberFormat="1" applyFont="1" applyFill="1" applyBorder="1" applyAlignment="1" applyProtection="1">
      <alignment horizontal="center" vertical="center" wrapText="1"/>
    </xf>
    <xf numFmtId="0" fontId="2" fillId="0" borderId="1" xfId="1" applyBorder="1" applyProtection="1"/>
    <xf numFmtId="0" fontId="2" fillId="0" borderId="2" xfId="1" applyBorder="1" applyProtection="1"/>
    <xf numFmtId="164" fontId="5" fillId="0" borderId="7" xfId="1" applyNumberFormat="1" applyFont="1" applyBorder="1" applyAlignment="1" applyProtection="1">
      <alignment horizontal="center" vertical="center" wrapText="1"/>
    </xf>
    <xf numFmtId="164" fontId="5" fillId="0" borderId="0" xfId="1" applyNumberFormat="1" applyFont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 vertical="center" wrapText="1"/>
    </xf>
    <xf numFmtId="165" fontId="3" fillId="0" borderId="34" xfId="1" applyNumberFormat="1" applyFont="1" applyBorder="1" applyAlignment="1" applyProtection="1">
      <alignment horizontal="center" vertical="center" wrapText="1"/>
    </xf>
    <xf numFmtId="165" fontId="3" fillId="0" borderId="11" xfId="1" applyNumberFormat="1" applyFont="1" applyBorder="1" applyAlignment="1" applyProtection="1">
      <alignment horizontal="center" vertical="center" wrapText="1"/>
    </xf>
    <xf numFmtId="44" fontId="0" fillId="0" borderId="5" xfId="3" applyFont="1" applyBorder="1" applyProtection="1"/>
    <xf numFmtId="44" fontId="0" fillId="0" borderId="32" xfId="3" applyFont="1" applyBorder="1" applyProtection="1"/>
    <xf numFmtId="44" fontId="0" fillId="0" borderId="33" xfId="3" applyFont="1" applyBorder="1" applyProtection="1"/>
  </cellXfs>
  <cellStyles count="4">
    <cellStyle name="Moneda" xfId="3" builtinId="4"/>
    <cellStyle name="Moneda 2" xfId="2" xr:uid="{8264E6F6-1979-4FD5-B7A3-C8FA3C98E864}"/>
    <cellStyle name="Normal" xfId="0" builtinId="0"/>
    <cellStyle name="Normal 2" xfId="1" xr:uid="{32D83205-5540-4ACB-A1EF-E98135149A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149679</xdr:colOff>
      <xdr:row>0</xdr:row>
      <xdr:rowOff>43912</xdr:rowOff>
    </xdr:from>
    <xdr:ext cx="884464" cy="964084"/>
    <xdr:pic>
      <xdr:nvPicPr>
        <xdr:cNvPr id="2" name="image2.png">
          <a:extLst>
            <a:ext uri="{FF2B5EF4-FFF2-40B4-BE49-F238E27FC236}">
              <a16:creationId xmlns:a16="http://schemas.microsoft.com/office/drawing/2014/main" id="{6468C880-81F2-4A05-AF1E-91C11EBE0B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9679" y="43912"/>
          <a:ext cx="884464" cy="964084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1437410</xdr:colOff>
      <xdr:row>0</xdr:row>
      <xdr:rowOff>41131</xdr:rowOff>
    </xdr:from>
    <xdr:ext cx="1171575" cy="466725"/>
    <xdr:pic>
      <xdr:nvPicPr>
        <xdr:cNvPr id="3" name="image1.png">
          <a:extLst>
            <a:ext uri="{FF2B5EF4-FFF2-40B4-BE49-F238E27FC236}">
              <a16:creationId xmlns:a16="http://schemas.microsoft.com/office/drawing/2014/main" id="{A103D4FB-725B-4CF9-A5C6-81FCFF0B984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720955" y="41131"/>
          <a:ext cx="1171575" cy="466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E2F1-E65A-4F95-AB46-360E70DAE7BC}">
  <dimension ref="A1:N58"/>
  <sheetViews>
    <sheetView tabSelected="1" view="pageBreakPreview" topLeftCell="A13" zoomScale="70" zoomScaleNormal="55" zoomScaleSheetLayoutView="70" workbookViewId="0">
      <selection activeCell="E36" sqref="E36"/>
    </sheetView>
  </sheetViews>
  <sheetFormatPr baseColWidth="10" defaultRowHeight="12.75" x14ac:dyDescent="0.2"/>
  <cols>
    <col min="1" max="1" width="19.85546875" style="4" customWidth="1"/>
    <col min="2" max="2" width="50.85546875" style="4" customWidth="1"/>
    <col min="3" max="3" width="22.7109375" style="4" customWidth="1"/>
    <col min="4" max="4" width="16.5703125" style="38" customWidth="1"/>
    <col min="5" max="5" width="21.140625" style="4" customWidth="1"/>
    <col min="6" max="6" width="13.42578125" style="4" customWidth="1"/>
    <col min="7" max="7" width="21.28515625" style="4" customWidth="1"/>
    <col min="8" max="8" width="21.140625" style="4" bestFit="1" customWidth="1"/>
    <col min="9" max="12" width="21.7109375" style="4" customWidth="1"/>
    <col min="13" max="223" width="11.42578125" style="4"/>
    <col min="224" max="224" width="20.5703125" style="4" customWidth="1"/>
    <col min="225" max="225" width="6.7109375" style="4" customWidth="1"/>
    <col min="226" max="226" width="18" style="4" customWidth="1"/>
    <col min="227" max="227" width="17.140625" style="4" customWidth="1"/>
    <col min="228" max="228" width="73.140625" style="4" customWidth="1"/>
    <col min="229" max="231" width="21.140625" style="4" customWidth="1"/>
    <col min="232" max="232" width="18" style="4" customWidth="1"/>
    <col min="233" max="234" width="21.140625" style="4" customWidth="1"/>
    <col min="235" max="479" width="11.42578125" style="4"/>
    <col min="480" max="480" width="20.5703125" style="4" customWidth="1"/>
    <col min="481" max="481" width="6.7109375" style="4" customWidth="1"/>
    <col min="482" max="482" width="18" style="4" customWidth="1"/>
    <col min="483" max="483" width="17.140625" style="4" customWidth="1"/>
    <col min="484" max="484" width="73.140625" style="4" customWidth="1"/>
    <col min="485" max="487" width="21.140625" style="4" customWidth="1"/>
    <col min="488" max="488" width="18" style="4" customWidth="1"/>
    <col min="489" max="490" width="21.140625" style="4" customWidth="1"/>
    <col min="491" max="735" width="11.42578125" style="4"/>
    <col min="736" max="736" width="20.5703125" style="4" customWidth="1"/>
    <col min="737" max="737" width="6.7109375" style="4" customWidth="1"/>
    <col min="738" max="738" width="18" style="4" customWidth="1"/>
    <col min="739" max="739" width="17.140625" style="4" customWidth="1"/>
    <col min="740" max="740" width="73.140625" style="4" customWidth="1"/>
    <col min="741" max="743" width="21.140625" style="4" customWidth="1"/>
    <col min="744" max="744" width="18" style="4" customWidth="1"/>
    <col min="745" max="746" width="21.140625" style="4" customWidth="1"/>
    <col min="747" max="991" width="11.42578125" style="4"/>
    <col min="992" max="992" width="20.5703125" style="4" customWidth="1"/>
    <col min="993" max="993" width="6.7109375" style="4" customWidth="1"/>
    <col min="994" max="994" width="18" style="4" customWidth="1"/>
    <col min="995" max="995" width="17.140625" style="4" customWidth="1"/>
    <col min="996" max="996" width="73.140625" style="4" customWidth="1"/>
    <col min="997" max="999" width="21.140625" style="4" customWidth="1"/>
    <col min="1000" max="1000" width="18" style="4" customWidth="1"/>
    <col min="1001" max="1002" width="21.140625" style="4" customWidth="1"/>
    <col min="1003" max="1247" width="11.42578125" style="4"/>
    <col min="1248" max="1248" width="20.5703125" style="4" customWidth="1"/>
    <col min="1249" max="1249" width="6.7109375" style="4" customWidth="1"/>
    <col min="1250" max="1250" width="18" style="4" customWidth="1"/>
    <col min="1251" max="1251" width="17.140625" style="4" customWidth="1"/>
    <col min="1252" max="1252" width="73.140625" style="4" customWidth="1"/>
    <col min="1253" max="1255" width="21.140625" style="4" customWidth="1"/>
    <col min="1256" max="1256" width="18" style="4" customWidth="1"/>
    <col min="1257" max="1258" width="21.140625" style="4" customWidth="1"/>
    <col min="1259" max="1503" width="11.42578125" style="4"/>
    <col min="1504" max="1504" width="20.5703125" style="4" customWidth="1"/>
    <col min="1505" max="1505" width="6.7109375" style="4" customWidth="1"/>
    <col min="1506" max="1506" width="18" style="4" customWidth="1"/>
    <col min="1507" max="1507" width="17.140625" style="4" customWidth="1"/>
    <col min="1508" max="1508" width="73.140625" style="4" customWidth="1"/>
    <col min="1509" max="1511" width="21.140625" style="4" customWidth="1"/>
    <col min="1512" max="1512" width="18" style="4" customWidth="1"/>
    <col min="1513" max="1514" width="21.140625" style="4" customWidth="1"/>
    <col min="1515" max="1759" width="11.42578125" style="4"/>
    <col min="1760" max="1760" width="20.5703125" style="4" customWidth="1"/>
    <col min="1761" max="1761" width="6.7109375" style="4" customWidth="1"/>
    <col min="1762" max="1762" width="18" style="4" customWidth="1"/>
    <col min="1763" max="1763" width="17.140625" style="4" customWidth="1"/>
    <col min="1764" max="1764" width="73.140625" style="4" customWidth="1"/>
    <col min="1765" max="1767" width="21.140625" style="4" customWidth="1"/>
    <col min="1768" max="1768" width="18" style="4" customWidth="1"/>
    <col min="1769" max="1770" width="21.140625" style="4" customWidth="1"/>
    <col min="1771" max="2015" width="11.42578125" style="4"/>
    <col min="2016" max="2016" width="20.5703125" style="4" customWidth="1"/>
    <col min="2017" max="2017" width="6.7109375" style="4" customWidth="1"/>
    <col min="2018" max="2018" width="18" style="4" customWidth="1"/>
    <col min="2019" max="2019" width="17.140625" style="4" customWidth="1"/>
    <col min="2020" max="2020" width="73.140625" style="4" customWidth="1"/>
    <col min="2021" max="2023" width="21.140625" style="4" customWidth="1"/>
    <col min="2024" max="2024" width="18" style="4" customWidth="1"/>
    <col min="2025" max="2026" width="21.140625" style="4" customWidth="1"/>
    <col min="2027" max="2271" width="11.42578125" style="4"/>
    <col min="2272" max="2272" width="20.5703125" style="4" customWidth="1"/>
    <col min="2273" max="2273" width="6.7109375" style="4" customWidth="1"/>
    <col min="2274" max="2274" width="18" style="4" customWidth="1"/>
    <col min="2275" max="2275" width="17.140625" style="4" customWidth="1"/>
    <col min="2276" max="2276" width="73.140625" style="4" customWidth="1"/>
    <col min="2277" max="2279" width="21.140625" style="4" customWidth="1"/>
    <col min="2280" max="2280" width="18" style="4" customWidth="1"/>
    <col min="2281" max="2282" width="21.140625" style="4" customWidth="1"/>
    <col min="2283" max="2527" width="11.42578125" style="4"/>
    <col min="2528" max="2528" width="20.5703125" style="4" customWidth="1"/>
    <col min="2529" max="2529" width="6.7109375" style="4" customWidth="1"/>
    <col min="2530" max="2530" width="18" style="4" customWidth="1"/>
    <col min="2531" max="2531" width="17.140625" style="4" customWidth="1"/>
    <col min="2532" max="2532" width="73.140625" style="4" customWidth="1"/>
    <col min="2533" max="2535" width="21.140625" style="4" customWidth="1"/>
    <col min="2536" max="2536" width="18" style="4" customWidth="1"/>
    <col min="2537" max="2538" width="21.140625" style="4" customWidth="1"/>
    <col min="2539" max="2783" width="11.42578125" style="4"/>
    <col min="2784" max="2784" width="20.5703125" style="4" customWidth="1"/>
    <col min="2785" max="2785" width="6.7109375" style="4" customWidth="1"/>
    <col min="2786" max="2786" width="18" style="4" customWidth="1"/>
    <col min="2787" max="2787" width="17.140625" style="4" customWidth="1"/>
    <col min="2788" max="2788" width="73.140625" style="4" customWidth="1"/>
    <col min="2789" max="2791" width="21.140625" style="4" customWidth="1"/>
    <col min="2792" max="2792" width="18" style="4" customWidth="1"/>
    <col min="2793" max="2794" width="21.140625" style="4" customWidth="1"/>
    <col min="2795" max="3039" width="11.42578125" style="4"/>
    <col min="3040" max="3040" width="20.5703125" style="4" customWidth="1"/>
    <col min="3041" max="3041" width="6.7109375" style="4" customWidth="1"/>
    <col min="3042" max="3042" width="18" style="4" customWidth="1"/>
    <col min="3043" max="3043" width="17.140625" style="4" customWidth="1"/>
    <col min="3044" max="3044" width="73.140625" style="4" customWidth="1"/>
    <col min="3045" max="3047" width="21.140625" style="4" customWidth="1"/>
    <col min="3048" max="3048" width="18" style="4" customWidth="1"/>
    <col min="3049" max="3050" width="21.140625" style="4" customWidth="1"/>
    <col min="3051" max="3295" width="11.42578125" style="4"/>
    <col min="3296" max="3296" width="20.5703125" style="4" customWidth="1"/>
    <col min="3297" max="3297" width="6.7109375" style="4" customWidth="1"/>
    <col min="3298" max="3298" width="18" style="4" customWidth="1"/>
    <col min="3299" max="3299" width="17.140625" style="4" customWidth="1"/>
    <col min="3300" max="3300" width="73.140625" style="4" customWidth="1"/>
    <col min="3301" max="3303" width="21.140625" style="4" customWidth="1"/>
    <col min="3304" max="3304" width="18" style="4" customWidth="1"/>
    <col min="3305" max="3306" width="21.140625" style="4" customWidth="1"/>
    <col min="3307" max="3551" width="11.42578125" style="4"/>
    <col min="3552" max="3552" width="20.5703125" style="4" customWidth="1"/>
    <col min="3553" max="3553" width="6.7109375" style="4" customWidth="1"/>
    <col min="3554" max="3554" width="18" style="4" customWidth="1"/>
    <col min="3555" max="3555" width="17.140625" style="4" customWidth="1"/>
    <col min="3556" max="3556" width="73.140625" style="4" customWidth="1"/>
    <col min="3557" max="3559" width="21.140625" style="4" customWidth="1"/>
    <col min="3560" max="3560" width="18" style="4" customWidth="1"/>
    <col min="3561" max="3562" width="21.140625" style="4" customWidth="1"/>
    <col min="3563" max="3807" width="11.42578125" style="4"/>
    <col min="3808" max="3808" width="20.5703125" style="4" customWidth="1"/>
    <col min="3809" max="3809" width="6.7109375" style="4" customWidth="1"/>
    <col min="3810" max="3810" width="18" style="4" customWidth="1"/>
    <col min="3811" max="3811" width="17.140625" style="4" customWidth="1"/>
    <col min="3812" max="3812" width="73.140625" style="4" customWidth="1"/>
    <col min="3813" max="3815" width="21.140625" style="4" customWidth="1"/>
    <col min="3816" max="3816" width="18" style="4" customWidth="1"/>
    <col min="3817" max="3818" width="21.140625" style="4" customWidth="1"/>
    <col min="3819" max="4063" width="11.42578125" style="4"/>
    <col min="4064" max="4064" width="20.5703125" style="4" customWidth="1"/>
    <col min="4065" max="4065" width="6.7109375" style="4" customWidth="1"/>
    <col min="4066" max="4066" width="18" style="4" customWidth="1"/>
    <col min="4067" max="4067" width="17.140625" style="4" customWidth="1"/>
    <col min="4068" max="4068" width="73.140625" style="4" customWidth="1"/>
    <col min="4069" max="4071" width="21.140625" style="4" customWidth="1"/>
    <col min="4072" max="4072" width="18" style="4" customWidth="1"/>
    <col min="4073" max="4074" width="21.140625" style="4" customWidth="1"/>
    <col min="4075" max="4319" width="11.42578125" style="4"/>
    <col min="4320" max="4320" width="20.5703125" style="4" customWidth="1"/>
    <col min="4321" max="4321" width="6.7109375" style="4" customWidth="1"/>
    <col min="4322" max="4322" width="18" style="4" customWidth="1"/>
    <col min="4323" max="4323" width="17.140625" style="4" customWidth="1"/>
    <col min="4324" max="4324" width="73.140625" style="4" customWidth="1"/>
    <col min="4325" max="4327" width="21.140625" style="4" customWidth="1"/>
    <col min="4328" max="4328" width="18" style="4" customWidth="1"/>
    <col min="4329" max="4330" width="21.140625" style="4" customWidth="1"/>
    <col min="4331" max="4575" width="11.42578125" style="4"/>
    <col min="4576" max="4576" width="20.5703125" style="4" customWidth="1"/>
    <col min="4577" max="4577" width="6.7109375" style="4" customWidth="1"/>
    <col min="4578" max="4578" width="18" style="4" customWidth="1"/>
    <col min="4579" max="4579" width="17.140625" style="4" customWidth="1"/>
    <col min="4580" max="4580" width="73.140625" style="4" customWidth="1"/>
    <col min="4581" max="4583" width="21.140625" style="4" customWidth="1"/>
    <col min="4584" max="4584" width="18" style="4" customWidth="1"/>
    <col min="4585" max="4586" width="21.140625" style="4" customWidth="1"/>
    <col min="4587" max="4831" width="11.42578125" style="4"/>
    <col min="4832" max="4832" width="20.5703125" style="4" customWidth="1"/>
    <col min="4833" max="4833" width="6.7109375" style="4" customWidth="1"/>
    <col min="4834" max="4834" width="18" style="4" customWidth="1"/>
    <col min="4835" max="4835" width="17.140625" style="4" customWidth="1"/>
    <col min="4836" max="4836" width="73.140625" style="4" customWidth="1"/>
    <col min="4837" max="4839" width="21.140625" style="4" customWidth="1"/>
    <col min="4840" max="4840" width="18" style="4" customWidth="1"/>
    <col min="4841" max="4842" width="21.140625" style="4" customWidth="1"/>
    <col min="4843" max="5087" width="11.42578125" style="4"/>
    <col min="5088" max="5088" width="20.5703125" style="4" customWidth="1"/>
    <col min="5089" max="5089" width="6.7109375" style="4" customWidth="1"/>
    <col min="5090" max="5090" width="18" style="4" customWidth="1"/>
    <col min="5091" max="5091" width="17.140625" style="4" customWidth="1"/>
    <col min="5092" max="5092" width="73.140625" style="4" customWidth="1"/>
    <col min="5093" max="5095" width="21.140625" style="4" customWidth="1"/>
    <col min="5096" max="5096" width="18" style="4" customWidth="1"/>
    <col min="5097" max="5098" width="21.140625" style="4" customWidth="1"/>
    <col min="5099" max="5343" width="11.42578125" style="4"/>
    <col min="5344" max="5344" width="20.5703125" style="4" customWidth="1"/>
    <col min="5345" max="5345" width="6.7109375" style="4" customWidth="1"/>
    <col min="5346" max="5346" width="18" style="4" customWidth="1"/>
    <col min="5347" max="5347" width="17.140625" style="4" customWidth="1"/>
    <col min="5348" max="5348" width="73.140625" style="4" customWidth="1"/>
    <col min="5349" max="5351" width="21.140625" style="4" customWidth="1"/>
    <col min="5352" max="5352" width="18" style="4" customWidth="1"/>
    <col min="5353" max="5354" width="21.140625" style="4" customWidth="1"/>
    <col min="5355" max="5599" width="11.42578125" style="4"/>
    <col min="5600" max="5600" width="20.5703125" style="4" customWidth="1"/>
    <col min="5601" max="5601" width="6.7109375" style="4" customWidth="1"/>
    <col min="5602" max="5602" width="18" style="4" customWidth="1"/>
    <col min="5603" max="5603" width="17.140625" style="4" customWidth="1"/>
    <col min="5604" max="5604" width="73.140625" style="4" customWidth="1"/>
    <col min="5605" max="5607" width="21.140625" style="4" customWidth="1"/>
    <col min="5608" max="5608" width="18" style="4" customWidth="1"/>
    <col min="5609" max="5610" width="21.140625" style="4" customWidth="1"/>
    <col min="5611" max="5855" width="11.42578125" style="4"/>
    <col min="5856" max="5856" width="20.5703125" style="4" customWidth="1"/>
    <col min="5857" max="5857" width="6.7109375" style="4" customWidth="1"/>
    <col min="5858" max="5858" width="18" style="4" customWidth="1"/>
    <col min="5859" max="5859" width="17.140625" style="4" customWidth="1"/>
    <col min="5860" max="5860" width="73.140625" style="4" customWidth="1"/>
    <col min="5861" max="5863" width="21.140625" style="4" customWidth="1"/>
    <col min="5864" max="5864" width="18" style="4" customWidth="1"/>
    <col min="5865" max="5866" width="21.140625" style="4" customWidth="1"/>
    <col min="5867" max="6111" width="11.42578125" style="4"/>
    <col min="6112" max="6112" width="20.5703125" style="4" customWidth="1"/>
    <col min="6113" max="6113" width="6.7109375" style="4" customWidth="1"/>
    <col min="6114" max="6114" width="18" style="4" customWidth="1"/>
    <col min="6115" max="6115" width="17.140625" style="4" customWidth="1"/>
    <col min="6116" max="6116" width="73.140625" style="4" customWidth="1"/>
    <col min="6117" max="6119" width="21.140625" style="4" customWidth="1"/>
    <col min="6120" max="6120" width="18" style="4" customWidth="1"/>
    <col min="6121" max="6122" width="21.140625" style="4" customWidth="1"/>
    <col min="6123" max="6367" width="11.42578125" style="4"/>
    <col min="6368" max="6368" width="20.5703125" style="4" customWidth="1"/>
    <col min="6369" max="6369" width="6.7109375" style="4" customWidth="1"/>
    <col min="6370" max="6370" width="18" style="4" customWidth="1"/>
    <col min="6371" max="6371" width="17.140625" style="4" customWidth="1"/>
    <col min="6372" max="6372" width="73.140625" style="4" customWidth="1"/>
    <col min="6373" max="6375" width="21.140625" style="4" customWidth="1"/>
    <col min="6376" max="6376" width="18" style="4" customWidth="1"/>
    <col min="6377" max="6378" width="21.140625" style="4" customWidth="1"/>
    <col min="6379" max="6623" width="11.42578125" style="4"/>
    <col min="6624" max="6624" width="20.5703125" style="4" customWidth="1"/>
    <col min="6625" max="6625" width="6.7109375" style="4" customWidth="1"/>
    <col min="6626" max="6626" width="18" style="4" customWidth="1"/>
    <col min="6627" max="6627" width="17.140625" style="4" customWidth="1"/>
    <col min="6628" max="6628" width="73.140625" style="4" customWidth="1"/>
    <col min="6629" max="6631" width="21.140625" style="4" customWidth="1"/>
    <col min="6632" max="6632" width="18" style="4" customWidth="1"/>
    <col min="6633" max="6634" width="21.140625" style="4" customWidth="1"/>
    <col min="6635" max="6879" width="11.42578125" style="4"/>
    <col min="6880" max="6880" width="20.5703125" style="4" customWidth="1"/>
    <col min="6881" max="6881" width="6.7109375" style="4" customWidth="1"/>
    <col min="6882" max="6882" width="18" style="4" customWidth="1"/>
    <col min="6883" max="6883" width="17.140625" style="4" customWidth="1"/>
    <col min="6884" max="6884" width="73.140625" style="4" customWidth="1"/>
    <col min="6885" max="6887" width="21.140625" style="4" customWidth="1"/>
    <col min="6888" max="6888" width="18" style="4" customWidth="1"/>
    <col min="6889" max="6890" width="21.140625" style="4" customWidth="1"/>
    <col min="6891" max="7135" width="11.42578125" style="4"/>
    <col min="7136" max="7136" width="20.5703125" style="4" customWidth="1"/>
    <col min="7137" max="7137" width="6.7109375" style="4" customWidth="1"/>
    <col min="7138" max="7138" width="18" style="4" customWidth="1"/>
    <col min="7139" max="7139" width="17.140625" style="4" customWidth="1"/>
    <col min="7140" max="7140" width="73.140625" style="4" customWidth="1"/>
    <col min="7141" max="7143" width="21.140625" style="4" customWidth="1"/>
    <col min="7144" max="7144" width="18" style="4" customWidth="1"/>
    <col min="7145" max="7146" width="21.140625" style="4" customWidth="1"/>
    <col min="7147" max="7391" width="11.42578125" style="4"/>
    <col min="7392" max="7392" width="20.5703125" style="4" customWidth="1"/>
    <col min="7393" max="7393" width="6.7109375" style="4" customWidth="1"/>
    <col min="7394" max="7394" width="18" style="4" customWidth="1"/>
    <col min="7395" max="7395" width="17.140625" style="4" customWidth="1"/>
    <col min="7396" max="7396" width="73.140625" style="4" customWidth="1"/>
    <col min="7397" max="7399" width="21.140625" style="4" customWidth="1"/>
    <col min="7400" max="7400" width="18" style="4" customWidth="1"/>
    <col min="7401" max="7402" width="21.140625" style="4" customWidth="1"/>
    <col min="7403" max="7647" width="11.42578125" style="4"/>
    <col min="7648" max="7648" width="20.5703125" style="4" customWidth="1"/>
    <col min="7649" max="7649" width="6.7109375" style="4" customWidth="1"/>
    <col min="7650" max="7650" width="18" style="4" customWidth="1"/>
    <col min="7651" max="7651" width="17.140625" style="4" customWidth="1"/>
    <col min="7652" max="7652" width="73.140625" style="4" customWidth="1"/>
    <col min="7653" max="7655" width="21.140625" style="4" customWidth="1"/>
    <col min="7656" max="7656" width="18" style="4" customWidth="1"/>
    <col min="7657" max="7658" width="21.140625" style="4" customWidth="1"/>
    <col min="7659" max="7903" width="11.42578125" style="4"/>
    <col min="7904" max="7904" width="20.5703125" style="4" customWidth="1"/>
    <col min="7905" max="7905" width="6.7109375" style="4" customWidth="1"/>
    <col min="7906" max="7906" width="18" style="4" customWidth="1"/>
    <col min="7907" max="7907" width="17.140625" style="4" customWidth="1"/>
    <col min="7908" max="7908" width="73.140625" style="4" customWidth="1"/>
    <col min="7909" max="7911" width="21.140625" style="4" customWidth="1"/>
    <col min="7912" max="7912" width="18" style="4" customWidth="1"/>
    <col min="7913" max="7914" width="21.140625" style="4" customWidth="1"/>
    <col min="7915" max="8159" width="11.42578125" style="4"/>
    <col min="8160" max="8160" width="20.5703125" style="4" customWidth="1"/>
    <col min="8161" max="8161" width="6.7109375" style="4" customWidth="1"/>
    <col min="8162" max="8162" width="18" style="4" customWidth="1"/>
    <col min="8163" max="8163" width="17.140625" style="4" customWidth="1"/>
    <col min="8164" max="8164" width="73.140625" style="4" customWidth="1"/>
    <col min="8165" max="8167" width="21.140625" style="4" customWidth="1"/>
    <col min="8168" max="8168" width="18" style="4" customWidth="1"/>
    <col min="8169" max="8170" width="21.140625" style="4" customWidth="1"/>
    <col min="8171" max="8415" width="11.42578125" style="4"/>
    <col min="8416" max="8416" width="20.5703125" style="4" customWidth="1"/>
    <col min="8417" max="8417" width="6.7109375" style="4" customWidth="1"/>
    <col min="8418" max="8418" width="18" style="4" customWidth="1"/>
    <col min="8419" max="8419" width="17.140625" style="4" customWidth="1"/>
    <col min="8420" max="8420" width="73.140625" style="4" customWidth="1"/>
    <col min="8421" max="8423" width="21.140625" style="4" customWidth="1"/>
    <col min="8424" max="8424" width="18" style="4" customWidth="1"/>
    <col min="8425" max="8426" width="21.140625" style="4" customWidth="1"/>
    <col min="8427" max="8671" width="11.42578125" style="4"/>
    <col min="8672" max="8672" width="20.5703125" style="4" customWidth="1"/>
    <col min="8673" max="8673" width="6.7109375" style="4" customWidth="1"/>
    <col min="8674" max="8674" width="18" style="4" customWidth="1"/>
    <col min="8675" max="8675" width="17.140625" style="4" customWidth="1"/>
    <col min="8676" max="8676" width="73.140625" style="4" customWidth="1"/>
    <col min="8677" max="8679" width="21.140625" style="4" customWidth="1"/>
    <col min="8680" max="8680" width="18" style="4" customWidth="1"/>
    <col min="8681" max="8682" width="21.140625" style="4" customWidth="1"/>
    <col min="8683" max="8927" width="11.42578125" style="4"/>
    <col min="8928" max="8928" width="20.5703125" style="4" customWidth="1"/>
    <col min="8929" max="8929" width="6.7109375" style="4" customWidth="1"/>
    <col min="8930" max="8930" width="18" style="4" customWidth="1"/>
    <col min="8931" max="8931" width="17.140625" style="4" customWidth="1"/>
    <col min="8932" max="8932" width="73.140625" style="4" customWidth="1"/>
    <col min="8933" max="8935" width="21.140625" style="4" customWidth="1"/>
    <col min="8936" max="8936" width="18" style="4" customWidth="1"/>
    <col min="8937" max="8938" width="21.140625" style="4" customWidth="1"/>
    <col min="8939" max="9183" width="11.42578125" style="4"/>
    <col min="9184" max="9184" width="20.5703125" style="4" customWidth="1"/>
    <col min="9185" max="9185" width="6.7109375" style="4" customWidth="1"/>
    <col min="9186" max="9186" width="18" style="4" customWidth="1"/>
    <col min="9187" max="9187" width="17.140625" style="4" customWidth="1"/>
    <col min="9188" max="9188" width="73.140625" style="4" customWidth="1"/>
    <col min="9189" max="9191" width="21.140625" style="4" customWidth="1"/>
    <col min="9192" max="9192" width="18" style="4" customWidth="1"/>
    <col min="9193" max="9194" width="21.140625" style="4" customWidth="1"/>
    <col min="9195" max="9439" width="11.42578125" style="4"/>
    <col min="9440" max="9440" width="20.5703125" style="4" customWidth="1"/>
    <col min="9441" max="9441" width="6.7109375" style="4" customWidth="1"/>
    <col min="9442" max="9442" width="18" style="4" customWidth="1"/>
    <col min="9443" max="9443" width="17.140625" style="4" customWidth="1"/>
    <col min="9444" max="9444" width="73.140625" style="4" customWidth="1"/>
    <col min="9445" max="9447" width="21.140625" style="4" customWidth="1"/>
    <col min="9448" max="9448" width="18" style="4" customWidth="1"/>
    <col min="9449" max="9450" width="21.140625" style="4" customWidth="1"/>
    <col min="9451" max="9695" width="11.42578125" style="4"/>
    <col min="9696" max="9696" width="20.5703125" style="4" customWidth="1"/>
    <col min="9697" max="9697" width="6.7109375" style="4" customWidth="1"/>
    <col min="9698" max="9698" width="18" style="4" customWidth="1"/>
    <col min="9699" max="9699" width="17.140625" style="4" customWidth="1"/>
    <col min="9700" max="9700" width="73.140625" style="4" customWidth="1"/>
    <col min="9701" max="9703" width="21.140625" style="4" customWidth="1"/>
    <col min="9704" max="9704" width="18" style="4" customWidth="1"/>
    <col min="9705" max="9706" width="21.140625" style="4" customWidth="1"/>
    <col min="9707" max="9951" width="11.42578125" style="4"/>
    <col min="9952" max="9952" width="20.5703125" style="4" customWidth="1"/>
    <col min="9953" max="9953" width="6.7109375" style="4" customWidth="1"/>
    <col min="9954" max="9954" width="18" style="4" customWidth="1"/>
    <col min="9955" max="9955" width="17.140625" style="4" customWidth="1"/>
    <col min="9956" max="9956" width="73.140625" style="4" customWidth="1"/>
    <col min="9957" max="9959" width="21.140625" style="4" customWidth="1"/>
    <col min="9960" max="9960" width="18" style="4" customWidth="1"/>
    <col min="9961" max="9962" width="21.140625" style="4" customWidth="1"/>
    <col min="9963" max="10207" width="11.42578125" style="4"/>
    <col min="10208" max="10208" width="20.5703125" style="4" customWidth="1"/>
    <col min="10209" max="10209" width="6.7109375" style="4" customWidth="1"/>
    <col min="10210" max="10210" width="18" style="4" customWidth="1"/>
    <col min="10211" max="10211" width="17.140625" style="4" customWidth="1"/>
    <col min="10212" max="10212" width="73.140625" style="4" customWidth="1"/>
    <col min="10213" max="10215" width="21.140625" style="4" customWidth="1"/>
    <col min="10216" max="10216" width="18" style="4" customWidth="1"/>
    <col min="10217" max="10218" width="21.140625" style="4" customWidth="1"/>
    <col min="10219" max="10463" width="11.42578125" style="4"/>
    <col min="10464" max="10464" width="20.5703125" style="4" customWidth="1"/>
    <col min="10465" max="10465" width="6.7109375" style="4" customWidth="1"/>
    <col min="10466" max="10466" width="18" style="4" customWidth="1"/>
    <col min="10467" max="10467" width="17.140625" style="4" customWidth="1"/>
    <col min="10468" max="10468" width="73.140625" style="4" customWidth="1"/>
    <col min="10469" max="10471" width="21.140625" style="4" customWidth="1"/>
    <col min="10472" max="10472" width="18" style="4" customWidth="1"/>
    <col min="10473" max="10474" width="21.140625" style="4" customWidth="1"/>
    <col min="10475" max="10719" width="11.42578125" style="4"/>
    <col min="10720" max="10720" width="20.5703125" style="4" customWidth="1"/>
    <col min="10721" max="10721" width="6.7109375" style="4" customWidth="1"/>
    <col min="10722" max="10722" width="18" style="4" customWidth="1"/>
    <col min="10723" max="10723" width="17.140625" style="4" customWidth="1"/>
    <col min="10724" max="10724" width="73.140625" style="4" customWidth="1"/>
    <col min="10725" max="10727" width="21.140625" style="4" customWidth="1"/>
    <col min="10728" max="10728" width="18" style="4" customWidth="1"/>
    <col min="10729" max="10730" width="21.140625" style="4" customWidth="1"/>
    <col min="10731" max="10975" width="11.42578125" style="4"/>
    <col min="10976" max="10976" width="20.5703125" style="4" customWidth="1"/>
    <col min="10977" max="10977" width="6.7109375" style="4" customWidth="1"/>
    <col min="10978" max="10978" width="18" style="4" customWidth="1"/>
    <col min="10979" max="10979" width="17.140625" style="4" customWidth="1"/>
    <col min="10980" max="10980" width="73.140625" style="4" customWidth="1"/>
    <col min="10981" max="10983" width="21.140625" style="4" customWidth="1"/>
    <col min="10984" max="10984" width="18" style="4" customWidth="1"/>
    <col min="10985" max="10986" width="21.140625" style="4" customWidth="1"/>
    <col min="10987" max="11231" width="11.42578125" style="4"/>
    <col min="11232" max="11232" width="20.5703125" style="4" customWidth="1"/>
    <col min="11233" max="11233" width="6.7109375" style="4" customWidth="1"/>
    <col min="11234" max="11234" width="18" style="4" customWidth="1"/>
    <col min="11235" max="11235" width="17.140625" style="4" customWidth="1"/>
    <col min="11236" max="11236" width="73.140625" style="4" customWidth="1"/>
    <col min="11237" max="11239" width="21.140625" style="4" customWidth="1"/>
    <col min="11240" max="11240" width="18" style="4" customWidth="1"/>
    <col min="11241" max="11242" width="21.140625" style="4" customWidth="1"/>
    <col min="11243" max="11487" width="11.42578125" style="4"/>
    <col min="11488" max="11488" width="20.5703125" style="4" customWidth="1"/>
    <col min="11489" max="11489" width="6.7109375" style="4" customWidth="1"/>
    <col min="11490" max="11490" width="18" style="4" customWidth="1"/>
    <col min="11491" max="11491" width="17.140625" style="4" customWidth="1"/>
    <col min="11492" max="11492" width="73.140625" style="4" customWidth="1"/>
    <col min="11493" max="11495" width="21.140625" style="4" customWidth="1"/>
    <col min="11496" max="11496" width="18" style="4" customWidth="1"/>
    <col min="11497" max="11498" width="21.140625" style="4" customWidth="1"/>
    <col min="11499" max="11743" width="11.42578125" style="4"/>
    <col min="11744" max="11744" width="20.5703125" style="4" customWidth="1"/>
    <col min="11745" max="11745" width="6.7109375" style="4" customWidth="1"/>
    <col min="11746" max="11746" width="18" style="4" customWidth="1"/>
    <col min="11747" max="11747" width="17.140625" style="4" customWidth="1"/>
    <col min="11748" max="11748" width="73.140625" style="4" customWidth="1"/>
    <col min="11749" max="11751" width="21.140625" style="4" customWidth="1"/>
    <col min="11752" max="11752" width="18" style="4" customWidth="1"/>
    <col min="11753" max="11754" width="21.140625" style="4" customWidth="1"/>
    <col min="11755" max="11999" width="11.42578125" style="4"/>
    <col min="12000" max="12000" width="20.5703125" style="4" customWidth="1"/>
    <col min="12001" max="12001" width="6.7109375" style="4" customWidth="1"/>
    <col min="12002" max="12002" width="18" style="4" customWidth="1"/>
    <col min="12003" max="12003" width="17.140625" style="4" customWidth="1"/>
    <col min="12004" max="12004" width="73.140625" style="4" customWidth="1"/>
    <col min="12005" max="12007" width="21.140625" style="4" customWidth="1"/>
    <col min="12008" max="12008" width="18" style="4" customWidth="1"/>
    <col min="12009" max="12010" width="21.140625" style="4" customWidth="1"/>
    <col min="12011" max="12255" width="11.42578125" style="4"/>
    <col min="12256" max="12256" width="20.5703125" style="4" customWidth="1"/>
    <col min="12257" max="12257" width="6.7109375" style="4" customWidth="1"/>
    <col min="12258" max="12258" width="18" style="4" customWidth="1"/>
    <col min="12259" max="12259" width="17.140625" style="4" customWidth="1"/>
    <col min="12260" max="12260" width="73.140625" style="4" customWidth="1"/>
    <col min="12261" max="12263" width="21.140625" style="4" customWidth="1"/>
    <col min="12264" max="12264" width="18" style="4" customWidth="1"/>
    <col min="12265" max="12266" width="21.140625" style="4" customWidth="1"/>
    <col min="12267" max="12511" width="11.42578125" style="4"/>
    <col min="12512" max="12512" width="20.5703125" style="4" customWidth="1"/>
    <col min="12513" max="12513" width="6.7109375" style="4" customWidth="1"/>
    <col min="12514" max="12514" width="18" style="4" customWidth="1"/>
    <col min="12515" max="12515" width="17.140625" style="4" customWidth="1"/>
    <col min="12516" max="12516" width="73.140625" style="4" customWidth="1"/>
    <col min="12517" max="12519" width="21.140625" style="4" customWidth="1"/>
    <col min="12520" max="12520" width="18" style="4" customWidth="1"/>
    <col min="12521" max="12522" width="21.140625" style="4" customWidth="1"/>
    <col min="12523" max="12767" width="11.42578125" style="4"/>
    <col min="12768" max="12768" width="20.5703125" style="4" customWidth="1"/>
    <col min="12769" max="12769" width="6.7109375" style="4" customWidth="1"/>
    <col min="12770" max="12770" width="18" style="4" customWidth="1"/>
    <col min="12771" max="12771" width="17.140625" style="4" customWidth="1"/>
    <col min="12772" max="12772" width="73.140625" style="4" customWidth="1"/>
    <col min="12773" max="12775" width="21.140625" style="4" customWidth="1"/>
    <col min="12776" max="12776" width="18" style="4" customWidth="1"/>
    <col min="12777" max="12778" width="21.140625" style="4" customWidth="1"/>
    <col min="12779" max="13023" width="11.42578125" style="4"/>
    <col min="13024" max="13024" width="20.5703125" style="4" customWidth="1"/>
    <col min="13025" max="13025" width="6.7109375" style="4" customWidth="1"/>
    <col min="13026" max="13026" width="18" style="4" customWidth="1"/>
    <col min="13027" max="13027" width="17.140625" style="4" customWidth="1"/>
    <col min="13028" max="13028" width="73.140625" style="4" customWidth="1"/>
    <col min="13029" max="13031" width="21.140625" style="4" customWidth="1"/>
    <col min="13032" max="13032" width="18" style="4" customWidth="1"/>
    <col min="13033" max="13034" width="21.140625" style="4" customWidth="1"/>
    <col min="13035" max="13279" width="11.42578125" style="4"/>
    <col min="13280" max="13280" width="20.5703125" style="4" customWidth="1"/>
    <col min="13281" max="13281" width="6.7109375" style="4" customWidth="1"/>
    <col min="13282" max="13282" width="18" style="4" customWidth="1"/>
    <col min="13283" max="13283" width="17.140625" style="4" customWidth="1"/>
    <col min="13284" max="13284" width="73.140625" style="4" customWidth="1"/>
    <col min="13285" max="13287" width="21.140625" style="4" customWidth="1"/>
    <col min="13288" max="13288" width="18" style="4" customWidth="1"/>
    <col min="13289" max="13290" width="21.140625" style="4" customWidth="1"/>
    <col min="13291" max="13535" width="11.42578125" style="4"/>
    <col min="13536" max="13536" width="20.5703125" style="4" customWidth="1"/>
    <col min="13537" max="13537" width="6.7109375" style="4" customWidth="1"/>
    <col min="13538" max="13538" width="18" style="4" customWidth="1"/>
    <col min="13539" max="13539" width="17.140625" style="4" customWidth="1"/>
    <col min="13540" max="13540" width="73.140625" style="4" customWidth="1"/>
    <col min="13541" max="13543" width="21.140625" style="4" customWidth="1"/>
    <col min="13544" max="13544" width="18" style="4" customWidth="1"/>
    <col min="13545" max="13546" width="21.140625" style="4" customWidth="1"/>
    <col min="13547" max="13791" width="11.42578125" style="4"/>
    <col min="13792" max="13792" width="20.5703125" style="4" customWidth="1"/>
    <col min="13793" max="13793" width="6.7109375" style="4" customWidth="1"/>
    <col min="13794" max="13794" width="18" style="4" customWidth="1"/>
    <col min="13795" max="13795" width="17.140625" style="4" customWidth="1"/>
    <col min="13796" max="13796" width="73.140625" style="4" customWidth="1"/>
    <col min="13797" max="13799" width="21.140625" style="4" customWidth="1"/>
    <col min="13800" max="13800" width="18" style="4" customWidth="1"/>
    <col min="13801" max="13802" width="21.140625" style="4" customWidth="1"/>
    <col min="13803" max="14047" width="11.42578125" style="4"/>
    <col min="14048" max="14048" width="20.5703125" style="4" customWidth="1"/>
    <col min="14049" max="14049" width="6.7109375" style="4" customWidth="1"/>
    <col min="14050" max="14050" width="18" style="4" customWidth="1"/>
    <col min="14051" max="14051" width="17.140625" style="4" customWidth="1"/>
    <col min="14052" max="14052" width="73.140625" style="4" customWidth="1"/>
    <col min="14053" max="14055" width="21.140625" style="4" customWidth="1"/>
    <col min="14056" max="14056" width="18" style="4" customWidth="1"/>
    <col min="14057" max="14058" width="21.140625" style="4" customWidth="1"/>
    <col min="14059" max="14303" width="11.42578125" style="4"/>
    <col min="14304" max="14304" width="20.5703125" style="4" customWidth="1"/>
    <col min="14305" max="14305" width="6.7109375" style="4" customWidth="1"/>
    <col min="14306" max="14306" width="18" style="4" customWidth="1"/>
    <col min="14307" max="14307" width="17.140625" style="4" customWidth="1"/>
    <col min="14308" max="14308" width="73.140625" style="4" customWidth="1"/>
    <col min="14309" max="14311" width="21.140625" style="4" customWidth="1"/>
    <col min="14312" max="14312" width="18" style="4" customWidth="1"/>
    <col min="14313" max="14314" width="21.140625" style="4" customWidth="1"/>
    <col min="14315" max="14559" width="11.42578125" style="4"/>
    <col min="14560" max="14560" width="20.5703125" style="4" customWidth="1"/>
    <col min="14561" max="14561" width="6.7109375" style="4" customWidth="1"/>
    <col min="14562" max="14562" width="18" style="4" customWidth="1"/>
    <col min="14563" max="14563" width="17.140625" style="4" customWidth="1"/>
    <col min="14564" max="14564" width="73.140625" style="4" customWidth="1"/>
    <col min="14565" max="14567" width="21.140625" style="4" customWidth="1"/>
    <col min="14568" max="14568" width="18" style="4" customWidth="1"/>
    <col min="14569" max="14570" width="21.140625" style="4" customWidth="1"/>
    <col min="14571" max="14815" width="11.42578125" style="4"/>
    <col min="14816" max="14816" width="20.5703125" style="4" customWidth="1"/>
    <col min="14817" max="14817" width="6.7109375" style="4" customWidth="1"/>
    <col min="14818" max="14818" width="18" style="4" customWidth="1"/>
    <col min="14819" max="14819" width="17.140625" style="4" customWidth="1"/>
    <col min="14820" max="14820" width="73.140625" style="4" customWidth="1"/>
    <col min="14821" max="14823" width="21.140625" style="4" customWidth="1"/>
    <col min="14824" max="14824" width="18" style="4" customWidth="1"/>
    <col min="14825" max="14826" width="21.140625" style="4" customWidth="1"/>
    <col min="14827" max="15071" width="11.42578125" style="4"/>
    <col min="15072" max="15072" width="20.5703125" style="4" customWidth="1"/>
    <col min="15073" max="15073" width="6.7109375" style="4" customWidth="1"/>
    <col min="15074" max="15074" width="18" style="4" customWidth="1"/>
    <col min="15075" max="15075" width="17.140625" style="4" customWidth="1"/>
    <col min="15076" max="15076" width="73.140625" style="4" customWidth="1"/>
    <col min="15077" max="15079" width="21.140625" style="4" customWidth="1"/>
    <col min="15080" max="15080" width="18" style="4" customWidth="1"/>
    <col min="15081" max="15082" width="21.140625" style="4" customWidth="1"/>
    <col min="15083" max="15327" width="11.42578125" style="4"/>
    <col min="15328" max="15328" width="20.5703125" style="4" customWidth="1"/>
    <col min="15329" max="15329" width="6.7109375" style="4" customWidth="1"/>
    <col min="15330" max="15330" width="18" style="4" customWidth="1"/>
    <col min="15331" max="15331" width="17.140625" style="4" customWidth="1"/>
    <col min="15332" max="15332" width="73.140625" style="4" customWidth="1"/>
    <col min="15333" max="15335" width="21.140625" style="4" customWidth="1"/>
    <col min="15336" max="15336" width="18" style="4" customWidth="1"/>
    <col min="15337" max="15338" width="21.140625" style="4" customWidth="1"/>
    <col min="15339" max="15583" width="11.42578125" style="4"/>
    <col min="15584" max="15584" width="20.5703125" style="4" customWidth="1"/>
    <col min="15585" max="15585" width="6.7109375" style="4" customWidth="1"/>
    <col min="15586" max="15586" width="18" style="4" customWidth="1"/>
    <col min="15587" max="15587" width="17.140625" style="4" customWidth="1"/>
    <col min="15588" max="15588" width="73.140625" style="4" customWidth="1"/>
    <col min="15589" max="15591" width="21.140625" style="4" customWidth="1"/>
    <col min="15592" max="15592" width="18" style="4" customWidth="1"/>
    <col min="15593" max="15594" width="21.140625" style="4" customWidth="1"/>
    <col min="15595" max="15839" width="11.42578125" style="4"/>
    <col min="15840" max="15840" width="20.5703125" style="4" customWidth="1"/>
    <col min="15841" max="15841" width="6.7109375" style="4" customWidth="1"/>
    <col min="15842" max="15842" width="18" style="4" customWidth="1"/>
    <col min="15843" max="15843" width="17.140625" style="4" customWidth="1"/>
    <col min="15844" max="15844" width="73.140625" style="4" customWidth="1"/>
    <col min="15845" max="15847" width="21.140625" style="4" customWidth="1"/>
    <col min="15848" max="15848" width="18" style="4" customWidth="1"/>
    <col min="15849" max="15850" width="21.140625" style="4" customWidth="1"/>
    <col min="15851" max="16095" width="11.42578125" style="4"/>
    <col min="16096" max="16096" width="20.5703125" style="4" customWidth="1"/>
    <col min="16097" max="16097" width="6.7109375" style="4" customWidth="1"/>
    <col min="16098" max="16098" width="18" style="4" customWidth="1"/>
    <col min="16099" max="16099" width="17.140625" style="4" customWidth="1"/>
    <col min="16100" max="16100" width="73.140625" style="4" customWidth="1"/>
    <col min="16101" max="16103" width="21.140625" style="4" customWidth="1"/>
    <col min="16104" max="16104" width="18" style="4" customWidth="1"/>
    <col min="16105" max="16106" width="21.140625" style="4" customWidth="1"/>
    <col min="16107" max="16384" width="11.42578125" style="4"/>
  </cols>
  <sheetData>
    <row r="1" spans="1:12" ht="43.5" customHeight="1" x14ac:dyDescent="0.2">
      <c r="A1" s="63"/>
      <c r="B1" s="65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39.75" customHeight="1" x14ac:dyDescent="0.2">
      <c r="A2" s="64"/>
      <c r="B2" s="65" t="s">
        <v>46</v>
      </c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2" ht="12.75" customHeight="1" thickBo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ht="27" customHeight="1" x14ac:dyDescent="0.2">
      <c r="A4" s="5" t="s">
        <v>47</v>
      </c>
      <c r="B4" s="3"/>
      <c r="C4" s="68"/>
      <c r="D4" s="68"/>
      <c r="E4" s="68"/>
      <c r="F4" s="68"/>
      <c r="G4" s="68"/>
      <c r="H4" s="68"/>
      <c r="I4" s="68"/>
      <c r="J4" s="68"/>
      <c r="K4" s="68"/>
      <c r="L4" s="69"/>
    </row>
    <row r="5" spans="1:12" ht="53.25" customHeight="1" x14ac:dyDescent="0.2">
      <c r="A5" s="6" t="s">
        <v>48</v>
      </c>
      <c r="B5" s="54" t="s">
        <v>49</v>
      </c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42.75" customHeight="1" thickBot="1" x14ac:dyDescent="0.25">
      <c r="A6" s="7" t="s">
        <v>35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12" ht="14.25" customHeight="1" thickBot="1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 ht="45.75" customHeight="1" thickBot="1" x14ac:dyDescent="0.25">
      <c r="A8" s="57" t="s">
        <v>40</v>
      </c>
      <c r="B8" s="57" t="s">
        <v>41</v>
      </c>
      <c r="C8" s="59" t="s">
        <v>45</v>
      </c>
      <c r="D8" s="61" t="s">
        <v>42</v>
      </c>
      <c r="E8" s="50" t="s">
        <v>36</v>
      </c>
      <c r="F8" s="51"/>
      <c r="G8" s="51"/>
      <c r="H8" s="52"/>
      <c r="I8" s="53" t="s">
        <v>37</v>
      </c>
      <c r="J8" s="51"/>
      <c r="K8" s="51"/>
      <c r="L8" s="52"/>
    </row>
    <row r="9" spans="1:12" ht="51.75" customHeight="1" thickBot="1" x14ac:dyDescent="0.25">
      <c r="A9" s="58"/>
      <c r="B9" s="58"/>
      <c r="C9" s="60"/>
      <c r="D9" s="62"/>
      <c r="E9" s="8" t="s">
        <v>1</v>
      </c>
      <c r="F9" s="9" t="s">
        <v>2</v>
      </c>
      <c r="G9" s="9" t="s">
        <v>3</v>
      </c>
      <c r="H9" s="9" t="s">
        <v>4</v>
      </c>
      <c r="I9" s="10" t="s">
        <v>1</v>
      </c>
      <c r="J9" s="11" t="s">
        <v>2</v>
      </c>
      <c r="K9" s="11" t="s">
        <v>3</v>
      </c>
      <c r="L9" s="11" t="s">
        <v>4</v>
      </c>
    </row>
    <row r="10" spans="1:12" ht="20.100000000000001" customHeight="1" x14ac:dyDescent="0.2">
      <c r="A10" s="12">
        <v>1</v>
      </c>
      <c r="B10" s="13" t="s">
        <v>7</v>
      </c>
      <c r="C10" s="14" t="s">
        <v>8</v>
      </c>
      <c r="D10" s="15">
        <v>1</v>
      </c>
      <c r="E10" s="16">
        <v>15000</v>
      </c>
      <c r="F10" s="17">
        <f>E10*19%</f>
        <v>2850</v>
      </c>
      <c r="G10" s="17">
        <f>+E10+F10</f>
        <v>17850</v>
      </c>
      <c r="H10" s="18">
        <f>G10*D10</f>
        <v>17850</v>
      </c>
      <c r="I10" s="2"/>
      <c r="J10" s="19">
        <f>I10*19%</f>
        <v>0</v>
      </c>
      <c r="K10" s="19">
        <f>+I10+J10</f>
        <v>0</v>
      </c>
      <c r="L10" s="70">
        <f>+K10*D10</f>
        <v>0</v>
      </c>
    </row>
    <row r="11" spans="1:12" ht="20.100000000000001" customHeight="1" x14ac:dyDescent="0.2">
      <c r="A11" s="12">
        <f>+A10+1</f>
        <v>2</v>
      </c>
      <c r="B11" s="13" t="s">
        <v>7</v>
      </c>
      <c r="C11" s="14" t="s">
        <v>9</v>
      </c>
      <c r="D11" s="15">
        <v>1</v>
      </c>
      <c r="E11" s="20">
        <v>15000</v>
      </c>
      <c r="F11" s="21">
        <f t="shared" ref="F11:F48" si="0">E11*19%</f>
        <v>2850</v>
      </c>
      <c r="G11" s="21">
        <f t="shared" ref="G11:G47" si="1">+E11+F11</f>
        <v>17850</v>
      </c>
      <c r="H11" s="22">
        <f t="shared" ref="H11:H47" si="2">G11*D11</f>
        <v>17850</v>
      </c>
      <c r="I11" s="1"/>
      <c r="J11" s="23">
        <f t="shared" ref="J11:J48" si="3">I11*19%</f>
        <v>0</v>
      </c>
      <c r="K11" s="23">
        <f t="shared" ref="K11:K29" si="4">+I11+J11</f>
        <v>0</v>
      </c>
      <c r="L11" s="71">
        <f t="shared" ref="L11:L29" si="5">+K11*D11</f>
        <v>0</v>
      </c>
    </row>
    <row r="12" spans="1:12" ht="20.100000000000001" customHeight="1" x14ac:dyDescent="0.2">
      <c r="A12" s="12">
        <f t="shared" ref="A12:A48" si="6">+A11+1</f>
        <v>3</v>
      </c>
      <c r="B12" s="13" t="s">
        <v>7</v>
      </c>
      <c r="C12" s="14" t="s">
        <v>10</v>
      </c>
      <c r="D12" s="15">
        <v>1</v>
      </c>
      <c r="E12" s="20">
        <v>15000</v>
      </c>
      <c r="F12" s="21">
        <f t="shared" si="0"/>
        <v>2850</v>
      </c>
      <c r="G12" s="21">
        <f t="shared" si="1"/>
        <v>17850</v>
      </c>
      <c r="H12" s="22">
        <f t="shared" si="2"/>
        <v>17850</v>
      </c>
      <c r="I12" s="1"/>
      <c r="J12" s="23">
        <f t="shared" si="3"/>
        <v>0</v>
      </c>
      <c r="K12" s="23">
        <f t="shared" si="4"/>
        <v>0</v>
      </c>
      <c r="L12" s="71">
        <f t="shared" si="5"/>
        <v>0</v>
      </c>
    </row>
    <row r="13" spans="1:12" ht="20.100000000000001" customHeight="1" x14ac:dyDescent="0.2">
      <c r="A13" s="12">
        <f t="shared" si="6"/>
        <v>4</v>
      </c>
      <c r="B13" s="13" t="s">
        <v>11</v>
      </c>
      <c r="C13" s="14" t="s">
        <v>30</v>
      </c>
      <c r="D13" s="15">
        <v>1</v>
      </c>
      <c r="E13" s="20">
        <v>25000</v>
      </c>
      <c r="F13" s="21">
        <f t="shared" si="0"/>
        <v>4750</v>
      </c>
      <c r="G13" s="21">
        <f t="shared" si="1"/>
        <v>29750</v>
      </c>
      <c r="H13" s="22">
        <f t="shared" si="2"/>
        <v>29750</v>
      </c>
      <c r="I13" s="1"/>
      <c r="J13" s="23">
        <f t="shared" si="3"/>
        <v>0</v>
      </c>
      <c r="K13" s="23">
        <f t="shared" si="4"/>
        <v>0</v>
      </c>
      <c r="L13" s="71">
        <f t="shared" si="5"/>
        <v>0</v>
      </c>
    </row>
    <row r="14" spans="1:12" ht="20.100000000000001" customHeight="1" x14ac:dyDescent="0.2">
      <c r="A14" s="12">
        <f t="shared" si="6"/>
        <v>5</v>
      </c>
      <c r="B14" s="13" t="s">
        <v>11</v>
      </c>
      <c r="C14" s="14" t="s">
        <v>13</v>
      </c>
      <c r="D14" s="15">
        <v>1</v>
      </c>
      <c r="E14" s="20">
        <v>25000</v>
      </c>
      <c r="F14" s="21">
        <f t="shared" si="0"/>
        <v>4750</v>
      </c>
      <c r="G14" s="21">
        <f t="shared" si="1"/>
        <v>29750</v>
      </c>
      <c r="H14" s="22">
        <f t="shared" si="2"/>
        <v>29750</v>
      </c>
      <c r="I14" s="1"/>
      <c r="J14" s="23">
        <f t="shared" si="3"/>
        <v>0</v>
      </c>
      <c r="K14" s="23">
        <f t="shared" si="4"/>
        <v>0</v>
      </c>
      <c r="L14" s="71">
        <f t="shared" si="5"/>
        <v>0</v>
      </c>
    </row>
    <row r="15" spans="1:12" ht="20.100000000000001" customHeight="1" x14ac:dyDescent="0.2">
      <c r="A15" s="12">
        <f t="shared" si="6"/>
        <v>6</v>
      </c>
      <c r="B15" s="13" t="s">
        <v>11</v>
      </c>
      <c r="C15" s="14" t="s">
        <v>14</v>
      </c>
      <c r="D15" s="15">
        <v>1</v>
      </c>
      <c r="E15" s="20">
        <v>25000</v>
      </c>
      <c r="F15" s="21">
        <f t="shared" si="0"/>
        <v>4750</v>
      </c>
      <c r="G15" s="21">
        <f t="shared" si="1"/>
        <v>29750</v>
      </c>
      <c r="H15" s="22">
        <f t="shared" si="2"/>
        <v>29750</v>
      </c>
      <c r="I15" s="1"/>
      <c r="J15" s="23">
        <f t="shared" si="3"/>
        <v>0</v>
      </c>
      <c r="K15" s="23">
        <f t="shared" si="4"/>
        <v>0</v>
      </c>
      <c r="L15" s="71">
        <f t="shared" si="5"/>
        <v>0</v>
      </c>
    </row>
    <row r="16" spans="1:12" ht="20.100000000000001" customHeight="1" x14ac:dyDescent="0.2">
      <c r="A16" s="12">
        <f t="shared" si="6"/>
        <v>7</v>
      </c>
      <c r="B16" s="13" t="s">
        <v>12</v>
      </c>
      <c r="C16" s="14" t="s">
        <v>8</v>
      </c>
      <c r="D16" s="15">
        <v>1</v>
      </c>
      <c r="E16" s="20">
        <v>40000</v>
      </c>
      <c r="F16" s="21">
        <f t="shared" si="0"/>
        <v>7600</v>
      </c>
      <c r="G16" s="21">
        <f t="shared" si="1"/>
        <v>47600</v>
      </c>
      <c r="H16" s="22">
        <f t="shared" si="2"/>
        <v>47600</v>
      </c>
      <c r="I16" s="1"/>
      <c r="J16" s="23">
        <f t="shared" si="3"/>
        <v>0</v>
      </c>
      <c r="K16" s="23">
        <f t="shared" si="4"/>
        <v>0</v>
      </c>
      <c r="L16" s="71">
        <f t="shared" si="5"/>
        <v>0</v>
      </c>
    </row>
    <row r="17" spans="1:12" ht="20.100000000000001" customHeight="1" x14ac:dyDescent="0.2">
      <c r="A17" s="12">
        <f t="shared" si="6"/>
        <v>8</v>
      </c>
      <c r="B17" s="13" t="s">
        <v>12</v>
      </c>
      <c r="C17" s="14" t="s">
        <v>13</v>
      </c>
      <c r="D17" s="15">
        <v>1</v>
      </c>
      <c r="E17" s="20">
        <v>40000</v>
      </c>
      <c r="F17" s="21">
        <f t="shared" si="0"/>
        <v>7600</v>
      </c>
      <c r="G17" s="21">
        <f t="shared" si="1"/>
        <v>47600</v>
      </c>
      <c r="H17" s="22">
        <f t="shared" si="2"/>
        <v>47600</v>
      </c>
      <c r="I17" s="1"/>
      <c r="J17" s="23">
        <f t="shared" si="3"/>
        <v>0</v>
      </c>
      <c r="K17" s="23">
        <f t="shared" si="4"/>
        <v>0</v>
      </c>
      <c r="L17" s="71">
        <f t="shared" si="5"/>
        <v>0</v>
      </c>
    </row>
    <row r="18" spans="1:12" ht="20.100000000000001" customHeight="1" x14ac:dyDescent="0.2">
      <c r="A18" s="12">
        <f t="shared" si="6"/>
        <v>9</v>
      </c>
      <c r="B18" s="13" t="s">
        <v>12</v>
      </c>
      <c r="C18" s="14" t="s">
        <v>14</v>
      </c>
      <c r="D18" s="15">
        <v>1</v>
      </c>
      <c r="E18" s="20">
        <v>40000</v>
      </c>
      <c r="F18" s="21">
        <f t="shared" si="0"/>
        <v>7600</v>
      </c>
      <c r="G18" s="21">
        <f t="shared" si="1"/>
        <v>47600</v>
      </c>
      <c r="H18" s="22">
        <f t="shared" si="2"/>
        <v>47600</v>
      </c>
      <c r="I18" s="1"/>
      <c r="J18" s="23">
        <f t="shared" si="3"/>
        <v>0</v>
      </c>
      <c r="K18" s="23">
        <f t="shared" si="4"/>
        <v>0</v>
      </c>
      <c r="L18" s="71">
        <f t="shared" si="5"/>
        <v>0</v>
      </c>
    </row>
    <row r="19" spans="1:12" ht="20.100000000000001" customHeight="1" x14ac:dyDescent="0.2">
      <c r="A19" s="12">
        <f t="shared" si="6"/>
        <v>10</v>
      </c>
      <c r="B19" s="13" t="s">
        <v>15</v>
      </c>
      <c r="C19" s="14" t="s">
        <v>8</v>
      </c>
      <c r="D19" s="15">
        <v>1</v>
      </c>
      <c r="E19" s="20">
        <v>50000</v>
      </c>
      <c r="F19" s="21">
        <f t="shared" si="0"/>
        <v>9500</v>
      </c>
      <c r="G19" s="21">
        <f t="shared" si="1"/>
        <v>59500</v>
      </c>
      <c r="H19" s="22">
        <f t="shared" si="2"/>
        <v>59500</v>
      </c>
      <c r="I19" s="1"/>
      <c r="J19" s="23">
        <f t="shared" si="3"/>
        <v>0</v>
      </c>
      <c r="K19" s="23">
        <f t="shared" si="4"/>
        <v>0</v>
      </c>
      <c r="L19" s="71">
        <f t="shared" si="5"/>
        <v>0</v>
      </c>
    </row>
    <row r="20" spans="1:12" ht="20.100000000000001" customHeight="1" x14ac:dyDescent="0.2">
      <c r="A20" s="12">
        <f t="shared" si="6"/>
        <v>11</v>
      </c>
      <c r="B20" s="13" t="s">
        <v>15</v>
      </c>
      <c r="C20" s="14" t="s">
        <v>13</v>
      </c>
      <c r="D20" s="15">
        <v>1</v>
      </c>
      <c r="E20" s="20">
        <v>50000</v>
      </c>
      <c r="F20" s="21">
        <f t="shared" si="0"/>
        <v>9500</v>
      </c>
      <c r="G20" s="21">
        <f t="shared" si="1"/>
        <v>59500</v>
      </c>
      <c r="H20" s="22">
        <f t="shared" si="2"/>
        <v>59500</v>
      </c>
      <c r="I20" s="1"/>
      <c r="J20" s="23">
        <f t="shared" si="3"/>
        <v>0</v>
      </c>
      <c r="K20" s="23">
        <f t="shared" si="4"/>
        <v>0</v>
      </c>
      <c r="L20" s="71">
        <f t="shared" si="5"/>
        <v>0</v>
      </c>
    </row>
    <row r="21" spans="1:12" ht="20.100000000000001" customHeight="1" x14ac:dyDescent="0.2">
      <c r="A21" s="12">
        <f t="shared" si="6"/>
        <v>12</v>
      </c>
      <c r="B21" s="13" t="s">
        <v>15</v>
      </c>
      <c r="C21" s="14" t="s">
        <v>14</v>
      </c>
      <c r="D21" s="15">
        <v>1</v>
      </c>
      <c r="E21" s="20">
        <v>50000</v>
      </c>
      <c r="F21" s="21">
        <f t="shared" si="0"/>
        <v>9500</v>
      </c>
      <c r="G21" s="21">
        <f t="shared" si="1"/>
        <v>59500</v>
      </c>
      <c r="H21" s="22">
        <f t="shared" si="2"/>
        <v>59500</v>
      </c>
      <c r="I21" s="1"/>
      <c r="J21" s="23">
        <f t="shared" si="3"/>
        <v>0</v>
      </c>
      <c r="K21" s="23">
        <f t="shared" si="4"/>
        <v>0</v>
      </c>
      <c r="L21" s="71">
        <f t="shared" si="5"/>
        <v>0</v>
      </c>
    </row>
    <row r="22" spans="1:12" ht="20.100000000000001" customHeight="1" x14ac:dyDescent="0.2">
      <c r="A22" s="12">
        <f t="shared" si="6"/>
        <v>13</v>
      </c>
      <c r="B22" s="13" t="s">
        <v>16</v>
      </c>
      <c r="C22" s="14" t="s">
        <v>8</v>
      </c>
      <c r="D22" s="15">
        <v>1</v>
      </c>
      <c r="E22" s="20">
        <v>70000</v>
      </c>
      <c r="F22" s="21">
        <f t="shared" si="0"/>
        <v>13300</v>
      </c>
      <c r="G22" s="21">
        <f t="shared" si="1"/>
        <v>83300</v>
      </c>
      <c r="H22" s="22">
        <f t="shared" si="2"/>
        <v>83300</v>
      </c>
      <c r="I22" s="1"/>
      <c r="J22" s="23">
        <f t="shared" si="3"/>
        <v>0</v>
      </c>
      <c r="K22" s="23">
        <f t="shared" si="4"/>
        <v>0</v>
      </c>
      <c r="L22" s="71">
        <f t="shared" si="5"/>
        <v>0</v>
      </c>
    </row>
    <row r="23" spans="1:12" ht="20.100000000000001" customHeight="1" x14ac:dyDescent="0.2">
      <c r="A23" s="12">
        <f t="shared" si="6"/>
        <v>14</v>
      </c>
      <c r="B23" s="13" t="s">
        <v>16</v>
      </c>
      <c r="C23" s="14" t="s">
        <v>13</v>
      </c>
      <c r="D23" s="15">
        <v>1</v>
      </c>
      <c r="E23" s="20">
        <v>70000</v>
      </c>
      <c r="F23" s="21">
        <f t="shared" si="0"/>
        <v>13300</v>
      </c>
      <c r="G23" s="21">
        <f t="shared" si="1"/>
        <v>83300</v>
      </c>
      <c r="H23" s="22">
        <f t="shared" si="2"/>
        <v>83300</v>
      </c>
      <c r="I23" s="1"/>
      <c r="J23" s="23">
        <f t="shared" si="3"/>
        <v>0</v>
      </c>
      <c r="K23" s="23">
        <f t="shared" si="4"/>
        <v>0</v>
      </c>
      <c r="L23" s="71">
        <f t="shared" si="5"/>
        <v>0</v>
      </c>
    </row>
    <row r="24" spans="1:12" ht="20.100000000000001" customHeight="1" x14ac:dyDescent="0.2">
      <c r="A24" s="12">
        <f t="shared" si="6"/>
        <v>15</v>
      </c>
      <c r="B24" s="13" t="s">
        <v>16</v>
      </c>
      <c r="C24" s="14" t="s">
        <v>14</v>
      </c>
      <c r="D24" s="15">
        <v>1</v>
      </c>
      <c r="E24" s="20">
        <v>70000</v>
      </c>
      <c r="F24" s="21">
        <f t="shared" si="0"/>
        <v>13300</v>
      </c>
      <c r="G24" s="21">
        <f t="shared" si="1"/>
        <v>83300</v>
      </c>
      <c r="H24" s="22">
        <f t="shared" si="2"/>
        <v>83300</v>
      </c>
      <c r="I24" s="1"/>
      <c r="J24" s="23">
        <f t="shared" si="3"/>
        <v>0</v>
      </c>
      <c r="K24" s="23">
        <f t="shared" si="4"/>
        <v>0</v>
      </c>
      <c r="L24" s="71">
        <f t="shared" si="5"/>
        <v>0</v>
      </c>
    </row>
    <row r="25" spans="1:12" ht="20.100000000000001" customHeight="1" x14ac:dyDescent="0.2">
      <c r="A25" s="12">
        <f t="shared" si="6"/>
        <v>16</v>
      </c>
      <c r="B25" s="13" t="s">
        <v>17</v>
      </c>
      <c r="C25" s="14" t="s">
        <v>8</v>
      </c>
      <c r="D25" s="15">
        <v>1</v>
      </c>
      <c r="E25" s="20">
        <v>60000</v>
      </c>
      <c r="F25" s="21">
        <f t="shared" si="0"/>
        <v>11400</v>
      </c>
      <c r="G25" s="21">
        <f t="shared" si="1"/>
        <v>71400</v>
      </c>
      <c r="H25" s="22">
        <f t="shared" si="2"/>
        <v>71400</v>
      </c>
      <c r="I25" s="1"/>
      <c r="J25" s="23">
        <f t="shared" si="3"/>
        <v>0</v>
      </c>
      <c r="K25" s="23">
        <f t="shared" si="4"/>
        <v>0</v>
      </c>
      <c r="L25" s="71">
        <f t="shared" si="5"/>
        <v>0</v>
      </c>
    </row>
    <row r="26" spans="1:12" ht="20.100000000000001" customHeight="1" x14ac:dyDescent="0.2">
      <c r="A26" s="12">
        <f t="shared" si="6"/>
        <v>17</v>
      </c>
      <c r="B26" s="13" t="s">
        <v>17</v>
      </c>
      <c r="C26" s="14" t="s">
        <v>13</v>
      </c>
      <c r="D26" s="15">
        <v>1</v>
      </c>
      <c r="E26" s="20">
        <v>60000</v>
      </c>
      <c r="F26" s="21">
        <f t="shared" si="0"/>
        <v>11400</v>
      </c>
      <c r="G26" s="21">
        <f t="shared" si="1"/>
        <v>71400</v>
      </c>
      <c r="H26" s="22">
        <f t="shared" si="2"/>
        <v>71400</v>
      </c>
      <c r="I26" s="1"/>
      <c r="J26" s="23">
        <f t="shared" si="3"/>
        <v>0</v>
      </c>
      <c r="K26" s="23">
        <f t="shared" si="4"/>
        <v>0</v>
      </c>
      <c r="L26" s="71">
        <f t="shared" si="5"/>
        <v>0</v>
      </c>
    </row>
    <row r="27" spans="1:12" ht="20.100000000000001" customHeight="1" x14ac:dyDescent="0.2">
      <c r="A27" s="12">
        <f t="shared" si="6"/>
        <v>18</v>
      </c>
      <c r="B27" s="13" t="s">
        <v>17</v>
      </c>
      <c r="C27" s="14" t="s">
        <v>14</v>
      </c>
      <c r="D27" s="15">
        <v>1</v>
      </c>
      <c r="E27" s="20">
        <v>60000</v>
      </c>
      <c r="F27" s="21">
        <f t="shared" si="0"/>
        <v>11400</v>
      </c>
      <c r="G27" s="21">
        <f t="shared" si="1"/>
        <v>71400</v>
      </c>
      <c r="H27" s="22">
        <f t="shared" si="2"/>
        <v>71400</v>
      </c>
      <c r="I27" s="1"/>
      <c r="J27" s="23">
        <f t="shared" si="3"/>
        <v>0</v>
      </c>
      <c r="K27" s="23">
        <f t="shared" si="4"/>
        <v>0</v>
      </c>
      <c r="L27" s="71">
        <f t="shared" si="5"/>
        <v>0</v>
      </c>
    </row>
    <row r="28" spans="1:12" ht="20.100000000000001" customHeight="1" x14ac:dyDescent="0.2">
      <c r="A28" s="12">
        <f t="shared" si="6"/>
        <v>19</v>
      </c>
      <c r="B28" s="13" t="s">
        <v>18</v>
      </c>
      <c r="C28" s="14" t="s">
        <v>8</v>
      </c>
      <c r="D28" s="15">
        <v>1</v>
      </c>
      <c r="E28" s="20">
        <v>160000</v>
      </c>
      <c r="F28" s="21">
        <f t="shared" si="0"/>
        <v>30400</v>
      </c>
      <c r="G28" s="21">
        <f t="shared" si="1"/>
        <v>190400</v>
      </c>
      <c r="H28" s="22">
        <f t="shared" si="2"/>
        <v>190400</v>
      </c>
      <c r="I28" s="1"/>
      <c r="J28" s="23">
        <f t="shared" si="3"/>
        <v>0</v>
      </c>
      <c r="K28" s="23">
        <f t="shared" si="4"/>
        <v>0</v>
      </c>
      <c r="L28" s="71">
        <f t="shared" si="5"/>
        <v>0</v>
      </c>
    </row>
    <row r="29" spans="1:12" ht="20.100000000000001" customHeight="1" x14ac:dyDescent="0.2">
      <c r="A29" s="12">
        <f t="shared" si="6"/>
        <v>20</v>
      </c>
      <c r="B29" s="13" t="s">
        <v>18</v>
      </c>
      <c r="C29" s="14" t="s">
        <v>13</v>
      </c>
      <c r="D29" s="15">
        <v>1</v>
      </c>
      <c r="E29" s="20">
        <v>160000</v>
      </c>
      <c r="F29" s="21">
        <f t="shared" si="0"/>
        <v>30400</v>
      </c>
      <c r="G29" s="21">
        <f t="shared" si="1"/>
        <v>190400</v>
      </c>
      <c r="H29" s="22">
        <f t="shared" si="2"/>
        <v>190400</v>
      </c>
      <c r="I29" s="1"/>
      <c r="J29" s="23">
        <f t="shared" si="3"/>
        <v>0</v>
      </c>
      <c r="K29" s="23">
        <f t="shared" si="4"/>
        <v>0</v>
      </c>
      <c r="L29" s="71">
        <f t="shared" si="5"/>
        <v>0</v>
      </c>
    </row>
    <row r="30" spans="1:12" ht="20.100000000000001" customHeight="1" x14ac:dyDescent="0.2">
      <c r="A30" s="12">
        <f t="shared" si="6"/>
        <v>21</v>
      </c>
      <c r="B30" s="13" t="s">
        <v>18</v>
      </c>
      <c r="C30" s="14" t="s">
        <v>14</v>
      </c>
      <c r="D30" s="15">
        <v>1</v>
      </c>
      <c r="E30" s="20">
        <v>160000</v>
      </c>
      <c r="F30" s="21">
        <f t="shared" si="0"/>
        <v>30400</v>
      </c>
      <c r="G30" s="21">
        <f t="shared" si="1"/>
        <v>190400</v>
      </c>
      <c r="H30" s="22">
        <f t="shared" si="2"/>
        <v>190400</v>
      </c>
      <c r="I30" s="1"/>
      <c r="J30" s="23">
        <f t="shared" si="3"/>
        <v>0</v>
      </c>
      <c r="K30" s="23">
        <f t="shared" ref="K30:K48" si="7">+I30+J30</f>
        <v>0</v>
      </c>
      <c r="L30" s="71">
        <f t="shared" ref="L30:L48" si="8">+K30*D30</f>
        <v>0</v>
      </c>
    </row>
    <row r="31" spans="1:12" ht="20.100000000000001" customHeight="1" x14ac:dyDescent="0.2">
      <c r="A31" s="12">
        <f t="shared" si="6"/>
        <v>22</v>
      </c>
      <c r="B31" s="13" t="s">
        <v>19</v>
      </c>
      <c r="C31" s="14" t="s">
        <v>8</v>
      </c>
      <c r="D31" s="15">
        <v>1</v>
      </c>
      <c r="E31" s="20">
        <v>275308</v>
      </c>
      <c r="F31" s="21">
        <f t="shared" si="0"/>
        <v>52308.520000000004</v>
      </c>
      <c r="G31" s="21">
        <f t="shared" si="1"/>
        <v>327616.52</v>
      </c>
      <c r="H31" s="22">
        <f t="shared" si="2"/>
        <v>327616.52</v>
      </c>
      <c r="I31" s="1"/>
      <c r="J31" s="23">
        <f t="shared" si="3"/>
        <v>0</v>
      </c>
      <c r="K31" s="23">
        <f t="shared" si="7"/>
        <v>0</v>
      </c>
      <c r="L31" s="71">
        <f t="shared" si="8"/>
        <v>0</v>
      </c>
    </row>
    <row r="32" spans="1:12" ht="20.100000000000001" customHeight="1" x14ac:dyDescent="0.2">
      <c r="A32" s="12">
        <f t="shared" si="6"/>
        <v>23</v>
      </c>
      <c r="B32" s="13" t="s">
        <v>19</v>
      </c>
      <c r="C32" s="14" t="s">
        <v>13</v>
      </c>
      <c r="D32" s="15">
        <v>1</v>
      </c>
      <c r="E32" s="20">
        <v>275308</v>
      </c>
      <c r="F32" s="21">
        <f t="shared" si="0"/>
        <v>52308.520000000004</v>
      </c>
      <c r="G32" s="21">
        <f t="shared" si="1"/>
        <v>327616.52</v>
      </c>
      <c r="H32" s="22">
        <f t="shared" si="2"/>
        <v>327616.52</v>
      </c>
      <c r="I32" s="1"/>
      <c r="J32" s="23">
        <f t="shared" si="3"/>
        <v>0</v>
      </c>
      <c r="K32" s="23">
        <f t="shared" si="7"/>
        <v>0</v>
      </c>
      <c r="L32" s="71">
        <f t="shared" si="8"/>
        <v>0</v>
      </c>
    </row>
    <row r="33" spans="1:12" ht="20.100000000000001" customHeight="1" x14ac:dyDescent="0.2">
      <c r="A33" s="12">
        <f t="shared" si="6"/>
        <v>24</v>
      </c>
      <c r="B33" s="13" t="s">
        <v>19</v>
      </c>
      <c r="C33" s="14" t="s">
        <v>14</v>
      </c>
      <c r="D33" s="15">
        <v>1</v>
      </c>
      <c r="E33" s="20">
        <v>275308</v>
      </c>
      <c r="F33" s="21">
        <f t="shared" si="0"/>
        <v>52308.520000000004</v>
      </c>
      <c r="G33" s="21">
        <f t="shared" si="1"/>
        <v>327616.52</v>
      </c>
      <c r="H33" s="22">
        <f t="shared" si="2"/>
        <v>327616.52</v>
      </c>
      <c r="I33" s="1"/>
      <c r="J33" s="23">
        <f t="shared" si="3"/>
        <v>0</v>
      </c>
      <c r="K33" s="23">
        <f t="shared" si="7"/>
        <v>0</v>
      </c>
      <c r="L33" s="71">
        <f t="shared" si="8"/>
        <v>0</v>
      </c>
    </row>
    <row r="34" spans="1:12" ht="20.100000000000001" customHeight="1" x14ac:dyDescent="0.2">
      <c r="A34" s="12">
        <f t="shared" si="6"/>
        <v>25</v>
      </c>
      <c r="B34" s="13" t="s">
        <v>20</v>
      </c>
      <c r="C34" s="14" t="s">
        <v>8</v>
      </c>
      <c r="D34" s="15">
        <v>1</v>
      </c>
      <c r="E34" s="20">
        <v>650000</v>
      </c>
      <c r="F34" s="21">
        <f t="shared" si="0"/>
        <v>123500</v>
      </c>
      <c r="G34" s="21">
        <f t="shared" si="1"/>
        <v>773500</v>
      </c>
      <c r="H34" s="22">
        <f t="shared" si="2"/>
        <v>773500</v>
      </c>
      <c r="I34" s="1"/>
      <c r="J34" s="23">
        <f t="shared" si="3"/>
        <v>0</v>
      </c>
      <c r="K34" s="23">
        <f t="shared" si="7"/>
        <v>0</v>
      </c>
      <c r="L34" s="71">
        <f t="shared" si="8"/>
        <v>0</v>
      </c>
    </row>
    <row r="35" spans="1:12" ht="20.100000000000001" customHeight="1" x14ac:dyDescent="0.2">
      <c r="A35" s="12">
        <f t="shared" si="6"/>
        <v>26</v>
      </c>
      <c r="B35" s="24" t="s">
        <v>20</v>
      </c>
      <c r="C35" s="14" t="s">
        <v>14</v>
      </c>
      <c r="D35" s="15">
        <v>1</v>
      </c>
      <c r="E35" s="20">
        <v>650000</v>
      </c>
      <c r="F35" s="21">
        <f t="shared" si="0"/>
        <v>123500</v>
      </c>
      <c r="G35" s="21">
        <f t="shared" si="1"/>
        <v>773500</v>
      </c>
      <c r="H35" s="22">
        <f t="shared" si="2"/>
        <v>773500</v>
      </c>
      <c r="I35" s="1"/>
      <c r="J35" s="23">
        <f t="shared" si="3"/>
        <v>0</v>
      </c>
      <c r="K35" s="23">
        <f t="shared" si="7"/>
        <v>0</v>
      </c>
      <c r="L35" s="71">
        <f t="shared" si="8"/>
        <v>0</v>
      </c>
    </row>
    <row r="36" spans="1:12" ht="20.100000000000001" customHeight="1" x14ac:dyDescent="0.2">
      <c r="A36" s="12">
        <f t="shared" si="6"/>
        <v>27</v>
      </c>
      <c r="B36" s="24" t="s">
        <v>21</v>
      </c>
      <c r="C36" s="14" t="s">
        <v>8</v>
      </c>
      <c r="D36" s="15">
        <v>1</v>
      </c>
      <c r="E36" s="20">
        <v>1600000</v>
      </c>
      <c r="F36" s="21">
        <f t="shared" si="0"/>
        <v>304000</v>
      </c>
      <c r="G36" s="21">
        <f t="shared" si="1"/>
        <v>1904000</v>
      </c>
      <c r="H36" s="22">
        <f t="shared" si="2"/>
        <v>1904000</v>
      </c>
      <c r="I36" s="1"/>
      <c r="J36" s="23">
        <f t="shared" si="3"/>
        <v>0</v>
      </c>
      <c r="K36" s="23">
        <f t="shared" si="7"/>
        <v>0</v>
      </c>
      <c r="L36" s="71">
        <f t="shared" si="8"/>
        <v>0</v>
      </c>
    </row>
    <row r="37" spans="1:12" ht="20.100000000000001" customHeight="1" x14ac:dyDescent="0.2">
      <c r="A37" s="12">
        <f t="shared" si="6"/>
        <v>28</v>
      </c>
      <c r="B37" s="24" t="s">
        <v>21</v>
      </c>
      <c r="C37" s="14" t="s">
        <v>13</v>
      </c>
      <c r="D37" s="15">
        <v>1</v>
      </c>
      <c r="E37" s="20">
        <v>1600000</v>
      </c>
      <c r="F37" s="21">
        <f t="shared" si="0"/>
        <v>304000</v>
      </c>
      <c r="G37" s="21">
        <f t="shared" si="1"/>
        <v>1904000</v>
      </c>
      <c r="H37" s="22">
        <f t="shared" si="2"/>
        <v>1904000</v>
      </c>
      <c r="I37" s="1"/>
      <c r="J37" s="23">
        <f t="shared" si="3"/>
        <v>0</v>
      </c>
      <c r="K37" s="23">
        <f t="shared" si="7"/>
        <v>0</v>
      </c>
      <c r="L37" s="71">
        <f t="shared" si="8"/>
        <v>0</v>
      </c>
    </row>
    <row r="38" spans="1:12" ht="20.100000000000001" customHeight="1" x14ac:dyDescent="0.2">
      <c r="A38" s="12">
        <f t="shared" si="6"/>
        <v>29</v>
      </c>
      <c r="B38" s="24" t="s">
        <v>22</v>
      </c>
      <c r="C38" s="14" t="s">
        <v>8</v>
      </c>
      <c r="D38" s="15">
        <v>1</v>
      </c>
      <c r="E38" s="20">
        <v>1900000</v>
      </c>
      <c r="F38" s="21">
        <f t="shared" si="0"/>
        <v>361000</v>
      </c>
      <c r="G38" s="21">
        <f t="shared" si="1"/>
        <v>2261000</v>
      </c>
      <c r="H38" s="22">
        <f t="shared" si="2"/>
        <v>2261000</v>
      </c>
      <c r="I38" s="1"/>
      <c r="J38" s="23">
        <f t="shared" si="3"/>
        <v>0</v>
      </c>
      <c r="K38" s="23">
        <f t="shared" si="7"/>
        <v>0</v>
      </c>
      <c r="L38" s="71">
        <f t="shared" si="8"/>
        <v>0</v>
      </c>
    </row>
    <row r="39" spans="1:12" ht="20.100000000000001" customHeight="1" x14ac:dyDescent="0.2">
      <c r="A39" s="12">
        <f t="shared" si="6"/>
        <v>30</v>
      </c>
      <c r="B39" s="24" t="s">
        <v>22</v>
      </c>
      <c r="C39" s="14" t="s">
        <v>13</v>
      </c>
      <c r="D39" s="15">
        <v>1</v>
      </c>
      <c r="E39" s="20">
        <v>1900000</v>
      </c>
      <c r="F39" s="21">
        <f t="shared" si="0"/>
        <v>361000</v>
      </c>
      <c r="G39" s="21">
        <f t="shared" si="1"/>
        <v>2261000</v>
      </c>
      <c r="H39" s="22">
        <f t="shared" si="2"/>
        <v>2261000</v>
      </c>
      <c r="I39" s="1"/>
      <c r="J39" s="23">
        <f t="shared" si="3"/>
        <v>0</v>
      </c>
      <c r="K39" s="23">
        <f t="shared" si="7"/>
        <v>0</v>
      </c>
      <c r="L39" s="71">
        <f t="shared" si="8"/>
        <v>0</v>
      </c>
    </row>
    <row r="40" spans="1:12" ht="20.100000000000001" customHeight="1" x14ac:dyDescent="0.2">
      <c r="A40" s="12">
        <f t="shared" si="6"/>
        <v>31</v>
      </c>
      <c r="B40" s="24" t="s">
        <v>23</v>
      </c>
      <c r="C40" s="14" t="s">
        <v>24</v>
      </c>
      <c r="D40" s="15">
        <v>1</v>
      </c>
      <c r="E40" s="20">
        <v>550000</v>
      </c>
      <c r="F40" s="21">
        <f t="shared" si="0"/>
        <v>104500</v>
      </c>
      <c r="G40" s="21">
        <f t="shared" si="1"/>
        <v>654500</v>
      </c>
      <c r="H40" s="22">
        <f t="shared" si="2"/>
        <v>654500</v>
      </c>
      <c r="I40" s="1"/>
      <c r="J40" s="23">
        <f t="shared" si="3"/>
        <v>0</v>
      </c>
      <c r="K40" s="23">
        <f t="shared" si="7"/>
        <v>0</v>
      </c>
      <c r="L40" s="71">
        <f t="shared" si="8"/>
        <v>0</v>
      </c>
    </row>
    <row r="41" spans="1:12" ht="20.100000000000001" customHeight="1" x14ac:dyDescent="0.2">
      <c r="A41" s="12">
        <f t="shared" si="6"/>
        <v>32</v>
      </c>
      <c r="B41" s="24" t="s">
        <v>25</v>
      </c>
      <c r="C41" s="14" t="s">
        <v>26</v>
      </c>
      <c r="D41" s="15">
        <v>1</v>
      </c>
      <c r="E41" s="20">
        <v>400000</v>
      </c>
      <c r="F41" s="21">
        <f t="shared" si="0"/>
        <v>76000</v>
      </c>
      <c r="G41" s="21">
        <f t="shared" si="1"/>
        <v>476000</v>
      </c>
      <c r="H41" s="22">
        <f t="shared" si="2"/>
        <v>476000</v>
      </c>
      <c r="I41" s="1"/>
      <c r="J41" s="23">
        <f t="shared" si="3"/>
        <v>0</v>
      </c>
      <c r="K41" s="23">
        <f t="shared" si="7"/>
        <v>0</v>
      </c>
      <c r="L41" s="71">
        <f t="shared" si="8"/>
        <v>0</v>
      </c>
    </row>
    <row r="42" spans="1:12" ht="20.100000000000001" customHeight="1" x14ac:dyDescent="0.2">
      <c r="A42" s="12">
        <f t="shared" si="6"/>
        <v>33</v>
      </c>
      <c r="B42" s="24" t="s">
        <v>27</v>
      </c>
      <c r="C42" s="14" t="s">
        <v>26</v>
      </c>
      <c r="D42" s="15">
        <v>1</v>
      </c>
      <c r="E42" s="20">
        <v>1500000</v>
      </c>
      <c r="F42" s="21">
        <f t="shared" si="0"/>
        <v>285000</v>
      </c>
      <c r="G42" s="21">
        <f t="shared" si="1"/>
        <v>1785000</v>
      </c>
      <c r="H42" s="22">
        <f t="shared" si="2"/>
        <v>1785000</v>
      </c>
      <c r="I42" s="1"/>
      <c r="J42" s="23">
        <f t="shared" si="3"/>
        <v>0</v>
      </c>
      <c r="K42" s="23">
        <f t="shared" si="7"/>
        <v>0</v>
      </c>
      <c r="L42" s="71">
        <f t="shared" si="8"/>
        <v>0</v>
      </c>
    </row>
    <row r="43" spans="1:12" ht="20.100000000000001" customHeight="1" x14ac:dyDescent="0.2">
      <c r="A43" s="12">
        <f t="shared" si="6"/>
        <v>34</v>
      </c>
      <c r="B43" s="24" t="s">
        <v>28</v>
      </c>
      <c r="C43" s="14" t="s">
        <v>8</v>
      </c>
      <c r="D43" s="15">
        <v>1</v>
      </c>
      <c r="E43" s="20">
        <v>500000</v>
      </c>
      <c r="F43" s="21">
        <f t="shared" si="0"/>
        <v>95000</v>
      </c>
      <c r="G43" s="21">
        <f t="shared" si="1"/>
        <v>595000</v>
      </c>
      <c r="H43" s="22">
        <f t="shared" si="2"/>
        <v>595000</v>
      </c>
      <c r="I43" s="1"/>
      <c r="J43" s="23">
        <f t="shared" si="3"/>
        <v>0</v>
      </c>
      <c r="K43" s="23">
        <f t="shared" si="7"/>
        <v>0</v>
      </c>
      <c r="L43" s="71">
        <f t="shared" si="8"/>
        <v>0</v>
      </c>
    </row>
    <row r="44" spans="1:12" ht="20.100000000000001" customHeight="1" x14ac:dyDescent="0.2">
      <c r="A44" s="12">
        <f t="shared" si="6"/>
        <v>35</v>
      </c>
      <c r="B44" s="24" t="s">
        <v>28</v>
      </c>
      <c r="C44" s="14" t="s">
        <v>13</v>
      </c>
      <c r="D44" s="15">
        <v>1</v>
      </c>
      <c r="E44" s="20">
        <v>500000</v>
      </c>
      <c r="F44" s="21">
        <f t="shared" si="0"/>
        <v>95000</v>
      </c>
      <c r="G44" s="21">
        <f t="shared" si="1"/>
        <v>595000</v>
      </c>
      <c r="H44" s="22">
        <f t="shared" si="2"/>
        <v>595000</v>
      </c>
      <c r="I44" s="1"/>
      <c r="J44" s="23">
        <f t="shared" si="3"/>
        <v>0</v>
      </c>
      <c r="K44" s="23">
        <f t="shared" si="7"/>
        <v>0</v>
      </c>
      <c r="L44" s="71">
        <f t="shared" si="8"/>
        <v>0</v>
      </c>
    </row>
    <row r="45" spans="1:12" ht="20.100000000000001" customHeight="1" x14ac:dyDescent="0.2">
      <c r="A45" s="12">
        <f t="shared" si="6"/>
        <v>36</v>
      </c>
      <c r="B45" s="24" t="s">
        <v>28</v>
      </c>
      <c r="C45" s="14" t="s">
        <v>14</v>
      </c>
      <c r="D45" s="15">
        <v>1</v>
      </c>
      <c r="E45" s="20">
        <v>500000</v>
      </c>
      <c r="F45" s="21">
        <f t="shared" si="0"/>
        <v>95000</v>
      </c>
      <c r="G45" s="21">
        <f t="shared" si="1"/>
        <v>595000</v>
      </c>
      <c r="H45" s="22">
        <f t="shared" si="2"/>
        <v>595000</v>
      </c>
      <c r="I45" s="1"/>
      <c r="J45" s="23">
        <f t="shared" si="3"/>
        <v>0</v>
      </c>
      <c r="K45" s="23">
        <f t="shared" si="7"/>
        <v>0</v>
      </c>
      <c r="L45" s="71">
        <f t="shared" si="8"/>
        <v>0</v>
      </c>
    </row>
    <row r="46" spans="1:12" ht="27" customHeight="1" x14ac:dyDescent="0.2">
      <c r="A46" s="12">
        <f t="shared" si="6"/>
        <v>37</v>
      </c>
      <c r="B46" s="24" t="s">
        <v>29</v>
      </c>
      <c r="C46" s="14" t="s">
        <v>30</v>
      </c>
      <c r="D46" s="15">
        <v>1</v>
      </c>
      <c r="E46" s="20">
        <v>20000</v>
      </c>
      <c r="F46" s="21">
        <f t="shared" si="0"/>
        <v>3800</v>
      </c>
      <c r="G46" s="21">
        <f t="shared" si="1"/>
        <v>23800</v>
      </c>
      <c r="H46" s="22">
        <f t="shared" si="2"/>
        <v>23800</v>
      </c>
      <c r="I46" s="1"/>
      <c r="J46" s="23">
        <f t="shared" si="3"/>
        <v>0</v>
      </c>
      <c r="K46" s="23">
        <f t="shared" si="7"/>
        <v>0</v>
      </c>
      <c r="L46" s="71">
        <f t="shared" si="8"/>
        <v>0</v>
      </c>
    </row>
    <row r="47" spans="1:12" ht="20.100000000000001" customHeight="1" x14ac:dyDescent="0.2">
      <c r="A47" s="12">
        <f t="shared" si="6"/>
        <v>38</v>
      </c>
      <c r="B47" s="24" t="s">
        <v>44</v>
      </c>
      <c r="C47" s="14" t="s">
        <v>30</v>
      </c>
      <c r="D47" s="15">
        <v>1</v>
      </c>
      <c r="E47" s="20">
        <v>8000</v>
      </c>
      <c r="F47" s="21">
        <f t="shared" si="0"/>
        <v>1520</v>
      </c>
      <c r="G47" s="21">
        <f t="shared" si="1"/>
        <v>9520</v>
      </c>
      <c r="H47" s="22">
        <f t="shared" si="2"/>
        <v>9520</v>
      </c>
      <c r="I47" s="1"/>
      <c r="J47" s="23">
        <f t="shared" si="3"/>
        <v>0</v>
      </c>
      <c r="K47" s="23">
        <f t="shared" si="7"/>
        <v>0</v>
      </c>
      <c r="L47" s="71">
        <f t="shared" si="8"/>
        <v>0</v>
      </c>
    </row>
    <row r="48" spans="1:12" ht="20.100000000000001" customHeight="1" thickBot="1" x14ac:dyDescent="0.25">
      <c r="A48" s="25">
        <f t="shared" si="6"/>
        <v>39</v>
      </c>
      <c r="B48" s="26" t="s">
        <v>34</v>
      </c>
      <c r="C48" s="27" t="s">
        <v>31</v>
      </c>
      <c r="D48" s="28">
        <v>1</v>
      </c>
      <c r="E48" s="29">
        <v>40000</v>
      </c>
      <c r="F48" s="30">
        <f t="shared" si="0"/>
        <v>7600</v>
      </c>
      <c r="G48" s="30">
        <f t="shared" ref="G48" si="9">+E48+F48</f>
        <v>47600</v>
      </c>
      <c r="H48" s="31">
        <f t="shared" ref="H48" si="10">G48*D48</f>
        <v>47600</v>
      </c>
      <c r="I48" s="1"/>
      <c r="J48" s="32">
        <f t="shared" si="3"/>
        <v>0</v>
      </c>
      <c r="K48" s="32">
        <f t="shared" si="7"/>
        <v>0</v>
      </c>
      <c r="L48" s="72">
        <f t="shared" si="8"/>
        <v>0</v>
      </c>
    </row>
    <row r="49" spans="1:14" ht="20.100000000000001" customHeight="1" thickBot="1" x14ac:dyDescent="0.3">
      <c r="A49" s="44" t="s">
        <v>43</v>
      </c>
      <c r="B49" s="45"/>
      <c r="C49" s="45"/>
      <c r="D49" s="45"/>
      <c r="E49" s="45"/>
      <c r="F49" s="45"/>
      <c r="G49" s="46"/>
      <c r="H49" s="33">
        <f>SUM(H10:H48)</f>
        <v>17140669.560000002</v>
      </c>
      <c r="I49" s="47" t="s">
        <v>38</v>
      </c>
      <c r="J49" s="48"/>
      <c r="K49" s="49"/>
      <c r="L49" s="34">
        <f>SUM(L10:L48)</f>
        <v>0</v>
      </c>
      <c r="M49" s="35"/>
      <c r="N49" s="35"/>
    </row>
    <row r="50" spans="1:14" ht="101.25" customHeight="1" thickBot="1" x14ac:dyDescent="0.25">
      <c r="A50" s="39" t="s">
        <v>39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</row>
    <row r="55" spans="1:14" x14ac:dyDescent="0.2">
      <c r="C55" s="36" t="s">
        <v>5</v>
      </c>
      <c r="D55" s="41"/>
      <c r="E55" s="42"/>
    </row>
    <row r="56" spans="1:14" x14ac:dyDescent="0.2">
      <c r="C56" s="37"/>
      <c r="D56" s="43" t="s">
        <v>32</v>
      </c>
      <c r="E56" s="42"/>
    </row>
    <row r="57" spans="1:14" x14ac:dyDescent="0.2">
      <c r="C57" s="37"/>
      <c r="D57" s="43" t="s">
        <v>33</v>
      </c>
      <c r="E57" s="42"/>
    </row>
    <row r="58" spans="1:14" x14ac:dyDescent="0.2">
      <c r="C58" s="37"/>
      <c r="D58" s="41" t="s">
        <v>6</v>
      </c>
      <c r="E58" s="42"/>
    </row>
  </sheetData>
  <sheetProtection algorithmName="SHA-512" hashValue="IPdRPiJiEclOssHawawMu9Wke6/fWSREiSq4nXhzOpYBm1Oic0lOfu69au5svqDkDlVQp2EggL3mzSY7welNpQ==" saltValue="C6+NhhJrj49xkGA1leXLgA==" spinCount="100000" sheet="1" objects="1" scenarios="1"/>
  <mergeCells count="21">
    <mergeCell ref="A1:A2"/>
    <mergeCell ref="B1:L1"/>
    <mergeCell ref="B2:L2"/>
    <mergeCell ref="A3:L3"/>
    <mergeCell ref="C4:L4"/>
    <mergeCell ref="A49:G49"/>
    <mergeCell ref="I49:K49"/>
    <mergeCell ref="E8:H8"/>
    <mergeCell ref="I8:L8"/>
    <mergeCell ref="B5:L5"/>
    <mergeCell ref="B6:L6"/>
    <mergeCell ref="A7:L7"/>
    <mergeCell ref="A8:A9"/>
    <mergeCell ref="B8:B9"/>
    <mergeCell ref="C8:C9"/>
    <mergeCell ref="D8:D9"/>
    <mergeCell ref="A50:L50"/>
    <mergeCell ref="D55:E55"/>
    <mergeCell ref="D56:E56"/>
    <mergeCell ref="D57:E57"/>
    <mergeCell ref="D58:E58"/>
  </mergeCells>
  <pageMargins left="0.7" right="0.7" top="0.75" bottom="0.75" header="0.3" footer="0.3"/>
  <pageSetup paperSize="9" scale="16" orientation="portrait" r:id="rId1"/>
  <colBreaks count="1" manualBreakCount="1">
    <brk id="12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económico</vt:lpstr>
      <vt:lpstr>'Anexo económico'!Área_de_impresión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Fabián Vega Bello</cp:lastModifiedBy>
  <dcterms:created xsi:type="dcterms:W3CDTF">2020-09-11T16:19:23Z</dcterms:created>
  <dcterms:modified xsi:type="dcterms:W3CDTF">2026-07-09T14:43:17Z</dcterms:modified>
</cp:coreProperties>
</file>