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presiifvcio_cendoj_ramajudicial_gov_co/Documents/Escritorio/PRESUPUESTO 2026/Contratos/Precios obra municipios/"/>
    </mc:Choice>
  </mc:AlternateContent>
  <xr:revisionPtr revIDLastSave="35" documentId="14_{0FEEC340-AE45-481C-B3F1-1F45DE66D4E7}" xr6:coauthVersionLast="47" xr6:coauthVersionMax="47" xr10:uidLastSave="{122010D0-9348-4828-8429-37BD8A96336C}"/>
  <bookViews>
    <workbookView xWindow="13800" yWindow="30" windowWidth="15240" windowHeight="15390" activeTab="2" xr2:uid="{9F97314D-7B38-4837-A6A0-52AE1C7A58BC}"/>
  </bookViews>
  <sheets>
    <sheet name="HABITAT" sheetId="5" r:id="rId1"/>
    <sheet name="R&amp;E" sheetId="4" r:id="rId2"/>
    <sheet name="PROMEDIO Z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240" i="3" l="1"/>
  <c r="H239" i="3"/>
  <c r="H221" i="3"/>
  <c r="H199" i="3"/>
  <c r="H165" i="3"/>
  <c r="H138" i="3"/>
  <c r="H130" i="3"/>
  <c r="H81" i="3"/>
  <c r="H59" i="3"/>
  <c r="H37" i="3"/>
  <c r="H17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8" i="3"/>
  <c r="H207" i="3"/>
  <c r="H206" i="3"/>
  <c r="H205" i="3"/>
  <c r="H204" i="3"/>
  <c r="H203" i="3"/>
  <c r="H202" i="3"/>
  <c r="H201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7" i="3"/>
  <c r="H136" i="3"/>
  <c r="H135" i="3"/>
  <c r="H134" i="3"/>
  <c r="H133" i="3"/>
  <c r="H132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1" i="3"/>
  <c r="H12" i="3"/>
  <c r="H13" i="3"/>
  <c r="H14" i="3"/>
  <c r="H15" i="3"/>
  <c r="H16" i="3"/>
  <c r="H10" i="3"/>
  <c r="E242" i="4"/>
  <c r="E224" i="4"/>
  <c r="E202" i="4"/>
  <c r="E168" i="4"/>
  <c r="E141" i="4"/>
  <c r="E133" i="4"/>
  <c r="E84" i="4"/>
  <c r="E62" i="4"/>
  <c r="E40" i="4"/>
  <c r="E20" i="4"/>
  <c r="H240" i="3" l="1"/>
  <c r="E242" i="5"/>
  <c r="E224" i="5"/>
  <c r="E202" i="5"/>
  <c r="E168" i="5"/>
  <c r="E141" i="5"/>
  <c r="E133" i="5"/>
  <c r="E84" i="5"/>
  <c r="E62" i="5"/>
  <c r="E40" i="5"/>
  <c r="E20" i="5"/>
  <c r="F239" i="3" l="1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23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01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40" i="3"/>
  <c r="F133" i="3"/>
  <c r="F134" i="3"/>
  <c r="F135" i="3"/>
  <c r="F136" i="3"/>
  <c r="F137" i="3"/>
  <c r="F138" i="3"/>
  <c r="F132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83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61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19" i="3"/>
  <c r="F17" i="3"/>
  <c r="F11" i="3"/>
  <c r="F12" i="3"/>
  <c r="F13" i="3"/>
  <c r="F14" i="3"/>
  <c r="F15" i="3"/>
  <c r="F16" i="3"/>
  <c r="F10" i="3"/>
  <c r="E224" i="3" l="1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23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01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G199" i="3" s="1"/>
  <c r="F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167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40" i="3"/>
  <c r="E133" i="3"/>
  <c r="E134" i="3"/>
  <c r="E135" i="3"/>
  <c r="E136" i="3"/>
  <c r="E137" i="3"/>
  <c r="E138" i="3"/>
  <c r="E132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83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G81" i="3" s="1"/>
  <c r="E61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39" i="3"/>
  <c r="G39" i="3" s="1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39" i="3"/>
  <c r="G37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19" i="3"/>
  <c r="E11" i="3"/>
  <c r="E12" i="3"/>
  <c r="E13" i="3"/>
  <c r="E14" i="3"/>
  <c r="E15" i="3"/>
  <c r="E16" i="3"/>
  <c r="E17" i="3"/>
  <c r="E10" i="3"/>
  <c r="G10" i="3" s="1"/>
  <c r="E243" i="5"/>
  <c r="E245" i="5" s="1"/>
  <c r="E240" i="3" l="1"/>
  <c r="E244" i="5"/>
  <c r="E246" i="5"/>
  <c r="G17" i="3"/>
  <c r="F240" i="3"/>
  <c r="E243" i="4"/>
  <c r="E244" i="4" s="1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8" i="3"/>
  <c r="G137" i="3"/>
  <c r="G136" i="3"/>
  <c r="G135" i="3"/>
  <c r="G134" i="3"/>
  <c r="G133" i="3"/>
  <c r="G132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6" i="3"/>
  <c r="G15" i="3"/>
  <c r="G14" i="3"/>
  <c r="G13" i="3"/>
  <c r="G12" i="3"/>
  <c r="G11" i="3"/>
  <c r="G59" i="3"/>
  <c r="G221" i="3"/>
  <c r="G165" i="3"/>
  <c r="G130" i="3"/>
  <c r="E247" i="5" l="1"/>
  <c r="G240" i="3"/>
  <c r="G243" i="3" s="1"/>
  <c r="E243" i="3"/>
  <c r="E245" i="4"/>
  <c r="E246" i="4"/>
  <c r="E247" i="4" l="1"/>
  <c r="E242" i="3"/>
  <c r="E241" i="3"/>
  <c r="E244" i="3" s="1"/>
  <c r="F243" i="3"/>
  <c r="F242" i="3"/>
  <c r="F241" i="3"/>
  <c r="G241" i="3"/>
  <c r="G242" i="3"/>
  <c r="F244" i="3" l="1"/>
  <c r="G244" i="3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<sst xmlns="http://schemas.openxmlformats.org/spreadsheetml/2006/main" count="1421" uniqueCount="279">
  <si>
    <t>Nombre de la Empresa</t>
  </si>
  <si>
    <t>HABITAT SOLUCIONES PARA LA CONSTRUCCION SAS</t>
  </si>
  <si>
    <t xml:space="preserve">Correo Eléctronico </t>
  </si>
  <si>
    <t>habitats.construccion@gmail.com</t>
  </si>
  <si>
    <t>Telefono de Contacto</t>
  </si>
  <si>
    <t>322 375 6616</t>
  </si>
  <si>
    <t>COTIZACIÓN ZONA 1</t>
  </si>
  <si>
    <t>ITEM</t>
  </si>
  <si>
    <t>DESCRIPCIÓN</t>
  </si>
  <si>
    <t>UNIDAD</t>
  </si>
  <si>
    <t xml:space="preserve">VALOR  UNITARIO   </t>
  </si>
  <si>
    <t>ACTIVIDADES PRELIMINARES</t>
  </si>
  <si>
    <t>Localización y replanteo con gps</t>
  </si>
  <si>
    <t>m2</t>
  </si>
  <si>
    <t>Replanteo general básico</t>
  </si>
  <si>
    <t>Localización, trazado y replanteo obra arquitectónica incluye comisión topográfica, cartera y planos.</t>
  </si>
  <si>
    <t>Localización y replanteo convencional obra arquitectónica (m2) no incluye comisión topográfica ni cartera.</t>
  </si>
  <si>
    <t>Ajuste de diseños estructural, redes eléctricas, aguas lluvias e hidrosanitarias. Incluye planos as built</t>
  </si>
  <si>
    <t>Glb</t>
  </si>
  <si>
    <t>Cerramiento provisional en muro 1 cara lamina fibrocemento 6 mm, incluye estructura cal 26, plástico interior, acabado cara exterior (estuco 3 manos de pintura) y media caña pvc</t>
  </si>
  <si>
    <t>Levantamiento en campo, identificación y georreferenciación de redes existentes eléctricas, hidráulicas y sanitarias en las áreas a intervenir, incluyendo verificación física, registro de información y elaboración de planos técnicos actualizados.</t>
  </si>
  <si>
    <t>SUB TOTAL</t>
  </si>
  <si>
    <t xml:space="preserve">DEMOLICIONES Y RETIROS </t>
  </si>
  <si>
    <t>Desmonte de cielo raso en PVC existente, incluyendo estructura de soporte, accesorios y elementos de fijación. Incluye demolición, retiro, cargue, transporte interno, clasificación y disposición final de los materiales en sitio autorizado, conforme a la normatividad ambiental vigente.</t>
  </si>
  <si>
    <t>Desmonte de cubierta existente en lámina metálica tipo canaleta o similar, incluyendo elementos de fijación y accesorios. Incluye demolición, retiro, cargue, transporte interno, clasificación y disposición final de los materiales en sitio autorizado, conforme a la normatividad ambiental vigente.</t>
  </si>
  <si>
    <t>Remoción de pintura o barniz existente en superficies arquitectónicas o estructurales mediante medios manuales o mecánicos. Incluye retiro, cargue, transporte interno y disposición final de residuos en sitio autorizado, conforme a la normatividad ambiental vigente.</t>
  </si>
  <si>
    <t>Desmonte de lavamanos existente, incluyendo accesorios, conexiones hidráulicas y elementos de fijación. Incluye retiro, cargue, transporte interno y disposición final en sitio autorizado, conforme a la normatividad ambiental vigente.</t>
  </si>
  <si>
    <t>Und</t>
  </si>
  <si>
    <t>Desmonte, limpieza y retiro de barandas existentes metálicas o similares. Incluye demolición parcial si aplica, retiro, cargue, transporte interno y disposición final en sitio autorizado, conforme a la normatividad ambiental vigente.</t>
  </si>
  <si>
    <t>m</t>
  </si>
  <si>
    <t>Desmonte manual de luminarias existentes tipo LED o similares, incluyendo accesorios y elementos de fijación. Incluye desconexión, retiro, cargue, transporte interno y disposición final en sitio autorizado, conforme a la normatividad ambiental vigente.</t>
  </si>
  <si>
    <t>Desmonte de puntos eléctricos existentes, incluyendo tubería, cableado, cajas, accesorios y elementos asociados. Incluye desconexión, retiro, cargue, transporte interno y disposición final en sitio autorizado, conforme a la normatividad ambiental vigente.</t>
  </si>
  <si>
    <t>Desmonte de canaletas o ductería eléctrica existente, incluyendo cableado y accesorios. Incluye desconexión, retiro, cargue, transporte interno y disposición final en sitio autorizado, conforme a la normatividad ambiental vigente.</t>
  </si>
  <si>
    <t>ml</t>
  </si>
  <si>
    <t>Desmonte de tablero eléctrico de 12 circuitos tipo TWS o similar, incluyendo accesorios y conexiones. Incluye desconexión, retiro, cargue, transporte interno y disposición final en sitio autorizado, conforme a la normatividad ambiental vigente.</t>
  </si>
  <si>
    <t>Desmonte de tablero eléctrico de 24 circuitos tipo TWP o similar, incluyendo accesorios y conexiones. Incluye desconexión, retiro, cargue, transporte interno y disposición final en sitio autorizado, conforme a la normatividad ambiental vigente.</t>
  </si>
  <si>
    <t>Demolición controlada de elementos en concreto reforzado existentes mediante medios manuales o mecánicos. Incluye corte si aplica, fragmentación, retiro, cargue, transporte interno, clasificación y disposición final en sitio autorizado, conforme a la normatividad ambiental vigente.</t>
  </si>
  <si>
    <t>m3</t>
  </si>
  <si>
    <t>Desmonte y posterior reinstalación de puertas en madera o aluminio, incluyendo marcos, accesorios y elementos de fijación. Incluye retiro temporal, cargue, transporte interno, almacenamiento, protección y reinstalación, así como disposición final de elementos no reutilizables.</t>
  </si>
  <si>
    <t>Desmonte y posterior reinstalación de ventanas existentes en aluminio, incluyendo marcos, hojas, accesorios y elementos de fijación. Incluye retiro temporal, cargue, transporte interno, almacenamiento, protección, reinstalación y disposición final de elementos no reutilizables.</t>
  </si>
  <si>
    <t>Desmonte y reinstalación de equipos de aire acondicionado existentes, incluyendo unidades condensadoras, evaporadoras, tuberías, cableado y accesorios. Incluye retiro, transporte interno, almacenamiento, protección, mantenimiento básico y disposición final de elementos no reutilizables.</t>
  </si>
  <si>
    <t>Desmonte y reinstalación de cámaras de seguridad existentes, incluyendo accesorios, cableado y conexiones al sistema CCTV. Incluye retiro, transporte interno, almacenamiento, protección y disposición final de elementos no reutilizables.</t>
  </si>
  <si>
    <t>Desmonte, traslado, acopio y posterior reinstalación de mobiliario y equipos de puesto de trabajo. Incluye retiro, cargue, transporte interno, almacenamiento, protección y disposición final de elementos no reutilizables.</t>
  </si>
  <si>
    <t>Retiro de enchapes o pisos existentes, incluyendo demolición, cargue, retiro y disposición final de escombros.</t>
  </si>
  <si>
    <t xml:space="preserve">Desmonte o retiro de fachaleta en fachadas, incluyendo desprendimiento manual o mecánico controlado, retiro de morteros de pega, limpieza de superficie base, cargue, transporte interno, evacuación desde alturas, y disposición final de residuos en sitio autorizado. Incluye suministro, montaje y operación de andamios, plataformas o equipos necesarios para trabajo en altura, así como todas las medidas de seguridad requeridas. </t>
  </si>
  <si>
    <t>OBRAS CIVILES.  </t>
  </si>
  <si>
    <t>Suministro y vaciado de concreto estructural f’c=3000 psi para la ejecución de elementos en obra, incluyendo formaleta, colocación, vibrado, curado y acabado. Incluye suministro de materiales, mano de obra, equipos y todas las actividades necesarias para su correcta ejecución.</t>
  </si>
  <si>
    <t>Ejecución de concreto para nivelación o regularización de superficies, incluyendo preparación de base, colocación, nivelación y acabado.</t>
  </si>
  <si>
    <t>Suministro, corte, doblado e instalación de acero de refuerzo para elementos en obra, incluyendo amarre, colocación y desperdicios.</t>
  </si>
  <si>
    <t>kg</t>
  </si>
  <si>
    <t>Reparación de elementos en concreto afectados por deterioro, incluyendo picado, limpieza, tratamiento de acero expuesto, reposición con mortero estructural y acabado final.</t>
  </si>
  <si>
    <t>Limpieza, pasivación y protección de acero de refuerzo expuesto mediante aplicación de productos anticorrosivos.</t>
  </si>
  <si>
    <t>Sellado e inyección de grietas en elementos de concreto de carácter estructural mediante resinas o productos especializados.</t>
  </si>
  <si>
    <t>Sellado de juntas en elementos de concreto mediante materiales elastoméricos o equivalentes.</t>
  </si>
  <si>
    <t>Regularización de superficies mediante morteros para garantizar condiciones adecuadas para la aplicación de acabados.</t>
  </si>
  <si>
    <t>Tratamiento de superficies afectadas por humedad en ambientes interiores, incluyendo retiro de materiales deteriorados, limpieza, preparación de la superficie y aplicación de recubrimientos impermeabilizantes o sistemas de protección contra humedad para interiores.</t>
  </si>
  <si>
    <t>Tratamiento de humedades por filtración en superficies exteriores mediante aplicación de impermeabilizantes, sellantes o recubrimientos resistentes a la intemperie, de acuerdo con las condiciones de exposición y características de la superficie.</t>
  </si>
  <si>
    <t>Tratamiento de humedades por capilaridad en muros mediante aplicación de barreras químicas o físicas, incluyendo inyección de productos hidrófugos o sistemas de corte de humedad.</t>
  </si>
  <si>
    <t>Suministro y aplicación de mortero impermeabilizante en superficies, incluyendo preparación de base y curado.</t>
  </si>
  <si>
    <t>Impermeabilización de superficies exteriores mediante aplicación de sistemas impermeabilizantes tales como recubrimientos cementicios, membranas asfálticas, acrílicas o poliuretánicas, según las condiciones de la superficie y recomendaciones del fabricante.</t>
  </si>
  <si>
    <t>Amarre o estabilización de muros con desprendimiento o pérdida de adherencia, mediante la instalación de anclajes, conectores o sistemas equivalentes, incluyendo perforación, fijación y resane.</t>
  </si>
  <si>
    <t>Reparación de grietas en muros de carácter no estructural mediante apertura, limpieza y sellado con morteros, resinas o materiales especializados, según el tipo y profundidad de la fisura.</t>
  </si>
  <si>
    <t>Refuerzo localizado de elementos estructurales mediante aplicación de morteros estructurales, mallas, fibras, perfiles o soluciones equivalentes, incluyendo preparación de superficie e instalación.</t>
  </si>
  <si>
    <t>Suministro e instalación de anclajes mecánicos o químicos en elementos estructurales, incluyendo perforación, limpieza, colocación y fijación.</t>
  </si>
  <si>
    <t>Refuerzo de superficies mediante instalación de malla metálica o similar y aplicación de mortero estructural, incluyendo fijación y acabado.</t>
  </si>
  <si>
    <t>Cosido de grietas estructurales mediante instalación de elementos de refuerzo transversal, incluyendo perforación, colocación de barras, anclaje y sellado.</t>
  </si>
  <si>
    <t>Construcción y/o adecuación de diques de contención para electrobombas en concreto o mampostería, incluyendo excavación, conformación, formaleta, refuerzo si aplica, vaciado, impermeabilización, acabado y disposición de material sobrante, conforme a las dimensiones requeridas en sitio.</t>
  </si>
  <si>
    <t>INTERVENCIÓN HIDROSANITARIAS</t>
  </si>
  <si>
    <t>Suministro e instalación de tuberías para conducción de agua potable, incluyendo accesorios, uniones, soportes, cortes, empalmes y pruebas de presión.</t>
  </si>
  <si>
    <t>Suministro e instalación de tuberías sanitarias para evacuación de aguas residuales, incluyendo accesorios, uniones, soportes, pendientes y conexiones.</t>
  </si>
  <si>
    <t>Suministro e instalación de tuberías para conducción de aguas lluvias, incluyendo accesorios, uniones, pendientes y conexiones a sistemas existentes.</t>
  </si>
  <si>
    <t>Suministro e instalación de accesorios de red hidráulicos tales como válvulas, llaves, registros, uniones y elementos de control, incluyendo instalación, fijación y pruebas de funcionamiento.</t>
  </si>
  <si>
    <t>und</t>
  </si>
  <si>
    <t>Suministro e instalación de aparatos sanitarios, incluyendo accesorios, conexiones hidráulicas y sanitarias, fijación y puesta en funcionamiento.</t>
  </si>
  <si>
    <t>Suministro e instalación de lavamanos, incluyendo accesorios, conexiones, fijación y pruebas de funcionamiento.</t>
  </si>
  <si>
    <t>Suministro e instalación de equipos hidráulicos, incluyendo conexiones, fijación, pruebas y puesta en funcionamiento del sistema.</t>
  </si>
  <si>
    <t>Reparación de redes hidráulicas existentes, incluyendo detección de fugas, corte, reposición de tramos y reconexión.</t>
  </si>
  <si>
    <t>Reparación de redes sanitarias existentes, incluyendo reposición de tramos, ajuste de pendientes y reconexión.</t>
  </si>
  <si>
    <t>Destaponamiento y limpieza de redes hidráulicas o sanitarias mediante métodos manuales o mecánicos, incluyendo retiro y disposición de residuos.</t>
  </si>
  <si>
    <t>Construcción o adecuación de cajas de inspección, incluye excavación, formaleta, concreto, relleno, compactación y tapas.</t>
  </si>
  <si>
    <t>Limpieza y desinfección de tanques de almacenamiento de agua potable, incluyendo lavado, retiro de sedimentos, desinfección conforme a la normatividad sanitaria vigente aplicable.</t>
  </si>
  <si>
    <t>Reparación o adecuación de tanques de almacenamiento de agua potable, incluyendo intervención de superficies, resanes, sellado de fisuras e impermeabilización mediante sistemas aptos para contacto permanente con agua potable.</t>
  </si>
  <si>
    <t>Suministro e instalación de punto hidráulico de agua potable, incluyendo derivación, accesorios, conexiones y pruebas de funcionamiento.</t>
  </si>
  <si>
    <t>Suministro e instalación de punto sanitario para conexión de aparatos, incluyendo tubería, accesorios y conexión a red existente.</t>
  </si>
  <si>
    <t>Reubicación de puntos hidráulicos o sanitarios existentes, incluyendo desmonte, traslado, adecuación y reconexión.</t>
  </si>
  <si>
    <t>Ejecución de pases en muros o placas para instalación de tuberías, incluyendo perforación, protección, resane y sellado del paso.</t>
  </si>
  <si>
    <t>Suministro e instalación de sistemas de drenaje, incluyendo tubería perforada, material filtrante, geotextil y disposición final de excavación.</t>
  </si>
  <si>
    <t>Suministro e instalación de sifones de piso o sumideros, incluyendo rejilla, conexión y fijación.</t>
  </si>
  <si>
    <t>Desinfección de redes de agua potable mediante procedimientos sanitarios conforme a la normatividad sanitaria vigente aplicable.</t>
  </si>
  <si>
    <t>INTERVENCIÓN ELÉCTRICA  </t>
  </si>
  <si>
    <t>Ejecución de regatas o ranuras en elementos de concreto o mampostería para instalación de canalizaciones eléctricas, incluyendo corte, retiro de material, limpieza, instalación de ductos y resanes, sin afectar elementos estructurales principales.</t>
  </si>
  <si>
    <t>Demolición localizada en elementos de concreto para paso de instalaciones eléctricas, incluyendo corte, retiro de material, disposición final y resane.</t>
  </si>
  <si>
    <t>Construcción de dados o bases en concreto para instalación de equipos eléctricos, incluyendo excavación, formaleta, refuerzo, vaciado y acabado.</t>
  </si>
  <si>
    <t>Perforación en elementos de concreto mediante equipo especializado para paso de tuberías o canalizaciones eléctricas, incluyendo retiro de material y limpieza.</t>
  </si>
  <si>
    <t>Resane y acabado de superficies intervenidas, incluyendo morteros, nivelación y preparación para acabados.</t>
  </si>
  <si>
    <t>Suministro e instalación de conductores eléctricos para redes de baja tensión, incluyendo tendido, empalmes, identificación y pruebas básicas de continuidad y aislamiento.</t>
  </si>
  <si>
    <t>Suministro e instalación de canalización eléctrica en tubería PVC hasta 1" de diámetro, incluyendo accesorios, uniones, fijación y soportes.</t>
  </si>
  <si>
    <t>Suministro e instalación de canalización eléctrica en tubería PVC mayor a 1" y hasta 2", incluyendo accesorios, uniones, fijación y soportes.</t>
  </si>
  <si>
    <t>Suministro e instalación de canalización eléctrica en tubería PVC mayor a 2", incluyendo accesorios, uniones, fijación y soportes.</t>
  </si>
  <si>
    <t>Suministro e instalación de canalización eléctrica en tubería metálica tipo EMT o similar hasta 1", incluyendo accesorios, uniones, fijación y soportes.</t>
  </si>
  <si>
    <t>Suministro e instalación de canalización eléctrica en tubería metálica tipo EMT o similar mayor a 1", incluyendo accesorios, uniones, fijación y soportes.</t>
  </si>
  <si>
    <t>Suministro e instalación de canalización eléctrica en tubería metálica tipo conduit hasta 1", incluyendo accesorios, uniones, fijación y soportes.</t>
  </si>
  <si>
    <t>Suministro e instalación de canalización eléctrica en tubería metálica tipo conduit mayor a 1", incluyendo accesorios, uniones, fijación y soportes.</t>
  </si>
  <si>
    <t>Suministro e instalación de canalización eléctrica mediante canaleta plástica o metálica hasta 60 mm de ancho, incluyendo accesorios, uniones, fijación y soportes.</t>
  </si>
  <si>
    <t>Suministro e instalación de canalización eléctrica mediante canaleta plástica o metálica mayor a 60 mm, incluyendo accesorios, uniones, fijación y soportes.</t>
  </si>
  <si>
    <t>Suministro e instalación de bandejas portacables, incluyendo soportes, accesorios, fijación, nivelación y alineación.</t>
  </si>
  <si>
    <t>Suministro e instalación de tablero eléctrico hasta 12 circuitos, incluyendo protecciones, conexión, organización de circuitos, identificación, verificación de funcionamiento y puesta en servicio.</t>
  </si>
  <si>
    <t>5.18</t>
  </si>
  <si>
    <t>Suministro e instalación de tablero eléctrico de 13 a 24 circuitos, incluyendo protecciones, conexión, organización de circuitos, identificación, verificación de funcionamiento y puesta en servicio.</t>
  </si>
  <si>
    <t>5.19</t>
  </si>
  <si>
    <t>Suministro e instalación de tablero eléctrico mayor a 24 circuitos, incluyendo protecciones, conexión, organización de circuitos, identificación, verificación de funcionamiento y puesta en servicio.</t>
  </si>
  <si>
    <t>Adecuación o modificación de tableros eléctricos existentes, incluyendo reorganización, cambio de protecciones, conexión y verificación de funcionamiento.</t>
  </si>
  <si>
    <t>Suministro e instalación de salidas eléctricas para conexión de equipos o iluminación, incluyendo cableado, accesorios, conexión a red y verificación de funcionamiento.</t>
  </si>
  <si>
    <t>Suministro e instalación de tomacorrientes, incluyendo caja, accesorios, conexión y verificación de funcionamiento.</t>
  </si>
  <si>
    <t>Suministro e instalación de interruptores eléctricos, incluyendo conexión, fijación y verificación de funcionamiento.</t>
  </si>
  <si>
    <t>Suministro e instalación de luminarias, incluyendo accesorios, conexión, fijación y verificación de funcionamiento.</t>
  </si>
  <si>
    <t>Desmonte y reinstalación de luminarias existentes, incluyendo traslado, adecuación, reconexión y verificación de funcionamiento.</t>
  </si>
  <si>
    <t>Suministro e instalación o adecuación de sistemas de puesta a tierra, incluyendo electrodos, conductores, conexiones y medición de resistencia de puesta a tierra.</t>
  </si>
  <si>
    <t>Suministro e instalación de canalización para redes de datos o seguridad, incluyendo ductos, accesorios, fijación y canalización independiente de redes eléctricas conforme a normatividad aplicable.</t>
  </si>
  <si>
    <t>Reubicación de puntos eléctricos existentes, incluyendo desmonte, traslado, adecuación, reconexión y verificación de funcionamiento.</t>
  </si>
  <si>
    <t>Ejecución de pases en muros o placas para instalación eléctrica, incluyendo perforación, protección, resane y sellado del paso.</t>
  </si>
  <si>
    <t>Reparación de redes eléctricas existentes, incluyendo detección de fallas, reposición de tramos, reconexión y verificación de funcionamiento.</t>
  </si>
  <si>
    <t>Suministro e instalación de circuitos eléctricos derivados, incluyendo cableado, protecciones, conexión a tablero y pruebas de continuidad y funcionamiento del circuito.</t>
  </si>
  <si>
    <t>Suministro e instalación de luminarias de emergencia, incluyendo conexión y verificación de funcionamiento.</t>
  </si>
  <si>
    <t>Suministro y elaboración de estudio fotométrico y/o certificación RETILAP para sistemas de iluminación intervenidos, cuando sea requerido por la normatividad vigente o por la supervisión.</t>
  </si>
  <si>
    <t>Suministro e instalación de acometidas eléctricas en baja tensión, incluyendo conductores, canalización, protecciones, conexión a red existente y verificación de funcionamiento y medición de continuidad del sistema.</t>
  </si>
  <si>
    <t>Suministro e instalación o adecuación de transformadores o equipos asociados a subestaciones eléctricas, incluyendo conexiones, protecciones y verificación de funcionamiento.</t>
  </si>
  <si>
    <t>Suministro e instalación de sistema de protección contra descargas atmosféricas (pararrayos), incluyendo captadores, bajantes, sistema de puesta a tierra, conexiones y verificación de funcionamiento y continuidad del sistema.</t>
  </si>
  <si>
    <t>Mantenimiento preventivo y correctivo de sistemas eléctricos, por tablero o sistema intervenido, incluyendo limpieza, ajuste de conexiones, verificación de protecciones y funcionamiento con la previa validación y autorización de la supervisión.</t>
  </si>
  <si>
    <t>Suministro e instalación de sistemas fotovoltaicos, incluyendo panel solar, estructuras, inversores, cableado, conexión al sistema eléctrico existente, pruebas de generación, sincronización y verificación de funcionamiento del sistema.</t>
  </si>
  <si>
    <t>Mantenimiento y limpieza de paneles solares, incluyendo limpieza, revisión de conexiones eléctricas, verificación de generación y funcionamiento del sistema.</t>
  </si>
  <si>
    <t>Suministro e instalación de cajas eléctricas para paso, derivación o salida, incluyendo fijación, accesorios, conexión y verificación de funcionamiento.</t>
  </si>
  <si>
    <t>Suministro e instalación de dispositivos de protección eléctrica, tales como interruptores automáticos, diferenciales u otros, incluyendo conexión y verificación de funcionamiento.</t>
  </si>
  <si>
    <t>Suministro e instalación de señalización y rotulado de sistemas eléctricos existentes, incluyendo identificación de circuitos, tableros y redes.</t>
  </si>
  <si>
    <t>Suministro e instalación de luminarias tipo reflector para iluminación exterior hasta 100W, incluyendo soportes, accesorios, conexión al sistema eléctrico, fijación y verificación de funcionamiento, conforme a normatividad RETILAP aplicable.</t>
  </si>
  <si>
    <t>Suministro e instalación de luminarias tipo reflector para iluminación exterior mayor a 100W, incluyendo soportes, accesorios, conexión al sistema eléctrico, fijación y verificación de funcionamiento, conforme a normatividad RETILAP aplicable.</t>
  </si>
  <si>
    <t>Suministro e instalación de equipos de medición eléctrica, incluyendo conexión, configuración y verificación de funcionamiento.</t>
  </si>
  <si>
    <t>Suministro e instalación de poste metálico para alumbrado exterior, en acero galvanizado o inoxidable, incluyendo base de anclaje, platina, pernos, accesorios, instalación, conexión al sistema eléctrico y verificación de funcionamiento.</t>
  </si>
  <si>
    <t>Suministro e instalación de poste abatible para alumbrado exterior, incluyendo mecanismo de abatimiento, base de anclaje, herrajes, instalación, conexión al sistema eléctrico y verificación de funcionamiento.</t>
  </si>
  <si>
    <t>CUBIERTA</t>
  </si>
  <si>
    <t>6.1</t>
  </si>
  <si>
    <t>Suministro e instalación de pasarela en cubierta para labores de inspección y mantenimiento, en estructura metálica o aluminio, con ancho mínimo de 1,20 m o según diseño, incluyendo superficie de tránsito tipo rejilla o lámina antideslizante, estructura de soporte, anclajes a la estructura existente, barandas de seguridad en tubería metálica o aluminio, elementos de fijación, acceso y todo lo necesario para su correcto funcionamiento y seguridad.</t>
  </si>
  <si>
    <t>6.2</t>
  </si>
  <si>
    <t>Suministro e instalación de flanche en lámina galvanizada calibre 22, ancho aproximado de 0,40 m, anclado a muro o elemento existente, incluyendo fijación, sellado y cinta bituminosa autoadhesiva o equivalente.</t>
  </si>
  <si>
    <t>6.3</t>
  </si>
  <si>
    <t>Mantenimiento e impermeabilización de vigas canal o superficies de cubierta mediante aplicación de manto asfáltico o sistema equivalente, incluyendo preparación de superficie, limpieza, imprimación y acabado final.</t>
  </si>
  <si>
    <t>6.4</t>
  </si>
  <si>
    <t>Suministro e instalación de cubierta tipo sándwich en lámina metálica calibre 26 prepintada o equivalente, con núcleo en poliuretano o material aislante (espesor mínimo 30–40 mm), incluyendo fijaciones, tornillería, remates, sellos y todos los elementos necesarios para su correcta instalación.</t>
  </si>
  <si>
    <t>6.5</t>
  </si>
  <si>
    <t>Suministro e instalación de estructura metálica para soporte de cubierta o pasarelas, en perfiles estructurales conforme a diseño, incluyendo fabricación, montaje, anclajes y aplicación de pintura anticorrosiva.</t>
  </si>
  <si>
    <t>6.6</t>
  </si>
  <si>
    <t>Limpieza y mantenimiento de canales de cubierta para evacuación de aguas lluvias, incluyendo retiro de sedimentos, residuos, material vegetal y obstrucciones, limpieza manual o mecánica, disposición final de residuos en sitio autorizado, verificación del correcto flujo del sistema y revisión de puntos críticos.</t>
  </si>
  <si>
    <t>ADECUACIONES LOCATIVAS </t>
  </si>
  <si>
    <t>Suministro y aplicación de pañete en muros interiores sobre malla, incluyendo venas, filos, dilataciones, preparación de superficie, mortero y acabado.</t>
  </si>
  <si>
    <t xml:space="preserve">Suministro y aplicación de pañete en muros exteriores y culatas con mortero con aditivo hidrófugo, incluyendo preparación de superficie, aplicación en alturas mayores a 3,00 m y acabado tipo fachada. </t>
  </si>
  <si>
    <t>Suministro y aplicación de estuco acrílico en muros interiores, incluyendo preparación de superficie y acabado.</t>
  </si>
  <si>
    <t>Suministro y aplicación de pintura vinilo en muros interiores, mínimo tres (3) manos, incluyendo preparación de superficie.</t>
  </si>
  <si>
    <t>Suministro y aplicación de pintura para exteriores tipo acrílica, incluyendo preparación de superficie y acabado mínimo tres (3) manos.</t>
  </si>
  <si>
    <t>Suministro y aplicación de pintura esmalte en elementos metálicos, incluyendo limpieza, preparación de superficie, aplicación de anticorrosivo, pintura de acabado y verificación de adherencia.</t>
  </si>
  <si>
    <t>Tratamiento integral de humedad en muros interiores, incluyendo retiro de material deteriorado, limpieza, preparación de superficie y aplicación de sistema técnico especializado.</t>
  </si>
  <si>
    <t>Tratamiento superficial contra humedad en muros interiores mediante aplicación de recubrimientos impermeabilizantes o hidrófugos de base acrílica, elastomérica o equivalente, sin intervención de base. Incluye preparación de superficie y aplicación conforme a especificaciones del fabricante.</t>
  </si>
  <si>
    <t xml:space="preserve">Suministro y aplicación de impermeabilizante en muros interiores, mediante recubrimientos cementicios, acrílicos o equivalentes, incluyendo preparación de superficie. </t>
  </si>
  <si>
    <t>Suministro y aplicación de sistema impermeabilizante en muros exteriores, mediante recubrimientos elastoméricos, cementicios, acrílicos o poliuretánicos, incluyendo preparación de superficie y acabado resistente a la intemperie, en zonas que presenten o hayan presentado humedad, filtración o exposición directa a la intemperie, previa verificación por parte de la supervisión.</t>
  </si>
  <si>
    <t>Suministro e instalación de enchape cerámico en muros, incluyendo cortes, nivelación, boquilla, limpieza final y alineación de juntas.</t>
  </si>
  <si>
    <t>Suministro e instalación de piso en baldosa o cerámica, incluyendo nivelación, alineación, boquilla, acabado y limpieza final.</t>
  </si>
  <si>
    <t>Suministro e instalación de guardaescoba en PVC, incluyendo fijación cortes, uniones y acabado.</t>
  </si>
  <si>
    <t>Suministro y aplicación de pintura en cielorrasos, incluyendo preparación de superficie, resanes menores y acabado.</t>
  </si>
  <si>
    <t>Sellado de juntas en pisos mediante materiales elastoméricos o equivalentes, incluyendo preparación de superficie y aplicación.</t>
  </si>
  <si>
    <t>Sellado de juntas en muros, enchapes o elementos constructivos mediante siliconas o sellantes, incluyendo preparación y aplicación.</t>
  </si>
  <si>
    <t>Resane y acabado de superficies intervenidas en muros o cielos, incluyendo morteros, lijado y preparación para pintura.</t>
  </si>
  <si>
    <t>Suministro y aplicación de estuco para exteriores, incluyendo preparación siempre que la superficie existente se encuentre en condiciones aptas.</t>
  </si>
  <si>
    <t>Aplicación de pintura en muros interiores o exteriores sobre superficies existentes, sin intervención de base, incluyendo limpieza, lijado y preparación básica.</t>
  </si>
  <si>
    <t xml:space="preserve">Nivelación o regularización de pisos mediante mortero, incluyendo preparación de superficie y acabado para instalación de revestimientos. </t>
  </si>
  <si>
    <t xml:space="preserve">Reposición puntual de enchape en muros o pisos, incluyendo suministro, instalación, boquilla y limpieza. No incluye demolición o retiro de elementos existentes. </t>
  </si>
  <si>
    <t>Aplicación de recubrimiento anticorrosivo en elementos metálicos, incluyendo limpieza y preparación de superficie.</t>
  </si>
  <si>
    <t>Suministro e instalación de cielo raso en panel de yeso, PVC o similar, incluyendo estructura de soporte, nivelación, anclajes, protección de áreas inferiores, control de caída de materiales, tratamiento de juntas, pintura y acabado final.</t>
  </si>
  <si>
    <t xml:space="preserve">Suministro y aplicación de boquilla para enchapes en muros o pisos, incluyendo preparación y limpieza final.  </t>
  </si>
  <si>
    <t>Suministro y aplicación de imprimante o sellador previo a pintura o recubrimientos, incluyendo preparación de superficie.</t>
  </si>
  <si>
    <t>CARPINTERÍA, CERRAMIENTO Y ELEMENTOS ARQUITECTÓNICOS  </t>
  </si>
  <si>
    <t>Suministro e instalación de puerta tipo seguridad para uso institucional, conformada por hoja con estructura interna en bastidor de aglomerado RH (resistente a la humedad), con núcleo tipo macizo tubular en MDP, caras en tablero MDP con acabado en formica F-8. Incluye refuerzo estructural para cerradura, marco, tapajuntas, herrajes, cerradura multipunto, bisagras de seguridad tipo antipalanca, sistema de sellado inferior tipo guillotina, ajuste, nivelación y verificación de funcionamiento. El sistema deberá ser apto para uso en ambientes con humedad relativa elevada y contar con ficha técnica del fabricante, previa aprobación de la supervisión. Las dimensiones, acabado y configuración final se definirán de acuerdo con las condiciones de la sede a intervenir.</t>
  </si>
  <si>
    <t>Suministro e instalación de puerta en aluminio para uso interior o exterior, conformada por hoja en perfilería de aluminio extruido o equivalente, con panel liso, fresado o con inserciones de vidrio según diseño. Incluye marco, tapajuntas, herrajes, cerradura, bisagras, accesorios, fijación, ajuste, nivelación y verificación de funcionamiento. Espesor de la hoja mínimo de 45 mm. El acabado será en pintura electrostática tipo RAL o anodizado, según definición del proyecto. Las dimensiones, configuración y diseño final se definirán de acuerdo con las condiciones de la sede a intervenir.</t>
  </si>
  <si>
    <t>Suministro e instalación de puerta metálica, incluyendo marco, hoja, refuerzos, herrajes, cerradura, pintura anticorrosiva y acabado, instalación, fijación y verificación de funcionamiento, conforme a dimensiones existentes en obra.</t>
  </si>
  <si>
    <t>Suministro e instalación de marco metálico o en madera para puertas, incluyendo anclajes, nivelación y fijación.</t>
  </si>
  <si>
    <t>Suministro e instalación de bisagras, herrajes o accesorios para puertas, incluyendo ajuste y verificación de funcionamiento.</t>
  </si>
  <si>
    <t>Suministro e instalación de pasadores, cerrojos o pestillos para puertas o ventanas, incluyendo fijación y verificación de funcionamiento.</t>
  </si>
  <si>
    <t>Reparación y ajuste de puertas existentes en madera, incluyendo cambio de herrajes, nivelación, cepillado, alineación y verificación de funcionamiento, conforme a dimensiones existentes en obra.</t>
  </si>
  <si>
    <t>Reparación y ajuste de puertas existentes en metálicas, incluyendo cambio de herrajes, nivelación, cepillado, alineación y verificación de funcionamiento, conforme a dimensiones existentes en obra.</t>
  </si>
  <si>
    <t>Suministro e instalación de ventanas en aluminio, incluyendo marcos, hojas, vidrios, sellos, herrajes, fijación, nivelación y verificación de funcionamiento.</t>
  </si>
  <si>
    <t>Suministro e instalación de ventanas en aluminio, incluyendo marcos, hojas, vidrios, sellos, herrajes, fijación, nivelación y verificación de funcionamiento. Incluye película de control solar.</t>
  </si>
  <si>
    <t>Suministro e instalación de ventanas metálicas, incluyendo marcos, hojas, vidrios, sellos, herrajes, fijación, nivelación y verificación de funcionamiento.</t>
  </si>
  <si>
    <t>Suministro e instalación de ventanas metálicas, incluyendo marcos, hojas, vidrios, sellos, herrajes, fijación, nivelación y verificación de funcionamiento. Incluye película de control solar.</t>
  </si>
  <si>
    <t>Suministro e instalación de ventana acústica con perfilería en aluminio,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</si>
  <si>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</si>
  <si>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</si>
  <si>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ventana acústica con perfilería en aluminio,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</si>
  <si>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</si>
  <si>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El sistema deberá ser de apertura corrediza sobre riel, con elementos que garanticen adecuado sellado y hermeticidad en posición cerrada. Incluye marcos, hojas corredizas, alfajía, rieles, sellos perimetrales tipo felpa, burlete o equivalente, herrajes, fijación, nivelación, sellado y verificación de funcionamiento, hermeticidad y desempeño acústico. Incluye marcos, hojas, alfajía, sellos perimetrales, herrajes, fijación, nivelación, sellado y verificación de funcionamiento, hermeticidad y desempeño acústico. Las dimensiones y configuración final se definirán de acuerdo con las condiciones de la sede a intervenir.</t>
  </si>
  <si>
    <t>Suministro e instalación de ventana acústica con perfilería en metálica, conformada por sistema de doble acristalamiento hermético (DVH), con configuración laminada acústica (mínimo 6), y cámara intermedia de aire no menor a 12 mm. Incluye marcos, hojas, alfajía, sellos perimetrales, herrajes, fijación, nivelación, sellado y verificación de funcionamiento, hermeticidad y desempeño acústico. Incluye película de control solar. Las dimensiones y configuración final se definirán de acuerdo con las condiciones de la sede a intervenir.</t>
  </si>
  <si>
    <t>Suministro e instalación de empaques, felpas o sellos para ventanas, incluyendo retiro de elementos deteriorados e instalación.</t>
  </si>
  <si>
    <t>Mantenimiento o reparación de ventanas existentes, incluyendo ajuste de hojas, cambio de accesorios, sellos y verificación de funcionamiento.</t>
  </si>
  <si>
    <t>Suministro e instalación de vidrio para ventanas o puertas, incluyendo corte, transporte, instalación, sellado y limpieza final.</t>
  </si>
  <si>
    <t>Reposición de vidrio en ventanas o puertas, incluyendo retiro de piezas deterioradas, suministro, instalación y sellado.</t>
  </si>
  <si>
    <t>Suministro e instalación de cerradura tipo pomo, incluyendo instalación, ajuste y verificación de funcionamiento.</t>
  </si>
  <si>
    <t>Suministro e instalación de cerradura de seguridad tipo embutir o sobreponer, con sistema de cierre reforzado, cilindro de seguridad, mínimo tres (3) puntos de anclaje o pasadores de seguridad, incluyendo accesorios, instalación, ajuste y verificación de funcionamiento. El sistema deberá contar con ficha técnica del fabricante y ser aprobado por la supervisión.</t>
  </si>
  <si>
    <t>Suministro e instalación de cerradura de alta seguridad tipo embutir o sistema multipunto, con mínimo tres (3) puntos de cierre distribuidos en la hoja, cilindro de alta seguridad, protección contra ganzuado, taladro y manipulación, incluyendo accesorios, instalación, ajuste y verificación de funcionamiento. El sistema deberá contar con ficha técnica del fabricante y cumplir condiciones de uso institucional, previa aprobación de la supervisión.</t>
  </si>
  <si>
    <t>Suministro e instalación de rejas metálicas de seguridad, incluyendo fabricación, pintura anticorrosiva, transporte, instalación, anclaje y verificación de estabilidad.</t>
  </si>
  <si>
    <t>Suministro e instalación de puertas metálicas tipo reja o seguridad, incluyendo fabricación, herrajes, pintura anticorrosiva, instalación y verificación de funcionamiento.</t>
  </si>
  <si>
    <t>Suministro e instalación de barandas metálicas, incluyendo fabricación, soldadura, pintura anticorrosiva y acabado.</t>
  </si>
  <si>
    <t>Sellado perimetral de puertas o ventanas existentes mediante siliconas o sellantes, incluyendo preparación de superficie y aplicación.</t>
  </si>
  <si>
    <t>Suministro e instalación de cerramientos metálicos o divisiones, incluyendo estructura, anclajes, pintura y acabado.</t>
  </si>
  <si>
    <t>Mantenimiento preventivo o correctivo de elementos de carpintería (puertas, ventanas, rejas), incluyendo ajuste, limpieza, lubricación, cambio de accesorios menores y verificación de funcionamiento.</t>
  </si>
  <si>
    <t>ELEMENTOS COMPLEMENTARIOS Y DE SEGURIDAD </t>
  </si>
  <si>
    <t>Suministro e instalación de señalización reglamentaria de seguridad y evacuación (salidas de emergencia, rutas de evacuación, puntos de encuentro, equipos contra incendio), conforme a normatividad vigente, incluyendo fijación y verificación de visibilidad.</t>
  </si>
  <si>
    <t>Suministro y aplicación de demarcación de áreas mediante pintura para señalización horizontal (zonas de circulación, seguridad, evacuación o restricción), incluyendo preparación de superficie.</t>
  </si>
  <si>
    <t>Suministro y aplicación de señalización horizontal mediante pintura para la demarcación de símbolos, pictogramas o elementos gráficos (rutas de evacuación, señalización de seguridad, accesibilidad, zonas especiales u otros), incluyendo trazado, preparación de superficie, aplicación de pintura y acabado final. Se consideran símbolos de tamaño estándar hasta 1,00 m² por unidad.</t>
  </si>
  <si>
    <t>Suministro e instalación de señalización fotoluminiscente para rutas de evacuación, incluyendo fijación y verificación de funcionamiento.</t>
  </si>
  <si>
    <t>Suministro e instalación de detectores de humo o calor tipo autónomo o convencional, incluyendo conexión y verificación de funcionamiento.</t>
  </si>
  <si>
    <t>Suministro e instalación de dispositivos de alarma sonora o visual tipo autónomo, incluyendo conexión y verificación de funcionamiento.</t>
  </si>
  <si>
    <t>Suministro e instalación de bolardos o elementos de control de acceso, incluyendo anclaje y fijación.</t>
  </si>
  <si>
    <t>Suministro e instalación de bandas antideslizantes en escaleras o rampas, incluyendo preparación de superficie y fijación.</t>
  </si>
  <si>
    <t>Suministro e instalación de pasamanos metálicos, incluyendo soportes, anclajes, fijación y acabado.</t>
  </si>
  <si>
    <t>Suministro e instalación de franjas de seguridad o señalización en superficies vidriadas, incluyendo limpieza y fijación.</t>
  </si>
  <si>
    <t>Suministro e instalación de divisiones o puertas en vidrio templado o laminado, incluyendo tipo de vidrio según requerimiento (templado o laminado), herrajes, fijación y verificación de funcionamiento.</t>
  </si>
  <si>
    <t>Suministro e instalación de película de seguridad para superficies vidriadas, incluyendo limpieza y aplicación.</t>
  </si>
  <si>
    <t>Suministro e instalación de cerramientos livianos (malla, panel o similar) para control de acceso, incluyendo estructura, anclajes, fijación y acabado, conforme a condiciones definidas en obra.</t>
  </si>
  <si>
    <t>Suministro e instalación de placas de identificación para oficinas, áreas o dependencias,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</si>
  <si>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numeración o rotulado de puertas,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</si>
  <si>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tableros informativos o señalización institucional, incluyendo fijación. Las placas deberán cumplir criterios de accesibilidad universal, incorporando texto en alto relieve y sistema Braille (correctamente aplicado), contraste adecuado de color, tipografía legible y dimensiones conforme a normatividad vigente. Incluye diseño, fabricación, suministro, instalación y verificación de correcta fijación y lectura. La información y características finales deberán ser aprobadas dependiendo la sede a intervenir.</t>
  </si>
  <si>
    <t>Suministro e instalación de señalización exterior institucional, incluyendo estructura de soporte, anclaje, fijación y verificación de estabilidad. La información y características finales deberán ser aprobadas dependiendo la sede a intervenir.</t>
  </si>
  <si>
    <t>Mantenimiento o reposición de señalización existente, incluyendo limpieza, ajuste, reubicación o cambio de elementos deteriorados.</t>
  </si>
  <si>
    <t>Suministro e instalación de soportes para extintores, incluyendo fijación.</t>
  </si>
  <si>
    <t>Suministro e instalación de punto de anclaje para trabajo en alturas tipo argolla o anillo en “D” en acero inoxidable, certificado para detención, restricción o posicionamiento, incluyendo certificación del fabricante y capacidad de carga conforme a normatividad vigente aplicable a trabajo en alturas.</t>
  </si>
  <si>
    <t>INTERVENCIONES EXTERNAS Y PAISAJISMO  </t>
  </si>
  <si>
    <t>Limpieza, desbroce y descapote de zonas exteriores, incluyendo retiro de capa vegetal, recolección, cargue, transporte y disposición final de residuos en sitio autorizado, conforme a la normatividad ambiental vigente.</t>
  </si>
  <si>
    <t>Nivelación y conformación de terreno en zonas exteriores, incluyendo corte, relleno, extendido y compactación.</t>
  </si>
  <si>
    <t>Suministro, extendido y compactación de material de relleno seleccionado para adecuación de áreas exteriores.</t>
  </si>
  <si>
    <t>Suministro y construcción de andenes en concreto, incluyendo formaleta, vaciado, acabado, juntas y curado.</t>
  </si>
  <si>
    <t>Suministro y construcción de placas de concreto para zonas exteriores, incluyendo preparación de base, refuerzo, vaciado y acabado.</t>
  </si>
  <si>
    <t>Suministro e instalación de bordillos en concreto o prefabricados, incluyendo excavación, base y fijación.</t>
  </si>
  <si>
    <t>Construcción de cuneta o canal para drenaje superficial en concreto, sección tipo triangular o trapezoidal, con dimensiones hasta 0,30 m de ancho y 0,30 m de profundidad, incluyendo excavación, conformación, formaleta si aplica, vaciado, acabado y disposición de material sobrante.</t>
  </si>
  <si>
    <t>Construcción de cuneta o canal para drenaje superficial en concreto, sección tipo triangular o trapezoidal, con dimensiones mayores a 0,30 m y hasta 0,60 m de ancho y profundidad, incluyendo excavación, conformación, formaleta si aplica, vaciado, acabado y disposición de material sobrante.</t>
  </si>
  <si>
    <t>Construcción de cuneta o canal para drenaje superficial en concreto, sección tipo triangular o trapezoidal, con dimensiones mayores a 0,60 m de ancho o profundidad, incluyendo excavación, conformación, formaleta, refuerzo si aplica, vaciado, acabado y disposición de material sobrante.</t>
  </si>
  <si>
    <t>Suministro e instalación de sistema de drenaje tipo francés, incluyendo tubería perforada, material filtrante y geotextil.</t>
  </si>
  <si>
    <t>Suministro e instalación de rejillas o sumideros para evacuación de aguas lluvias, incluyendo conexión y fijación.</t>
  </si>
  <si>
    <t>Suministro y extendido de tierra vegetal para conformación de zonas verdes.</t>
  </si>
  <si>
    <t>Suministro y siembra de césped natural, incluyendo preparación de terreno y riego inicial.</t>
  </si>
  <si>
    <t>Suministro y siembra de plantas ornamentales, arbustos o especies vegetales, incluyendo excavación, abonado y riego inicial.</t>
  </si>
  <si>
    <t>Mantenimiento de zonas verdes, incluyendo poda, limpieza, riego y reposición de especies.</t>
  </si>
  <si>
    <t>Limpieza final de áreas exteriores intervenidas, incluyendo retiro de residuos y entrega en condiciones de uso.</t>
  </si>
  <si>
    <t xml:space="preserve">TOTAL COSTO DIRECTO </t>
  </si>
  <si>
    <t xml:space="preserve">Administración </t>
  </si>
  <si>
    <t>Imprevistos</t>
  </si>
  <si>
    <t>Utilidad</t>
  </si>
  <si>
    <t xml:space="preserve">Nota 1. </t>
  </si>
  <si>
    <t xml:space="preserve">Nota 2. </t>
  </si>
  <si>
    <t>La cotización deberá ser presentada en formato Excel y PDF, este último debidamente firmado por el representante legal o quien haga sus veces.
Así mismo, el cotizante deberá adjuntar:
Certificado de existencia y representación legal (Cámara de Comercio), con fecha de expedición no mayor a treinta (30) días calendario a la fecha de presentación de la cotización.
Registro Único Tributario (RUT) actualizado, en consideración al monto del proceso y para efectos de verificación de responsabilidades fiscales y tributarias.</t>
  </si>
  <si>
    <t xml:space="preserve">Nota 3. </t>
  </si>
  <si>
    <t>El cotizante deberá incluir dentro de su propuesta económica la totalidad de las actividades, suministros, equipos, materiales, mano de obra, adecuaciones y demás requerimientos necesarios para la ejecución integral del objeto, aun cuando estos no se encuentren expresamente descritos en el presente formato, pero resulten necesarios para su correcta funcionalidad y puesta en operación.
Así mismo, deberá contemplar todos los costos directos e indirectos, así como los impuestos, tasas, contribuciones y demás gravámenes aplicables, tales como importación, nacionalización, aranceles y tributos, sin que haya lugar a reconocimientos adicionales por estos conceptos durante la ejecución.</t>
  </si>
  <si>
    <t xml:space="preserve">Nota 4. </t>
  </si>
  <si>
    <r>
      <rPr>
        <b/>
        <i/>
        <sz val="8"/>
        <rFont val="Arial"/>
        <family val="2"/>
      </rPr>
      <t>Normativa aplicable y gestión de Seguridad y Salud en el Trabajo (HSE).</t>
    </r>
    <r>
      <rPr>
        <i/>
        <sz val="8"/>
        <rFont val="Arial"/>
        <family val="2"/>
      </rPr>
      <t xml:space="preserve">
El cotizante deberá garantizar el cumplimiento integral de la normatividad técnica, eléctrica, ambiental y de seguridad industrial aplicable durante la ejecución del contrato, incluyendo pero sin limitarse a:
Reglamento Técnico de Instalaciones Eléctricas – RETIE
Norma Técnica Colombiana NTC 5926 (ascensores eléctricos)
Reglamento Colombiano de Construcción Sismo Resistente – NSR-10 (cuando aplique)
Normativa ambiental vigente para manejo, transporte y disposición final de residuos
Sistema de Gestión de Seguridad y Salud en el Trabajo (SG-SST) conforme a la normatividad colombiana vigente
Normas aplicables para trabajo seguro en alturas, riesgo eléctrico y manipulación de cargas
</t>
    </r>
    <r>
      <rPr>
        <b/>
        <i/>
        <sz val="8"/>
        <rFont val="Arial"/>
        <family val="2"/>
      </rPr>
      <t>Gestión HSE durante la ejecución</t>
    </r>
    <r>
      <rPr>
        <i/>
        <sz val="8"/>
        <rFont val="Arial"/>
        <family val="2"/>
      </rPr>
      <t>:
El contratista deberá garantizar la implementación de un sistema de gestión HSE adecuado para las actividades objeto del contrato, incluyendo:
Designación obligatoria de un profesional responsable en Seguridad y Salud en el Trabajo (HSE), quien deberá tener licencia vigente y experiencia en actividades similares, con presencia durante la ejecución de las actividades críticas.
Elaboración e implementación de matrices de identificación de peligros, evaluación y valoración de riesgos (IPER o equivalente).
Implementación de procedimientos seguros de trabajo (incluyendo LOTO, trabajo en alturas, izaje y manejo de cargas).
Uso obligatorio de elementos de protección personal (EPP) certificados.
Señalización, delimitación y control de áreas de intervención.
Reporte y gestión de incidentes y accidentes de trabajo.
Alcance: El cumplimiento de estas disposiciones será de carácter obligatorio y se entenderá incluido dentro del valor de la cotización, sin que haya lugar a pagos adicionales por este concepto.</t>
    </r>
  </si>
  <si>
    <t>FIRMA</t>
  </si>
  <si>
    <t xml:space="preserve">NOMBRE DEL COTIZANTE </t>
  </si>
  <si>
    <t>HABITAT SOLUCIONES PARA LA CONSTRUCCION SAS</t>
  </si>
  <si>
    <t>NIT/CC</t>
  </si>
  <si>
    <t>901715048-0</t>
  </si>
  <si>
    <t>REPRESENTANTE LEGAL</t>
  </si>
  <si>
    <t>LUIS ALBERTO TRIANA GOMEZ </t>
  </si>
  <si>
    <t>ingenieria y suministros r&amp;e s.as.</t>
  </si>
  <si>
    <t>ingenieriaysuministrosrye@gmail.com</t>
  </si>
  <si>
    <r>
      <t xml:space="preserve">Se informa a los cotizantes que las intervenciones se ejecutarán en las sedes judiciales correspondientes a la </t>
    </r>
    <r>
      <rPr>
        <b/>
        <i/>
        <sz val="8"/>
        <rFont val="Arial"/>
        <family val="2"/>
      </rPr>
      <t>ZONA 1</t>
    </r>
    <r>
      <rPr>
        <i/>
        <sz val="8"/>
        <rFont val="Arial"/>
        <family val="2"/>
      </rPr>
      <t>, conforme a la distribución detallada en el anexo técnico que hace parte integral del presente formato.
En consecuencia, los valores cotizados deberán contemplar la totalidad de los costos asociados a la ejecución del objeto, incluyendo, sin limitarse a, transporte, cargue, descargue, movilización de personal, equipos y materiales, así como cualquier otro gasto necesario para la correcta entrega y ejecución en los sitios definidos, sin que haya lugar a reconocimientos adicionales por estos conceptos.</t>
    </r>
  </si>
  <si>
    <t>PROMEDIO</t>
  </si>
  <si>
    <t>HABITAT</t>
  </si>
  <si>
    <t>R&amp;E</t>
  </si>
  <si>
    <t xml:space="preserve">VALOR TOTAL </t>
  </si>
  <si>
    <t>VALOR TOTAL INCLUIDO IVA</t>
  </si>
  <si>
    <r>
      <rPr>
        <i/>
        <sz val="8"/>
        <color rgb="FF000000"/>
        <rFont val="Arial"/>
        <family val="2"/>
      </rPr>
      <t xml:space="preserve">Se informa a los cotizantes que las intervenciones se ejecutarán en las sedes judiciales correspondientes a la </t>
    </r>
    <r>
      <rPr>
        <b/>
        <i/>
        <sz val="8"/>
        <color rgb="FF000000"/>
        <rFont val="Arial"/>
        <family val="2"/>
      </rPr>
      <t>ZONA 2</t>
    </r>
    <r>
      <rPr>
        <i/>
        <sz val="8"/>
        <color rgb="FF000000"/>
        <rFont val="Arial"/>
        <family val="2"/>
      </rPr>
      <t>, conforme a la distribución detallada en el anexo técnico que hace parte integral del presente formato.
En consecuencia, los valores cotizados deberán contemplar la totalidad de los costos asociados a la ejecución del objeto, incluyendo, sin limitarse a, transporte, cargue, descargue, movilización de personal, equipos y materiales, así como cualquier otro gasto necesario para la correcta entrega y ejecución en los sitios definidos, sin que haya lugar a reconocimientos adicionales por estos conceptos.</t>
    </r>
  </si>
  <si>
    <t>COTIZACIÓN ZONA 2</t>
  </si>
  <si>
    <t>PROMEDIO DE LAS COTIZACIONES RECIBIDAS ZONA 3</t>
  </si>
  <si>
    <t>CON AIU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</si>
</sst>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([$$-409]* #,##0.00_);_([$$-409]* \(#,##0.00\);_([$$-409]* &quot;-&quot;??_);_(@_)"/>
    <numFmt numFmtId="166" formatCode="_(&quot;$&quot;* #,##0.00_);_(&quot;$&quot;* \(#,##0.00\);_(&quot;$&quot;* &quot;-&quot;??_);_(@_)"/>
    <numFmt numFmtId="167" formatCode="_([$$-409]* #,##0_);_([$$-409]* \(#,##0\);_([$$-409]* &quot;-&quot;??_);_(@_)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  <font>
      <b/>
      <sz val="11"/>
      <color rgb="FF000000"/>
      <name val="Aptos Narrow"/>
      <family val="2"/>
      <charset val="1"/>
    </font>
    <font>
      <b/>
      <sz val="12"/>
      <color theme="1"/>
      <name val="Aptos Narrow"/>
      <family val="2"/>
    </font>
    <font>
      <sz val="11"/>
      <color theme="1"/>
      <name val="Calibri"/>
      <family val="2"/>
    </font>
    <font>
      <sz val="12"/>
      <color rgb="FF000000"/>
      <name val="Calibri"/>
      <family val="2"/>
      <charset val="1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Aptos Narrow"/>
      <family val="2"/>
    </font>
    <font>
      <sz val="12"/>
      <name val="Aptos Narrow"/>
      <family val="2"/>
    </font>
    <font>
      <b/>
      <i/>
      <sz val="8"/>
      <name val="Arial"/>
      <family val="2"/>
    </font>
    <font>
      <i/>
      <sz val="8"/>
      <color rgb="FF000000"/>
      <name val="Arial"/>
      <family val="2"/>
    </font>
    <font>
      <b/>
      <i/>
      <sz val="8"/>
      <color rgb="FF000000"/>
      <name val="Arial"/>
      <family val="2"/>
    </font>
    <font>
      <i/>
      <sz val="8"/>
      <name val="Arial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1"/>
    </font>
    <font>
      <u/>
      <sz val="11"/>
      <color theme="10"/>
      <name val="Aptos Narrow"/>
      <family val="2"/>
      <scheme val="minor"/>
    </font>
    <font>
      <b/>
      <sz val="12"/>
      <color rgb="FFFF0000"/>
      <name val="Aptos Narrow"/>
      <family val="2"/>
    </font>
    <font>
      <b/>
      <sz val="11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C7A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1A98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AEDF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98">
    <xf numFmtId="0" fontId="0" fillId="0" borderId="0" xfId="0"/>
    <xf numFmtId="0" fontId="2" fillId="0" borderId="6" xfId="0" applyFont="1" applyBorder="1" applyAlignment="1">
      <alignment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6" borderId="7" xfId="0" applyFont="1" applyFill="1" applyBorder="1" applyAlignment="1">
      <alignment horizontal="left" vertical="center" wrapText="1"/>
    </xf>
    <xf numFmtId="164" fontId="2" fillId="9" borderId="21" xfId="0" applyNumberFormat="1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65" fontId="6" fillId="0" borderId="25" xfId="0" applyNumberFormat="1" applyFont="1" applyBorder="1"/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166" fontId="0" fillId="0" borderId="29" xfId="1" applyFont="1" applyBorder="1" applyAlignment="1">
      <alignment wrapText="1"/>
    </xf>
    <xf numFmtId="0" fontId="8" fillId="10" borderId="30" xfId="0" applyFont="1" applyFill="1" applyBorder="1" applyAlignment="1">
      <alignment horizontal="center" vertical="center" wrapText="1"/>
    </xf>
    <xf numFmtId="165" fontId="6" fillId="0" borderId="27" xfId="0" applyNumberFormat="1" applyFont="1" applyBorder="1"/>
    <xf numFmtId="165" fontId="6" fillId="0" borderId="33" xfId="0" applyNumberFormat="1" applyFont="1" applyBorder="1"/>
    <xf numFmtId="2" fontId="5" fillId="0" borderId="26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66" fontId="0" fillId="0" borderId="32" xfId="1" applyFont="1" applyBorder="1" applyAlignment="1">
      <alignment wrapText="1"/>
    </xf>
    <xf numFmtId="0" fontId="9" fillId="10" borderId="30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2" fontId="10" fillId="0" borderId="26" xfId="0" applyNumberFormat="1" applyFont="1" applyBorder="1" applyAlignment="1">
      <alignment horizontal="center" vertical="center" wrapText="1"/>
    </xf>
    <xf numFmtId="166" fontId="0" fillId="0" borderId="38" xfId="1" applyFont="1" applyBorder="1" applyAlignment="1">
      <alignment wrapText="1"/>
    </xf>
    <xf numFmtId="0" fontId="10" fillId="10" borderId="30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10" borderId="30" xfId="0" applyFont="1" applyFill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166" fontId="12" fillId="0" borderId="17" xfId="1" applyFont="1" applyBorder="1" applyAlignment="1">
      <alignment vertical="center" wrapText="1"/>
    </xf>
    <xf numFmtId="9" fontId="13" fillId="0" borderId="27" xfId="0" applyNumberFormat="1" applyFont="1" applyBorder="1" applyAlignment="1">
      <alignment vertical="center" wrapText="1"/>
    </xf>
    <xf numFmtId="166" fontId="13" fillId="0" borderId="46" xfId="1" applyFont="1" applyBorder="1" applyAlignment="1">
      <alignment vertical="center" wrapText="1"/>
    </xf>
    <xf numFmtId="166" fontId="12" fillId="0" borderId="47" xfId="1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166" fontId="0" fillId="0" borderId="27" xfId="1" applyFont="1" applyBorder="1" applyAlignment="1" applyProtection="1">
      <alignment wrapText="1"/>
      <protection locked="0"/>
    </xf>
    <xf numFmtId="166" fontId="18" fillId="0" borderId="27" xfId="1" applyFont="1" applyBorder="1" applyAlignment="1" applyProtection="1">
      <alignment wrapText="1"/>
      <protection locked="0"/>
    </xf>
    <xf numFmtId="166" fontId="13" fillId="0" borderId="27" xfId="1" applyFont="1" applyBorder="1" applyAlignment="1">
      <alignment vertical="center" wrapText="1"/>
    </xf>
    <xf numFmtId="164" fontId="2" fillId="9" borderId="26" xfId="0" applyNumberFormat="1" applyFont="1" applyFill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 wrapText="1"/>
    </xf>
    <xf numFmtId="0" fontId="9" fillId="10" borderId="26" xfId="0" applyFont="1" applyFill="1" applyBorder="1" applyAlignment="1">
      <alignment horizontal="center" vertical="center" wrapText="1"/>
    </xf>
    <xf numFmtId="0" fontId="10" fillId="10" borderId="26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166" fontId="12" fillId="9" borderId="27" xfId="1" applyFont="1" applyFill="1" applyBorder="1" applyAlignment="1">
      <alignment vertical="center" wrapText="1"/>
    </xf>
    <xf numFmtId="166" fontId="12" fillId="9" borderId="42" xfId="1" applyFont="1" applyFill="1" applyBorder="1" applyAlignment="1">
      <alignment vertical="center" wrapText="1"/>
    </xf>
    <xf numFmtId="167" fontId="6" fillId="0" borderId="25" xfId="0" applyNumberFormat="1" applyFont="1" applyBorder="1" applyAlignment="1">
      <alignment wrapText="1"/>
    </xf>
    <xf numFmtId="167" fontId="6" fillId="0" borderId="27" xfId="0" applyNumberFormat="1" applyFont="1" applyBorder="1"/>
    <xf numFmtId="167" fontId="6" fillId="0" borderId="33" xfId="0" applyNumberFormat="1" applyFont="1" applyBorder="1"/>
    <xf numFmtId="0" fontId="5" fillId="0" borderId="27" xfId="0" applyFont="1" applyBorder="1" applyAlignment="1">
      <alignment horizontal="justify" vertical="center" wrapText="1"/>
    </xf>
    <xf numFmtId="0" fontId="2" fillId="9" borderId="26" xfId="0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10" fillId="0" borderId="27" xfId="0" applyFont="1" applyBorder="1" applyAlignment="1">
      <alignment horizontal="justify" vertical="center" wrapText="1"/>
    </xf>
    <xf numFmtId="0" fontId="11" fillId="10" borderId="53" xfId="0" applyFont="1" applyFill="1" applyBorder="1" applyAlignment="1">
      <alignment horizontal="left" vertical="center" wrapText="1"/>
    </xf>
    <xf numFmtId="0" fontId="11" fillId="10" borderId="44" xfId="0" applyFont="1" applyFill="1" applyBorder="1" applyAlignment="1">
      <alignment horizontal="left" vertical="center" wrapText="1"/>
    </xf>
    <xf numFmtId="0" fontId="11" fillId="10" borderId="58" xfId="0" applyFont="1" applyFill="1" applyBorder="1" applyAlignment="1">
      <alignment horizontal="left" vertical="center" wrapText="1"/>
    </xf>
    <xf numFmtId="0" fontId="4" fillId="14" borderId="26" xfId="0" applyFont="1" applyFill="1" applyBorder="1" applyAlignment="1">
      <alignment horizontal="center" vertical="center"/>
    </xf>
    <xf numFmtId="0" fontId="4" fillId="14" borderId="27" xfId="0" applyFont="1" applyFill="1" applyBorder="1" applyAlignment="1">
      <alignment horizontal="center" vertical="center"/>
    </xf>
    <xf numFmtId="0" fontId="4" fillId="14" borderId="4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46" xfId="0" applyFont="1" applyBorder="1" applyAlignment="1">
      <alignment horizontal="left" vertical="center" wrapText="1"/>
    </xf>
    <xf numFmtId="0" fontId="12" fillId="9" borderId="26" xfId="0" applyFont="1" applyFill="1" applyBorder="1" applyAlignment="1">
      <alignment horizontal="right" vertical="center" wrapText="1"/>
    </xf>
    <xf numFmtId="0" fontId="12" fillId="9" borderId="27" xfId="0" applyFont="1" applyFill="1" applyBorder="1" applyAlignment="1">
      <alignment horizontal="right" vertical="center" wrapText="1"/>
    </xf>
    <xf numFmtId="0" fontId="13" fillId="0" borderId="26" xfId="0" applyFont="1" applyBorder="1" applyAlignment="1">
      <alignment horizontal="right" vertical="center" wrapText="1"/>
    </xf>
    <xf numFmtId="0" fontId="13" fillId="0" borderId="27" xfId="0" applyFont="1" applyBorder="1" applyAlignment="1">
      <alignment horizontal="right" vertical="center" wrapText="1"/>
    </xf>
    <xf numFmtId="0" fontId="12" fillId="9" borderId="41" xfId="0" applyFont="1" applyFill="1" applyBorder="1" applyAlignment="1">
      <alignment horizontal="right" vertical="center" wrapText="1"/>
    </xf>
    <xf numFmtId="0" fontId="12" fillId="9" borderId="42" xfId="0" applyFont="1" applyFill="1" applyBorder="1" applyAlignment="1">
      <alignment horizontal="right" vertical="center" wrapText="1"/>
    </xf>
    <xf numFmtId="0" fontId="2" fillId="9" borderId="27" xfId="0" applyFont="1" applyFill="1" applyBorder="1" applyAlignment="1">
      <alignment horizontal="left" vertical="center" wrapText="1"/>
    </xf>
    <xf numFmtId="0" fontId="2" fillId="9" borderId="46" xfId="0" applyFont="1" applyFill="1" applyBorder="1" applyAlignment="1">
      <alignment horizontal="left" vertical="center" wrapText="1"/>
    </xf>
    <xf numFmtId="0" fontId="9" fillId="10" borderId="53" xfId="0" applyFont="1" applyFill="1" applyBorder="1" applyAlignment="1">
      <alignment horizontal="left" vertical="center" wrapText="1"/>
    </xf>
    <xf numFmtId="0" fontId="9" fillId="10" borderId="44" xfId="0" applyFont="1" applyFill="1" applyBorder="1" applyAlignment="1">
      <alignment horizontal="left" vertical="center" wrapText="1"/>
    </xf>
    <xf numFmtId="0" fontId="9" fillId="10" borderId="58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5" borderId="7" xfId="0" applyFont="1" applyFill="1" applyBorder="1" applyAlignment="1">
      <alignment wrapText="1"/>
    </xf>
    <xf numFmtId="0" fontId="3" fillId="5" borderId="8" xfId="0" applyFont="1" applyFill="1" applyBorder="1" applyAlignment="1">
      <alignment wrapText="1"/>
    </xf>
    <xf numFmtId="0" fontId="3" fillId="5" borderId="9" xfId="0" applyFont="1" applyFill="1" applyBorder="1" applyAlignment="1">
      <alignment wrapText="1"/>
    </xf>
    <xf numFmtId="0" fontId="3" fillId="7" borderId="7" xfId="0" applyFont="1" applyFill="1" applyBorder="1" applyAlignment="1">
      <alignment wrapText="1"/>
    </xf>
    <xf numFmtId="0" fontId="3" fillId="7" borderId="8" xfId="0" applyFont="1" applyFill="1" applyBorder="1" applyAlignment="1">
      <alignment wrapText="1"/>
    </xf>
    <xf numFmtId="0" fontId="3" fillId="7" borderId="9" xfId="0" applyFont="1" applyFill="1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17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2" fillId="9" borderId="22" xfId="0" applyFont="1" applyFill="1" applyBorder="1" applyAlignment="1">
      <alignment horizontal="left" vertical="center" wrapText="1"/>
    </xf>
    <xf numFmtId="0" fontId="2" fillId="9" borderId="23" xfId="0" applyFont="1" applyFill="1" applyBorder="1" applyAlignment="1">
      <alignment horizontal="left" vertical="center" wrapText="1"/>
    </xf>
    <xf numFmtId="0" fontId="2" fillId="9" borderId="24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justify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28" xfId="0" applyFont="1" applyBorder="1" applyAlignment="1">
      <alignment horizontal="right" vertical="center" wrapText="1"/>
    </xf>
    <xf numFmtId="0" fontId="9" fillId="10" borderId="31" xfId="0" applyFont="1" applyFill="1" applyBorder="1" applyAlignment="1">
      <alignment horizontal="left" vertical="center" wrapText="1"/>
    </xf>
    <xf numFmtId="0" fontId="9" fillId="10" borderId="32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7" fillId="0" borderId="34" xfId="0" applyFont="1" applyBorder="1" applyAlignment="1">
      <alignment horizontal="right" vertical="center" wrapText="1"/>
    </xf>
    <xf numFmtId="0" fontId="9" fillId="10" borderId="35" xfId="0" applyFont="1" applyFill="1" applyBorder="1" applyAlignment="1">
      <alignment horizontal="left" vertical="center" wrapText="1"/>
    </xf>
    <xf numFmtId="0" fontId="9" fillId="10" borderId="8" xfId="0" applyFont="1" applyFill="1" applyBorder="1" applyAlignment="1">
      <alignment horizontal="left" vertical="center" wrapText="1"/>
    </xf>
    <xf numFmtId="0" fontId="9" fillId="10" borderId="36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0" borderId="37" xfId="0" applyFont="1" applyBorder="1" applyAlignment="1">
      <alignment horizontal="right" vertical="center" wrapText="1"/>
    </xf>
    <xf numFmtId="0" fontId="11" fillId="10" borderId="35" xfId="0" applyFont="1" applyFill="1" applyBorder="1" applyAlignment="1">
      <alignment horizontal="left" vertical="center" wrapText="1"/>
    </xf>
    <xf numFmtId="0" fontId="11" fillId="10" borderId="8" xfId="0" applyFont="1" applyFill="1" applyBorder="1" applyAlignment="1">
      <alignment horizontal="left" vertical="center" wrapText="1"/>
    </xf>
    <xf numFmtId="0" fontId="11" fillId="10" borderId="36" xfId="0" applyFont="1" applyFill="1" applyBorder="1" applyAlignment="1">
      <alignment horizontal="left" vertical="center" wrapText="1"/>
    </xf>
    <xf numFmtId="0" fontId="10" fillId="0" borderId="16" xfId="0" applyFont="1" applyBorder="1" applyAlignment="1">
      <alignment horizontal="justify" vertical="center" wrapText="1"/>
    </xf>
    <xf numFmtId="0" fontId="10" fillId="0" borderId="40" xfId="0" applyFont="1" applyBorder="1" applyAlignment="1">
      <alignment horizontal="justify" vertical="center" wrapText="1"/>
    </xf>
    <xf numFmtId="0" fontId="11" fillId="10" borderId="7" xfId="0" applyFont="1" applyFill="1" applyBorder="1" applyAlignment="1">
      <alignment horizontal="left" vertical="center" wrapText="1"/>
    </xf>
    <xf numFmtId="0" fontId="10" fillId="0" borderId="42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right" vertical="center" wrapText="1"/>
    </xf>
    <xf numFmtId="0" fontId="12" fillId="0" borderId="16" xfId="0" applyFont="1" applyBorder="1" applyAlignment="1">
      <alignment horizontal="right" vertical="center" wrapText="1"/>
    </xf>
    <xf numFmtId="0" fontId="13" fillId="0" borderId="43" xfId="0" applyFont="1" applyBorder="1" applyAlignment="1">
      <alignment horizontal="right" vertical="center" wrapText="1"/>
    </xf>
    <xf numFmtId="0" fontId="13" fillId="0" borderId="44" xfId="0" applyFont="1" applyBorder="1" applyAlignment="1">
      <alignment horizontal="right" vertical="center" wrapText="1"/>
    </xf>
    <xf numFmtId="0" fontId="13" fillId="0" borderId="45" xfId="0" applyFont="1" applyBorder="1" applyAlignment="1">
      <alignment horizontal="right" vertical="center" wrapText="1"/>
    </xf>
    <xf numFmtId="0" fontId="12" fillId="0" borderId="41" xfId="0" applyFont="1" applyBorder="1" applyAlignment="1">
      <alignment horizontal="right" vertical="center" wrapText="1"/>
    </xf>
    <xf numFmtId="0" fontId="12" fillId="0" borderId="42" xfId="0" applyFont="1" applyBorder="1" applyAlignment="1">
      <alignment horizontal="right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0" fontId="17" fillId="0" borderId="48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top" wrapText="1"/>
    </xf>
    <xf numFmtId="0" fontId="17" fillId="0" borderId="47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20" fillId="0" borderId="55" xfId="0" applyFont="1" applyBorder="1" applyAlignment="1">
      <alignment wrapText="1"/>
    </xf>
    <xf numFmtId="0" fontId="20" fillId="0" borderId="56" xfId="0" applyFont="1" applyBorder="1" applyAlignment="1">
      <alignment wrapText="1"/>
    </xf>
    <xf numFmtId="0" fontId="20" fillId="0" borderId="57" xfId="0" applyFont="1" applyBorder="1" applyAlignment="1">
      <alignment wrapText="1"/>
    </xf>
    <xf numFmtId="0" fontId="18" fillId="0" borderId="49" xfId="0" applyFont="1" applyBorder="1" applyAlignment="1">
      <alignment horizont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center" wrapText="1"/>
    </xf>
    <xf numFmtId="0" fontId="18" fillId="0" borderId="50" xfId="0" applyFont="1" applyBorder="1" applyAlignment="1" applyProtection="1">
      <alignment horizontal="center" wrapText="1"/>
      <protection locked="0"/>
    </xf>
    <xf numFmtId="0" fontId="18" fillId="0" borderId="51" xfId="0" applyFont="1" applyBorder="1" applyAlignment="1" applyProtection="1">
      <alignment horizontal="center" wrapText="1"/>
      <protection locked="0"/>
    </xf>
    <xf numFmtId="0" fontId="18" fillId="0" borderId="52" xfId="0" applyFont="1" applyBorder="1" applyAlignment="1" applyProtection="1">
      <alignment horizontal="center" wrapText="1"/>
      <protection locked="0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20" fillId="0" borderId="53" xfId="0" applyFont="1" applyBorder="1" applyAlignment="1">
      <alignment wrapText="1"/>
    </xf>
    <xf numFmtId="0" fontId="20" fillId="0" borderId="44" xfId="0" applyFont="1" applyBorder="1" applyAlignment="1">
      <alignment wrapText="1"/>
    </xf>
    <xf numFmtId="0" fontId="20" fillId="0" borderId="54" xfId="0" applyFont="1" applyBorder="1" applyAlignment="1">
      <alignment wrapText="1"/>
    </xf>
    <xf numFmtId="0" fontId="18" fillId="0" borderId="42" xfId="0" applyFont="1" applyBorder="1" applyAlignment="1" applyProtection="1">
      <alignment horizontal="center" wrapText="1"/>
      <protection locked="0"/>
    </xf>
    <xf numFmtId="0" fontId="18" fillId="0" borderId="47" xfId="0" applyFont="1" applyBorder="1" applyAlignment="1" applyProtection="1">
      <alignment horizontal="center" wrapText="1"/>
      <protection locked="0"/>
    </xf>
    <xf numFmtId="0" fontId="18" fillId="0" borderId="40" xfId="0" applyFont="1" applyBorder="1" applyAlignment="1" applyProtection="1">
      <alignment horizontal="center" wrapText="1"/>
      <protection locked="0"/>
    </xf>
    <xf numFmtId="0" fontId="18" fillId="0" borderId="48" xfId="0" applyFont="1" applyBorder="1" applyAlignment="1" applyProtection="1">
      <alignment horizontal="center" wrapText="1"/>
      <protection locked="0"/>
    </xf>
    <xf numFmtId="0" fontId="18" fillId="0" borderId="27" xfId="0" applyFont="1" applyBorder="1" applyAlignment="1" applyProtection="1">
      <alignment horizontal="center" wrapText="1"/>
      <protection locked="0"/>
    </xf>
    <xf numFmtId="0" fontId="18" fillId="0" borderId="46" xfId="0" applyFont="1" applyBorder="1" applyAlignment="1" applyProtection="1">
      <alignment horizontal="center" wrapText="1"/>
      <protection locked="0"/>
    </xf>
    <xf numFmtId="0" fontId="2" fillId="11" borderId="7" xfId="0" applyFont="1" applyFill="1" applyBorder="1" applyAlignment="1" applyProtection="1">
      <alignment vertical="center" wrapText="1"/>
      <protection locked="0"/>
    </xf>
    <xf numFmtId="0" fontId="2" fillId="11" borderId="8" xfId="0" applyFont="1" applyFill="1" applyBorder="1" applyAlignment="1" applyProtection="1">
      <alignment vertical="center" wrapText="1"/>
      <protection locked="0"/>
    </xf>
    <xf numFmtId="0" fontId="2" fillId="11" borderId="36" xfId="0" applyFont="1" applyFill="1" applyBorder="1" applyAlignment="1" applyProtection="1">
      <alignment vertical="center" wrapText="1"/>
      <protection locked="0"/>
    </xf>
    <xf numFmtId="0" fontId="21" fillId="12" borderId="7" xfId="2" applyFill="1" applyBorder="1" applyAlignment="1" applyProtection="1">
      <alignment vertical="center" wrapText="1"/>
      <protection locked="0"/>
    </xf>
    <xf numFmtId="0" fontId="2" fillId="12" borderId="8" xfId="0" applyFont="1" applyFill="1" applyBorder="1" applyAlignment="1" applyProtection="1">
      <alignment vertical="center" wrapText="1"/>
      <protection locked="0"/>
    </xf>
    <xf numFmtId="0" fontId="2" fillId="12" borderId="36" xfId="0" applyFont="1" applyFill="1" applyBorder="1" applyAlignment="1" applyProtection="1">
      <alignment vertical="center" wrapText="1"/>
      <protection locked="0"/>
    </xf>
    <xf numFmtId="0" fontId="2" fillId="13" borderId="7" xfId="0" applyFont="1" applyFill="1" applyBorder="1" applyAlignment="1" applyProtection="1">
      <alignment vertical="center" wrapText="1"/>
      <protection locked="0"/>
    </xf>
    <xf numFmtId="0" fontId="2" fillId="13" borderId="8" xfId="0" applyFont="1" applyFill="1" applyBorder="1" applyAlignment="1" applyProtection="1">
      <alignment vertical="center" wrapText="1"/>
      <protection locked="0"/>
    </xf>
    <xf numFmtId="0" fontId="2" fillId="13" borderId="36" xfId="0" applyFont="1" applyFill="1" applyBorder="1" applyAlignment="1" applyProtection="1">
      <alignment vertical="center" wrapText="1"/>
      <protection locked="0"/>
    </xf>
    <xf numFmtId="0" fontId="2" fillId="9" borderId="53" xfId="0" applyFont="1" applyFill="1" applyBorder="1" applyAlignment="1">
      <alignment horizontal="center" vertical="center" wrapText="1"/>
    </xf>
    <xf numFmtId="165" fontId="0" fillId="0" borderId="53" xfId="0" applyNumberFormat="1" applyBorder="1"/>
    <xf numFmtId="166" fontId="12" fillId="9" borderId="53" xfId="1" applyFont="1" applyFill="1" applyBorder="1" applyAlignment="1">
      <alignment vertical="center" wrapText="1"/>
    </xf>
    <xf numFmtId="166" fontId="13" fillId="0" borderId="53" xfId="1" applyFont="1" applyBorder="1" applyAlignment="1">
      <alignment vertical="center" wrapText="1"/>
    </xf>
    <xf numFmtId="166" fontId="22" fillId="9" borderId="55" xfId="1" applyFont="1" applyFill="1" applyBorder="1" applyAlignment="1">
      <alignment vertical="center" wrapText="1"/>
    </xf>
    <xf numFmtId="165" fontId="0" fillId="0" borderId="0" xfId="0" applyNumberFormat="1" applyBorder="1"/>
    <xf numFmtId="43" fontId="2" fillId="9" borderId="59" xfId="3" applyFont="1" applyFill="1" applyBorder="1" applyAlignment="1">
      <alignment horizontal="center" vertical="center" wrapText="1"/>
    </xf>
    <xf numFmtId="43" fontId="2" fillId="9" borderId="0" xfId="3" applyFont="1" applyFill="1" applyBorder="1" applyAlignment="1">
      <alignment horizontal="center" vertical="center" wrapText="1"/>
    </xf>
    <xf numFmtId="43" fontId="2" fillId="9" borderId="60" xfId="3" applyFont="1" applyFill="1" applyBorder="1" applyAlignment="1">
      <alignment horizontal="center" vertical="center" wrapText="1"/>
    </xf>
    <xf numFmtId="165" fontId="23" fillId="0" borderId="53" xfId="0" applyNumberFormat="1" applyFont="1" applyBorder="1"/>
    <xf numFmtId="44" fontId="0" fillId="0" borderId="0" xfId="0" applyNumberFormat="1"/>
  </cellXfs>
  <cellStyles count="4">
    <cellStyle name="Hipervínculo" xfId="2" builtinId="8"/>
    <cellStyle name="Millares" xfId="3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ingenieriaysuministrosry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18ED5-C28C-4B48-B4B2-4A605899802D}">
  <sheetPr>
    <pageSetUpPr fitToPage="1"/>
  </sheetPr>
  <dimension ref="A1:E258"/>
  <sheetViews>
    <sheetView topLeftCell="A234" workbookViewId="0">
      <selection activeCell="H242" sqref="H242"/>
    </sheetView>
  </sheetViews>
  <sheetFormatPr baseColWidth="10" defaultColWidth="9.140625" defaultRowHeight="15" x14ac:dyDescent="0.25"/>
  <cols>
    <col min="2" max="2" width="73.28515625" customWidth="1"/>
    <col min="3" max="3" width="18.42578125" customWidth="1"/>
    <col min="5" max="5" width="22.5703125" customWidth="1"/>
  </cols>
  <sheetData>
    <row r="1" spans="1:5" x14ac:dyDescent="0.25">
      <c r="A1" s="85" t="e" vm="1">
        <v>#VALUE!</v>
      </c>
      <c r="B1" s="86"/>
      <c r="C1" s="86"/>
      <c r="D1" s="86"/>
      <c r="E1" s="86"/>
    </row>
    <row r="2" spans="1:5" x14ac:dyDescent="0.25">
      <c r="A2" s="87"/>
      <c r="B2" s="88"/>
      <c r="C2" s="88"/>
      <c r="D2" s="88"/>
      <c r="E2" s="88"/>
    </row>
    <row r="3" spans="1:5" ht="15.75" thickBot="1" x14ac:dyDescent="0.3">
      <c r="A3" s="89"/>
      <c r="B3" s="90"/>
      <c r="C3" s="90"/>
      <c r="D3" s="90"/>
      <c r="E3" s="90"/>
    </row>
    <row r="4" spans="1:5" ht="30.75" customHeight="1" thickBot="1" x14ac:dyDescent="0.3">
      <c r="A4" s="1"/>
      <c r="B4" s="2" t="s">
        <v>0</v>
      </c>
      <c r="C4" s="91" t="s">
        <v>1</v>
      </c>
      <c r="D4" s="92"/>
      <c r="E4" s="93"/>
    </row>
    <row r="5" spans="1:5" ht="28.5" customHeight="1" thickBot="1" x14ac:dyDescent="0.3">
      <c r="A5" s="3"/>
      <c r="B5" s="4" t="s">
        <v>2</v>
      </c>
      <c r="C5" s="94" t="s">
        <v>3</v>
      </c>
      <c r="D5" s="95"/>
      <c r="E5" s="96"/>
    </row>
    <row r="6" spans="1:5" ht="30.75" customHeight="1" thickBot="1" x14ac:dyDescent="0.3">
      <c r="A6" s="1"/>
      <c r="B6" s="5" t="s">
        <v>4</v>
      </c>
      <c r="C6" s="97" t="s">
        <v>5</v>
      </c>
      <c r="D6" s="98"/>
      <c r="E6" s="99"/>
    </row>
    <row r="7" spans="1:5" ht="15.75" thickBot="1" x14ac:dyDescent="0.3">
      <c r="A7" s="100"/>
      <c r="B7" s="101"/>
      <c r="C7" s="101"/>
      <c r="D7" s="101"/>
      <c r="E7" s="101"/>
    </row>
    <row r="8" spans="1:5" x14ac:dyDescent="0.25">
      <c r="A8" s="102" t="s">
        <v>276</v>
      </c>
      <c r="B8" s="103"/>
      <c r="C8" s="103"/>
      <c r="D8" s="103"/>
      <c r="E8" s="104"/>
    </row>
    <row r="9" spans="1:5" ht="15.75" thickBot="1" x14ac:dyDescent="0.3">
      <c r="A9" s="105"/>
      <c r="B9" s="106"/>
      <c r="C9" s="106"/>
      <c r="D9" s="106"/>
      <c r="E9" s="107"/>
    </row>
    <row r="10" spans="1:5" ht="15.75" thickTop="1" x14ac:dyDescent="0.25">
      <c r="A10" s="108" t="s">
        <v>7</v>
      </c>
      <c r="B10" s="110" t="s">
        <v>8</v>
      </c>
      <c r="C10" s="110"/>
      <c r="D10" s="110" t="s">
        <v>9</v>
      </c>
      <c r="E10" s="112" t="s">
        <v>10</v>
      </c>
    </row>
    <row r="11" spans="1:5" ht="15.75" thickBot="1" x14ac:dyDescent="0.3">
      <c r="A11" s="109"/>
      <c r="B11" s="111"/>
      <c r="C11" s="111"/>
      <c r="D11" s="111"/>
      <c r="E11" s="113"/>
    </row>
    <row r="12" spans="1:5" ht="15.75" thickBot="1" x14ac:dyDescent="0.3">
      <c r="A12" s="6">
        <v>1</v>
      </c>
      <c r="B12" s="114" t="s">
        <v>11</v>
      </c>
      <c r="C12" s="115"/>
      <c r="D12" s="115"/>
      <c r="E12" s="116"/>
    </row>
    <row r="13" spans="1:5" ht="15.75" x14ac:dyDescent="0.25">
      <c r="A13" s="7">
        <v>1.1000000000000001</v>
      </c>
      <c r="B13" s="117" t="s">
        <v>12</v>
      </c>
      <c r="C13" s="117"/>
      <c r="D13" s="8" t="s">
        <v>13</v>
      </c>
      <c r="E13" s="9">
        <v>5985</v>
      </c>
    </row>
    <row r="14" spans="1:5" ht="15.75" x14ac:dyDescent="0.25">
      <c r="A14" s="10">
        <v>1.2</v>
      </c>
      <c r="B14" s="53" t="s">
        <v>14</v>
      </c>
      <c r="C14" s="53"/>
      <c r="D14" s="11" t="s">
        <v>13</v>
      </c>
      <c r="E14" s="9">
        <v>4436</v>
      </c>
    </row>
    <row r="15" spans="1:5" ht="32.25" customHeight="1" x14ac:dyDescent="0.25">
      <c r="A15" s="10">
        <v>1.3</v>
      </c>
      <c r="B15" s="53" t="s">
        <v>15</v>
      </c>
      <c r="C15" s="53"/>
      <c r="D15" s="11" t="s">
        <v>13</v>
      </c>
      <c r="E15" s="9">
        <v>5372</v>
      </c>
    </row>
    <row r="16" spans="1:5" ht="29.25" customHeight="1" x14ac:dyDescent="0.25">
      <c r="A16" s="10">
        <v>1.4</v>
      </c>
      <c r="B16" s="53" t="s">
        <v>16</v>
      </c>
      <c r="C16" s="53"/>
      <c r="D16" s="11" t="s">
        <v>13</v>
      </c>
      <c r="E16" s="9">
        <v>6128</v>
      </c>
    </row>
    <row r="17" spans="1:5" ht="30" customHeight="1" x14ac:dyDescent="0.25">
      <c r="A17" s="10">
        <v>1.5</v>
      </c>
      <c r="B17" s="53" t="s">
        <v>17</v>
      </c>
      <c r="C17" s="53"/>
      <c r="D17" s="11" t="s">
        <v>18</v>
      </c>
      <c r="E17" s="9">
        <v>10060363</v>
      </c>
    </row>
    <row r="18" spans="1:5" ht="33" customHeight="1" x14ac:dyDescent="0.25">
      <c r="A18" s="10">
        <v>1.6</v>
      </c>
      <c r="B18" s="53" t="s">
        <v>19</v>
      </c>
      <c r="C18" s="53"/>
      <c r="D18" s="11" t="s">
        <v>13</v>
      </c>
      <c r="E18" s="9">
        <v>235125</v>
      </c>
    </row>
    <row r="19" spans="1:5" ht="45" customHeight="1" x14ac:dyDescent="0.25">
      <c r="A19" s="10">
        <v>1.7</v>
      </c>
      <c r="B19" s="53" t="s">
        <v>20</v>
      </c>
      <c r="C19" s="53"/>
      <c r="D19" s="11" t="s">
        <v>18</v>
      </c>
      <c r="E19" s="9">
        <v>4545750</v>
      </c>
    </row>
    <row r="20" spans="1:5" ht="15.75" thickBot="1" x14ac:dyDescent="0.3">
      <c r="A20" s="118" t="s">
        <v>21</v>
      </c>
      <c r="B20" s="119"/>
      <c r="C20" s="119"/>
      <c r="D20" s="120"/>
      <c r="E20" s="12">
        <f>SUM(E13:E19)</f>
        <v>14863159</v>
      </c>
    </row>
    <row r="21" spans="1:5" ht="15.75" thickBot="1" x14ac:dyDescent="0.3">
      <c r="A21" s="13">
        <v>2</v>
      </c>
      <c r="B21" s="121" t="s">
        <v>22</v>
      </c>
      <c r="C21" s="121"/>
      <c r="D21" s="121"/>
      <c r="E21" s="122"/>
    </row>
    <row r="22" spans="1:5" ht="61.5" customHeight="1" x14ac:dyDescent="0.25">
      <c r="A22" s="7">
        <v>2.1</v>
      </c>
      <c r="B22" s="117" t="s">
        <v>23</v>
      </c>
      <c r="C22" s="117"/>
      <c r="D22" s="8" t="s">
        <v>13</v>
      </c>
      <c r="E22" s="14">
        <v>10474</v>
      </c>
    </row>
    <row r="23" spans="1:5" ht="65.25" customHeight="1" x14ac:dyDescent="0.25">
      <c r="A23" s="10">
        <v>2.2000000000000002</v>
      </c>
      <c r="B23" s="53" t="s">
        <v>24</v>
      </c>
      <c r="C23" s="53"/>
      <c r="D23" s="11" t="s">
        <v>13</v>
      </c>
      <c r="E23" s="15">
        <v>42180</v>
      </c>
    </row>
    <row r="24" spans="1:5" ht="47.25" customHeight="1" x14ac:dyDescent="0.25">
      <c r="A24" s="10">
        <v>2.2999999999999998</v>
      </c>
      <c r="B24" s="53" t="s">
        <v>25</v>
      </c>
      <c r="C24" s="53"/>
      <c r="D24" s="11" t="s">
        <v>13</v>
      </c>
      <c r="E24" s="15">
        <v>45600</v>
      </c>
    </row>
    <row r="25" spans="1:5" ht="48" customHeight="1" x14ac:dyDescent="0.25">
      <c r="A25" s="10">
        <v>2.4</v>
      </c>
      <c r="B25" s="53" t="s">
        <v>26</v>
      </c>
      <c r="C25" s="53"/>
      <c r="D25" s="11" t="s">
        <v>27</v>
      </c>
      <c r="E25" s="15">
        <v>59138</v>
      </c>
    </row>
    <row r="26" spans="1:5" ht="45.75" customHeight="1" x14ac:dyDescent="0.25">
      <c r="A26" s="10">
        <v>2.5</v>
      </c>
      <c r="B26" s="53" t="s">
        <v>28</v>
      </c>
      <c r="C26" s="53"/>
      <c r="D26" s="11" t="s">
        <v>29</v>
      </c>
      <c r="E26" s="15">
        <v>61988</v>
      </c>
    </row>
    <row r="27" spans="1:5" ht="44.25" customHeight="1" x14ac:dyDescent="0.25">
      <c r="A27" s="10">
        <v>2.6</v>
      </c>
      <c r="B27" s="53" t="s">
        <v>30</v>
      </c>
      <c r="C27" s="53"/>
      <c r="D27" s="11" t="s">
        <v>27</v>
      </c>
      <c r="E27" s="15">
        <v>12046</v>
      </c>
    </row>
    <row r="28" spans="1:5" ht="45" customHeight="1" x14ac:dyDescent="0.25">
      <c r="A28" s="10">
        <v>2.7</v>
      </c>
      <c r="B28" s="53" t="s">
        <v>31</v>
      </c>
      <c r="C28" s="53"/>
      <c r="D28" s="11" t="s">
        <v>27</v>
      </c>
      <c r="E28" s="15">
        <v>57428</v>
      </c>
    </row>
    <row r="29" spans="1:5" ht="45" customHeight="1" x14ac:dyDescent="0.25">
      <c r="A29" s="10">
        <v>2.8</v>
      </c>
      <c r="B29" s="53" t="s">
        <v>32</v>
      </c>
      <c r="C29" s="53"/>
      <c r="D29" s="11" t="s">
        <v>33</v>
      </c>
      <c r="E29" s="15">
        <v>21304</v>
      </c>
    </row>
    <row r="30" spans="1:5" ht="45" customHeight="1" x14ac:dyDescent="0.25">
      <c r="A30" s="10">
        <v>2.9</v>
      </c>
      <c r="B30" s="53" t="s">
        <v>34</v>
      </c>
      <c r="C30" s="53"/>
      <c r="D30" s="11" t="s">
        <v>27</v>
      </c>
      <c r="E30" s="15">
        <v>169148</v>
      </c>
    </row>
    <row r="31" spans="1:5" ht="45.75" customHeight="1" x14ac:dyDescent="0.25">
      <c r="A31" s="16">
        <v>2.1</v>
      </c>
      <c r="B31" s="53" t="s">
        <v>35</v>
      </c>
      <c r="C31" s="53"/>
      <c r="D31" s="11" t="s">
        <v>27</v>
      </c>
      <c r="E31" s="15">
        <v>175988</v>
      </c>
    </row>
    <row r="32" spans="1:5" ht="60.75" customHeight="1" x14ac:dyDescent="0.25">
      <c r="A32" s="10">
        <v>2.11</v>
      </c>
      <c r="B32" s="53" t="s">
        <v>36</v>
      </c>
      <c r="C32" s="53"/>
      <c r="D32" s="11" t="s">
        <v>37</v>
      </c>
      <c r="E32" s="15">
        <v>705375</v>
      </c>
    </row>
    <row r="33" spans="1:5" ht="59.25" customHeight="1" x14ac:dyDescent="0.25">
      <c r="A33" s="10">
        <v>2.12</v>
      </c>
      <c r="B33" s="53" t="s">
        <v>38</v>
      </c>
      <c r="C33" s="53"/>
      <c r="D33" s="11" t="s">
        <v>27</v>
      </c>
      <c r="E33" s="15">
        <v>123975</v>
      </c>
    </row>
    <row r="34" spans="1:5" ht="45.75" customHeight="1" x14ac:dyDescent="0.25">
      <c r="A34" s="10">
        <v>2.13</v>
      </c>
      <c r="B34" s="53" t="s">
        <v>39</v>
      </c>
      <c r="C34" s="53"/>
      <c r="D34" s="11" t="s">
        <v>13</v>
      </c>
      <c r="E34" s="15">
        <v>33488</v>
      </c>
    </row>
    <row r="35" spans="1:5" ht="47.25" customHeight="1" x14ac:dyDescent="0.25">
      <c r="A35" s="10">
        <v>2.14</v>
      </c>
      <c r="B35" s="53" t="s">
        <v>40</v>
      </c>
      <c r="C35" s="53"/>
      <c r="D35" s="11" t="s">
        <v>27</v>
      </c>
      <c r="E35" s="15">
        <v>270750</v>
      </c>
    </row>
    <row r="36" spans="1:5" ht="52.5" customHeight="1" x14ac:dyDescent="0.25">
      <c r="A36" s="10">
        <v>2.15</v>
      </c>
      <c r="B36" s="53" t="s">
        <v>41</v>
      </c>
      <c r="C36" s="53"/>
      <c r="D36" s="11" t="s">
        <v>27</v>
      </c>
      <c r="E36" s="15">
        <v>313500</v>
      </c>
    </row>
    <row r="37" spans="1:5" ht="48.75" customHeight="1" x14ac:dyDescent="0.25">
      <c r="A37" s="10">
        <v>2.16</v>
      </c>
      <c r="B37" s="53" t="s">
        <v>42</v>
      </c>
      <c r="C37" s="53"/>
      <c r="D37" s="11" t="s">
        <v>27</v>
      </c>
      <c r="E37" s="15">
        <v>85500</v>
      </c>
    </row>
    <row r="38" spans="1:5" ht="30.75" customHeight="1" x14ac:dyDescent="0.25">
      <c r="A38" s="10">
        <v>2.17</v>
      </c>
      <c r="B38" s="53" t="s">
        <v>43</v>
      </c>
      <c r="C38" s="53"/>
      <c r="D38" s="11" t="s">
        <v>13</v>
      </c>
      <c r="E38" s="15">
        <v>34200</v>
      </c>
    </row>
    <row r="39" spans="1:5" ht="75" customHeight="1" thickBot="1" x14ac:dyDescent="0.3">
      <c r="A39" s="17">
        <v>2.1800000000000002</v>
      </c>
      <c r="B39" s="123" t="s">
        <v>44</v>
      </c>
      <c r="C39" s="123"/>
      <c r="D39" s="18" t="s">
        <v>13</v>
      </c>
      <c r="E39" s="15">
        <v>19808</v>
      </c>
    </row>
    <row r="40" spans="1:5" ht="15.75" thickBot="1" x14ac:dyDescent="0.3">
      <c r="A40" s="124" t="s">
        <v>21</v>
      </c>
      <c r="B40" s="125"/>
      <c r="C40" s="125"/>
      <c r="D40" s="126"/>
      <c r="E40" s="19">
        <f>SUM(E22:E39)</f>
        <v>2241890</v>
      </c>
    </row>
    <row r="41" spans="1:5" ht="15.75" thickBot="1" x14ac:dyDescent="0.3">
      <c r="A41" s="20">
        <v>3</v>
      </c>
      <c r="B41" s="127" t="s">
        <v>45</v>
      </c>
      <c r="C41" s="128"/>
      <c r="D41" s="128"/>
      <c r="E41" s="129"/>
    </row>
    <row r="42" spans="1:5" ht="51.75" customHeight="1" x14ac:dyDescent="0.25">
      <c r="A42" s="7">
        <v>3.1</v>
      </c>
      <c r="B42" s="117" t="s">
        <v>46</v>
      </c>
      <c r="C42" s="117"/>
      <c r="D42" s="8" t="s">
        <v>37</v>
      </c>
      <c r="E42" s="14">
        <v>1980750</v>
      </c>
    </row>
    <row r="43" spans="1:5" ht="34.5" customHeight="1" x14ac:dyDescent="0.25">
      <c r="A43" s="21">
        <v>3.2</v>
      </c>
      <c r="B43" s="58" t="s">
        <v>47</v>
      </c>
      <c r="C43" s="58"/>
      <c r="D43" s="22" t="s">
        <v>37</v>
      </c>
      <c r="E43" s="15">
        <v>1667250</v>
      </c>
    </row>
    <row r="44" spans="1:5" ht="32.25" customHeight="1" x14ac:dyDescent="0.25">
      <c r="A44" s="21">
        <v>3.3</v>
      </c>
      <c r="B44" s="58" t="s">
        <v>48</v>
      </c>
      <c r="C44" s="58"/>
      <c r="D44" s="22" t="s">
        <v>49</v>
      </c>
      <c r="E44" s="15">
        <v>17813</v>
      </c>
    </row>
    <row r="45" spans="1:5" ht="31.5" customHeight="1" x14ac:dyDescent="0.25">
      <c r="A45" s="21">
        <v>3.4</v>
      </c>
      <c r="B45" s="58" t="s">
        <v>50</v>
      </c>
      <c r="C45" s="58"/>
      <c r="D45" s="22" t="s">
        <v>13</v>
      </c>
      <c r="E45" s="15">
        <v>44175</v>
      </c>
    </row>
    <row r="46" spans="1:5" ht="31.5" customHeight="1" x14ac:dyDescent="0.25">
      <c r="A46" s="21">
        <v>3.5</v>
      </c>
      <c r="B46" s="58" t="s">
        <v>51</v>
      </c>
      <c r="C46" s="58"/>
      <c r="D46" s="22" t="s">
        <v>13</v>
      </c>
      <c r="E46" s="15">
        <v>55575</v>
      </c>
    </row>
    <row r="47" spans="1:5" ht="31.5" customHeight="1" x14ac:dyDescent="0.25">
      <c r="A47" s="21">
        <v>3.6</v>
      </c>
      <c r="B47" s="58" t="s">
        <v>52</v>
      </c>
      <c r="C47" s="58"/>
      <c r="D47" s="22" t="s">
        <v>33</v>
      </c>
      <c r="E47" s="15">
        <v>64125</v>
      </c>
    </row>
    <row r="48" spans="1:5" ht="21" customHeight="1" x14ac:dyDescent="0.25">
      <c r="A48" s="21">
        <v>3.7</v>
      </c>
      <c r="B48" s="58" t="s">
        <v>53</v>
      </c>
      <c r="C48" s="58"/>
      <c r="D48" s="22" t="s">
        <v>33</v>
      </c>
      <c r="E48" s="15">
        <v>159600</v>
      </c>
    </row>
    <row r="49" spans="1:5" ht="30.75" customHeight="1" x14ac:dyDescent="0.25">
      <c r="A49" s="21">
        <v>3.8</v>
      </c>
      <c r="B49" s="58" t="s">
        <v>54</v>
      </c>
      <c r="C49" s="58"/>
      <c r="D49" s="22" t="s">
        <v>13</v>
      </c>
      <c r="E49" s="15">
        <v>171000</v>
      </c>
    </row>
    <row r="50" spans="1:5" ht="48" customHeight="1" x14ac:dyDescent="0.25">
      <c r="A50" s="21">
        <v>3.9</v>
      </c>
      <c r="B50" s="58" t="s">
        <v>55</v>
      </c>
      <c r="C50" s="58"/>
      <c r="D50" s="22" t="s">
        <v>13</v>
      </c>
      <c r="E50" s="15">
        <v>71250</v>
      </c>
    </row>
    <row r="51" spans="1:5" ht="47.25" customHeight="1" x14ac:dyDescent="0.25">
      <c r="A51" s="23">
        <v>3.1</v>
      </c>
      <c r="B51" s="58" t="s">
        <v>56</v>
      </c>
      <c r="C51" s="58"/>
      <c r="D51" s="22" t="s">
        <v>13</v>
      </c>
      <c r="E51" s="15">
        <v>85500</v>
      </c>
    </row>
    <row r="52" spans="1:5" ht="31.5" customHeight="1" x14ac:dyDescent="0.25">
      <c r="A52" s="21">
        <v>3.11</v>
      </c>
      <c r="B52" s="58" t="s">
        <v>57</v>
      </c>
      <c r="C52" s="58"/>
      <c r="D52" s="22" t="s">
        <v>13</v>
      </c>
      <c r="E52" s="15">
        <v>99750</v>
      </c>
    </row>
    <row r="53" spans="1:5" ht="32.25" customHeight="1" x14ac:dyDescent="0.25">
      <c r="A53" s="21">
        <v>3.12</v>
      </c>
      <c r="B53" s="58" t="s">
        <v>58</v>
      </c>
      <c r="C53" s="58"/>
      <c r="D53" s="22" t="s">
        <v>13</v>
      </c>
      <c r="E53" s="15">
        <v>128250</v>
      </c>
    </row>
    <row r="54" spans="1:5" ht="48.75" customHeight="1" x14ac:dyDescent="0.25">
      <c r="A54" s="21">
        <v>3.13</v>
      </c>
      <c r="B54" s="58" t="s">
        <v>59</v>
      </c>
      <c r="C54" s="58"/>
      <c r="D54" s="22" t="s">
        <v>13</v>
      </c>
      <c r="E54" s="15">
        <v>126825</v>
      </c>
    </row>
    <row r="55" spans="1:5" ht="33.75" customHeight="1" x14ac:dyDescent="0.25">
      <c r="A55" s="21">
        <v>3.14</v>
      </c>
      <c r="B55" s="58" t="s">
        <v>60</v>
      </c>
      <c r="C55" s="58"/>
      <c r="D55" s="22" t="s">
        <v>13</v>
      </c>
      <c r="E55" s="15">
        <v>49875</v>
      </c>
    </row>
    <row r="56" spans="1:5" ht="31.5" customHeight="1" x14ac:dyDescent="0.25">
      <c r="A56" s="21">
        <v>3.15</v>
      </c>
      <c r="B56" s="58" t="s">
        <v>61</v>
      </c>
      <c r="C56" s="58"/>
      <c r="D56" s="22" t="s">
        <v>33</v>
      </c>
      <c r="E56" s="15">
        <v>27075</v>
      </c>
    </row>
    <row r="57" spans="1:5" ht="30.75" customHeight="1" x14ac:dyDescent="0.25">
      <c r="A57" s="21">
        <v>3.16</v>
      </c>
      <c r="B57" s="58" t="s">
        <v>62</v>
      </c>
      <c r="C57" s="58"/>
      <c r="D57" s="22" t="s">
        <v>13</v>
      </c>
      <c r="E57" s="15">
        <v>163875</v>
      </c>
    </row>
    <row r="58" spans="1:5" ht="31.5" customHeight="1" x14ac:dyDescent="0.25">
      <c r="A58" s="21">
        <v>3.17</v>
      </c>
      <c r="B58" s="58" t="s">
        <v>63</v>
      </c>
      <c r="C58" s="58"/>
      <c r="D58" s="22" t="s">
        <v>27</v>
      </c>
      <c r="E58" s="15">
        <v>52298</v>
      </c>
    </row>
    <row r="59" spans="1:5" ht="32.25" customHeight="1" x14ac:dyDescent="0.25">
      <c r="A59" s="21">
        <v>3.18</v>
      </c>
      <c r="B59" s="58" t="s">
        <v>64</v>
      </c>
      <c r="C59" s="58"/>
      <c r="D59" s="22" t="s">
        <v>13</v>
      </c>
      <c r="E59" s="15">
        <v>106234</v>
      </c>
    </row>
    <row r="60" spans="1:5" ht="31.5" customHeight="1" x14ac:dyDescent="0.25">
      <c r="A60" s="21">
        <v>3.19</v>
      </c>
      <c r="B60" s="58" t="s">
        <v>65</v>
      </c>
      <c r="C60" s="58"/>
      <c r="D60" s="22" t="s">
        <v>33</v>
      </c>
      <c r="E60" s="15">
        <v>159600</v>
      </c>
    </row>
    <row r="61" spans="1:5" ht="45" customHeight="1" x14ac:dyDescent="0.25">
      <c r="A61" s="21">
        <v>3.2</v>
      </c>
      <c r="B61" s="58" t="s">
        <v>66</v>
      </c>
      <c r="C61" s="58"/>
      <c r="D61" s="22" t="s">
        <v>37</v>
      </c>
      <c r="E61" s="15">
        <v>2522250</v>
      </c>
    </row>
    <row r="62" spans="1:5" ht="15.75" thickBot="1" x14ac:dyDescent="0.3">
      <c r="A62" s="130" t="s">
        <v>21</v>
      </c>
      <c r="B62" s="131"/>
      <c r="C62" s="131"/>
      <c r="D62" s="132"/>
      <c r="E62" s="24">
        <f>SUM(E42:E61)</f>
        <v>7753070</v>
      </c>
    </row>
    <row r="63" spans="1:5" ht="15.75" thickBot="1" x14ac:dyDescent="0.3">
      <c r="A63" s="25">
        <v>4</v>
      </c>
      <c r="B63" s="133" t="s">
        <v>67</v>
      </c>
      <c r="C63" s="134"/>
      <c r="D63" s="134"/>
      <c r="E63" s="135"/>
    </row>
    <row r="64" spans="1:5" ht="33" customHeight="1" x14ac:dyDescent="0.25">
      <c r="A64" s="26">
        <v>4.0999999999999996</v>
      </c>
      <c r="B64" s="136" t="s">
        <v>68</v>
      </c>
      <c r="C64" s="136"/>
      <c r="D64" s="27" t="s">
        <v>33</v>
      </c>
      <c r="E64" s="14">
        <v>47310</v>
      </c>
    </row>
    <row r="65" spans="1:5" ht="33" customHeight="1" x14ac:dyDescent="0.25">
      <c r="A65" s="21">
        <v>4.2</v>
      </c>
      <c r="B65" s="58" t="s">
        <v>69</v>
      </c>
      <c r="C65" s="58"/>
      <c r="D65" s="22" t="s">
        <v>33</v>
      </c>
      <c r="E65" s="15">
        <v>171713</v>
      </c>
    </row>
    <row r="66" spans="1:5" ht="31.5" customHeight="1" x14ac:dyDescent="0.25">
      <c r="A66" s="21">
        <v>4.3</v>
      </c>
      <c r="B66" s="58" t="s">
        <v>70</v>
      </c>
      <c r="C66" s="58"/>
      <c r="D66" s="22" t="s">
        <v>33</v>
      </c>
      <c r="E66" s="15">
        <v>99608</v>
      </c>
    </row>
    <row r="67" spans="1:5" ht="33" customHeight="1" x14ac:dyDescent="0.25">
      <c r="A67" s="21">
        <v>4.4000000000000004</v>
      </c>
      <c r="B67" s="58" t="s">
        <v>71</v>
      </c>
      <c r="C67" s="58"/>
      <c r="D67" s="22" t="s">
        <v>72</v>
      </c>
      <c r="E67" s="15">
        <v>200213</v>
      </c>
    </row>
    <row r="68" spans="1:5" ht="33" customHeight="1" x14ac:dyDescent="0.25">
      <c r="A68" s="21">
        <v>4.5</v>
      </c>
      <c r="B68" s="58" t="s">
        <v>73</v>
      </c>
      <c r="C68" s="58"/>
      <c r="D68" s="22" t="s">
        <v>72</v>
      </c>
      <c r="E68" s="15">
        <v>2208750</v>
      </c>
    </row>
    <row r="69" spans="1:5" ht="34.5" customHeight="1" x14ac:dyDescent="0.25">
      <c r="A69" s="21">
        <v>4.5999999999999996</v>
      </c>
      <c r="B69" s="58" t="s">
        <v>74</v>
      </c>
      <c r="C69" s="58"/>
      <c r="D69" s="22" t="s">
        <v>72</v>
      </c>
      <c r="E69" s="15">
        <v>820658</v>
      </c>
    </row>
    <row r="70" spans="1:5" ht="34.5" customHeight="1" x14ac:dyDescent="0.25">
      <c r="A70" s="21">
        <v>4.7</v>
      </c>
      <c r="B70" s="58" t="s">
        <v>75</v>
      </c>
      <c r="C70" s="58"/>
      <c r="D70" s="22" t="s">
        <v>72</v>
      </c>
      <c r="E70" s="15">
        <v>10687500</v>
      </c>
    </row>
    <row r="71" spans="1:5" ht="33.75" customHeight="1" x14ac:dyDescent="0.25">
      <c r="A71" s="21">
        <v>4.8</v>
      </c>
      <c r="B71" s="58" t="s">
        <v>76</v>
      </c>
      <c r="C71" s="58"/>
      <c r="D71" s="22" t="s">
        <v>33</v>
      </c>
      <c r="E71" s="15">
        <v>44888</v>
      </c>
    </row>
    <row r="72" spans="1:5" ht="35.25" customHeight="1" x14ac:dyDescent="0.25">
      <c r="A72" s="21">
        <v>4.9000000000000004</v>
      </c>
      <c r="B72" s="58" t="s">
        <v>77</v>
      </c>
      <c r="C72" s="58"/>
      <c r="D72" s="22" t="s">
        <v>33</v>
      </c>
      <c r="E72" s="15">
        <v>190238</v>
      </c>
    </row>
    <row r="73" spans="1:5" ht="34.5" customHeight="1" x14ac:dyDescent="0.25">
      <c r="A73" s="23">
        <v>4.0999999999999996</v>
      </c>
      <c r="B73" s="58" t="s">
        <v>78</v>
      </c>
      <c r="C73" s="58"/>
      <c r="D73" s="22" t="s">
        <v>33</v>
      </c>
      <c r="E73" s="15">
        <v>104643</v>
      </c>
    </row>
    <row r="74" spans="1:5" ht="36" customHeight="1" x14ac:dyDescent="0.25">
      <c r="A74" s="21">
        <v>4.1100000000000003</v>
      </c>
      <c r="B74" s="58" t="s">
        <v>79</v>
      </c>
      <c r="C74" s="58"/>
      <c r="D74" s="22" t="s">
        <v>72</v>
      </c>
      <c r="E74" s="15">
        <v>1745625</v>
      </c>
    </row>
    <row r="75" spans="1:5" ht="36" customHeight="1" x14ac:dyDescent="0.25">
      <c r="A75" s="21">
        <v>4.12</v>
      </c>
      <c r="B75" s="58" t="s">
        <v>80</v>
      </c>
      <c r="C75" s="58"/>
      <c r="D75" s="22" t="s">
        <v>37</v>
      </c>
      <c r="E75" s="15">
        <v>327750</v>
      </c>
    </row>
    <row r="76" spans="1:5" ht="51.75" customHeight="1" x14ac:dyDescent="0.25">
      <c r="A76" s="21">
        <v>4.13</v>
      </c>
      <c r="B76" s="58" t="s">
        <v>81</v>
      </c>
      <c r="C76" s="58"/>
      <c r="D76" s="22" t="s">
        <v>13</v>
      </c>
      <c r="E76" s="15">
        <v>598500</v>
      </c>
    </row>
    <row r="77" spans="1:5" ht="33.75" customHeight="1" x14ac:dyDescent="0.25">
      <c r="A77" s="21">
        <v>4.1399999999999997</v>
      </c>
      <c r="B77" s="58" t="s">
        <v>82</v>
      </c>
      <c r="C77" s="58"/>
      <c r="D77" s="22" t="s">
        <v>72</v>
      </c>
      <c r="E77" s="15">
        <v>175995</v>
      </c>
    </row>
    <row r="78" spans="1:5" ht="34.5" customHeight="1" x14ac:dyDescent="0.25">
      <c r="A78" s="21">
        <v>4.1500000000000004</v>
      </c>
      <c r="B78" s="58" t="s">
        <v>83</v>
      </c>
      <c r="C78" s="58"/>
      <c r="D78" s="22" t="s">
        <v>72</v>
      </c>
      <c r="E78" s="15">
        <v>272503</v>
      </c>
    </row>
    <row r="79" spans="1:5" ht="33.75" customHeight="1" x14ac:dyDescent="0.25">
      <c r="A79" s="21">
        <v>4.16</v>
      </c>
      <c r="B79" s="58" t="s">
        <v>84</v>
      </c>
      <c r="C79" s="58"/>
      <c r="D79" s="22" t="s">
        <v>72</v>
      </c>
      <c r="E79" s="15">
        <v>213807</v>
      </c>
    </row>
    <row r="80" spans="1:5" ht="32.25" customHeight="1" x14ac:dyDescent="0.25">
      <c r="A80" s="21">
        <v>4.17</v>
      </c>
      <c r="B80" s="58" t="s">
        <v>85</v>
      </c>
      <c r="C80" s="58"/>
      <c r="D80" s="22" t="s">
        <v>72</v>
      </c>
      <c r="E80" s="15">
        <v>180690</v>
      </c>
    </row>
    <row r="81" spans="1:5" ht="31.5" customHeight="1" x14ac:dyDescent="0.25">
      <c r="A81" s="21">
        <v>4.18</v>
      </c>
      <c r="B81" s="58" t="s">
        <v>86</v>
      </c>
      <c r="C81" s="58"/>
      <c r="D81" s="22" t="s">
        <v>33</v>
      </c>
      <c r="E81" s="15">
        <v>182215</v>
      </c>
    </row>
    <row r="82" spans="1:5" ht="20.25" customHeight="1" x14ac:dyDescent="0.25">
      <c r="A82" s="21">
        <v>4.1900000000000004</v>
      </c>
      <c r="B82" s="58" t="s">
        <v>87</v>
      </c>
      <c r="C82" s="58"/>
      <c r="D82" s="22" t="s">
        <v>72</v>
      </c>
      <c r="E82" s="15">
        <v>221303</v>
      </c>
    </row>
    <row r="83" spans="1:5" ht="38.25" customHeight="1" x14ac:dyDescent="0.25">
      <c r="A83" s="21">
        <v>4.2</v>
      </c>
      <c r="B83" s="58" t="s">
        <v>88</v>
      </c>
      <c r="C83" s="58"/>
      <c r="D83" s="22" t="s">
        <v>33</v>
      </c>
      <c r="E83" s="15">
        <v>52383</v>
      </c>
    </row>
    <row r="84" spans="1:5" ht="15.75" thickBot="1" x14ac:dyDescent="0.3">
      <c r="A84" s="130" t="s">
        <v>21</v>
      </c>
      <c r="B84" s="131"/>
      <c r="C84" s="131"/>
      <c r="D84" s="132"/>
      <c r="E84" s="24">
        <f>SUM(E64:E83)</f>
        <v>18546292</v>
      </c>
    </row>
    <row r="85" spans="1:5" ht="15.75" thickBot="1" x14ac:dyDescent="0.3">
      <c r="A85" s="25">
        <v>5</v>
      </c>
      <c r="B85" s="133" t="s">
        <v>89</v>
      </c>
      <c r="C85" s="134"/>
      <c r="D85" s="134"/>
      <c r="E85" s="135"/>
    </row>
    <row r="86" spans="1:5" ht="48" customHeight="1" x14ac:dyDescent="0.25">
      <c r="A86" s="26">
        <v>5.0999999999999996</v>
      </c>
      <c r="B86" s="136" t="s">
        <v>90</v>
      </c>
      <c r="C86" s="136"/>
      <c r="D86" s="27" t="s">
        <v>33</v>
      </c>
      <c r="E86" s="14">
        <v>26648</v>
      </c>
    </row>
    <row r="87" spans="1:5" ht="35.25" customHeight="1" x14ac:dyDescent="0.25">
      <c r="A87" s="21">
        <v>5.2</v>
      </c>
      <c r="B87" s="58" t="s">
        <v>91</v>
      </c>
      <c r="C87" s="58"/>
      <c r="D87" s="22" t="s">
        <v>13</v>
      </c>
      <c r="E87" s="15">
        <v>21868</v>
      </c>
    </row>
    <row r="88" spans="1:5" ht="35.25" customHeight="1" x14ac:dyDescent="0.25">
      <c r="A88" s="21">
        <v>5.3</v>
      </c>
      <c r="B88" s="58" t="s">
        <v>92</v>
      </c>
      <c r="C88" s="58"/>
      <c r="D88" s="22" t="s">
        <v>37</v>
      </c>
      <c r="E88" s="15">
        <v>2536500</v>
      </c>
    </row>
    <row r="89" spans="1:5" ht="35.25" customHeight="1" x14ac:dyDescent="0.25">
      <c r="A89" s="21">
        <v>5.4</v>
      </c>
      <c r="B89" s="58" t="s">
        <v>93</v>
      </c>
      <c r="C89" s="58"/>
      <c r="D89" s="22" t="s">
        <v>72</v>
      </c>
      <c r="E89" s="15">
        <v>168261</v>
      </c>
    </row>
    <row r="90" spans="1:5" ht="36" customHeight="1" x14ac:dyDescent="0.25">
      <c r="A90" s="21">
        <v>5.5</v>
      </c>
      <c r="B90" s="58" t="s">
        <v>94</v>
      </c>
      <c r="C90" s="58"/>
      <c r="D90" s="22" t="s">
        <v>13</v>
      </c>
      <c r="E90" s="15">
        <v>39900</v>
      </c>
    </row>
    <row r="91" spans="1:5" ht="34.5" customHeight="1" x14ac:dyDescent="0.25">
      <c r="A91" s="21">
        <v>5.6</v>
      </c>
      <c r="B91" s="58" t="s">
        <v>95</v>
      </c>
      <c r="C91" s="58"/>
      <c r="D91" s="22" t="s">
        <v>33</v>
      </c>
      <c r="E91" s="15">
        <v>817523</v>
      </c>
    </row>
    <row r="92" spans="1:5" ht="34.5" customHeight="1" x14ac:dyDescent="0.25">
      <c r="A92" s="21">
        <v>5.7</v>
      </c>
      <c r="B92" s="58" t="s">
        <v>96</v>
      </c>
      <c r="C92" s="58"/>
      <c r="D92" s="22" t="s">
        <v>33</v>
      </c>
      <c r="E92" s="15">
        <v>27183</v>
      </c>
    </row>
    <row r="93" spans="1:5" ht="33" customHeight="1" x14ac:dyDescent="0.25">
      <c r="A93" s="21">
        <v>5.8</v>
      </c>
      <c r="B93" s="58" t="s">
        <v>97</v>
      </c>
      <c r="C93" s="58"/>
      <c r="D93" s="22" t="s">
        <v>33</v>
      </c>
      <c r="E93" s="15">
        <v>43078</v>
      </c>
    </row>
    <row r="94" spans="1:5" ht="34.5" customHeight="1" x14ac:dyDescent="0.25">
      <c r="A94" s="21">
        <v>5.9</v>
      </c>
      <c r="B94" s="58" t="s">
        <v>98</v>
      </c>
      <c r="C94" s="58"/>
      <c r="D94" s="22" t="s">
        <v>33</v>
      </c>
      <c r="E94" s="15">
        <v>185963</v>
      </c>
    </row>
    <row r="95" spans="1:5" ht="33.75" customHeight="1" x14ac:dyDescent="0.25">
      <c r="A95" s="23">
        <v>5.0999999999999996</v>
      </c>
      <c r="B95" s="58" t="s">
        <v>99</v>
      </c>
      <c r="C95" s="58"/>
      <c r="D95" s="22" t="s">
        <v>33</v>
      </c>
      <c r="E95" s="15">
        <v>88421</v>
      </c>
    </row>
    <row r="96" spans="1:5" ht="36" customHeight="1" x14ac:dyDescent="0.25">
      <c r="A96" s="21">
        <v>5.1100000000000003</v>
      </c>
      <c r="B96" s="58" t="s">
        <v>100</v>
      </c>
      <c r="C96" s="58"/>
      <c r="D96" s="22" t="s">
        <v>33</v>
      </c>
      <c r="E96" s="15">
        <v>112670</v>
      </c>
    </row>
    <row r="97" spans="1:5" ht="36" customHeight="1" x14ac:dyDescent="0.25">
      <c r="A97" s="21">
        <v>5.12</v>
      </c>
      <c r="B97" s="58" t="s">
        <v>101</v>
      </c>
      <c r="C97" s="58"/>
      <c r="D97" s="22" t="s">
        <v>33</v>
      </c>
      <c r="E97" s="15">
        <v>26904</v>
      </c>
    </row>
    <row r="98" spans="1:5" ht="34.5" customHeight="1" x14ac:dyDescent="0.25">
      <c r="A98" s="21">
        <v>5.13</v>
      </c>
      <c r="B98" s="58" t="s">
        <v>102</v>
      </c>
      <c r="C98" s="58"/>
      <c r="D98" s="22" t="s">
        <v>33</v>
      </c>
      <c r="E98" s="15">
        <v>85500</v>
      </c>
    </row>
    <row r="99" spans="1:5" ht="34.5" customHeight="1" x14ac:dyDescent="0.25">
      <c r="A99" s="21">
        <v>5.14</v>
      </c>
      <c r="B99" s="58" t="s">
        <v>103</v>
      </c>
      <c r="C99" s="58"/>
      <c r="D99" s="22" t="s">
        <v>33</v>
      </c>
      <c r="E99" s="15">
        <v>135375</v>
      </c>
    </row>
    <row r="100" spans="1:5" ht="33.75" customHeight="1" x14ac:dyDescent="0.25">
      <c r="A100" s="21">
        <v>5.15</v>
      </c>
      <c r="B100" s="58" t="s">
        <v>104</v>
      </c>
      <c r="C100" s="58"/>
      <c r="D100" s="22" t="s">
        <v>33</v>
      </c>
      <c r="E100" s="15">
        <v>219023</v>
      </c>
    </row>
    <row r="101" spans="1:5" ht="36" customHeight="1" x14ac:dyDescent="0.25">
      <c r="A101" s="21">
        <v>5.16</v>
      </c>
      <c r="B101" s="58" t="s">
        <v>105</v>
      </c>
      <c r="C101" s="58"/>
      <c r="D101" s="22" t="s">
        <v>33</v>
      </c>
      <c r="E101" s="15">
        <v>336014</v>
      </c>
    </row>
    <row r="102" spans="1:5" ht="35.25" customHeight="1" x14ac:dyDescent="0.25">
      <c r="A102" s="21">
        <v>5.17</v>
      </c>
      <c r="B102" s="58" t="s">
        <v>106</v>
      </c>
      <c r="C102" s="58"/>
      <c r="D102" s="22" t="s">
        <v>72</v>
      </c>
      <c r="E102" s="15">
        <v>1447373</v>
      </c>
    </row>
    <row r="103" spans="1:5" ht="34.5" customHeight="1" x14ac:dyDescent="0.25">
      <c r="A103" s="21" t="s">
        <v>107</v>
      </c>
      <c r="B103" s="58" t="s">
        <v>108</v>
      </c>
      <c r="C103" s="58"/>
      <c r="D103" s="22" t="s">
        <v>72</v>
      </c>
      <c r="E103" s="15">
        <v>1730663</v>
      </c>
    </row>
    <row r="104" spans="1:5" ht="34.5" customHeight="1" x14ac:dyDescent="0.25">
      <c r="A104" s="21" t="s">
        <v>109</v>
      </c>
      <c r="B104" s="58" t="s">
        <v>110</v>
      </c>
      <c r="C104" s="58"/>
      <c r="D104" s="22" t="s">
        <v>72</v>
      </c>
      <c r="E104" s="15">
        <v>2414663</v>
      </c>
    </row>
    <row r="105" spans="1:5" ht="33.75" customHeight="1" x14ac:dyDescent="0.25">
      <c r="A105" s="23">
        <v>5.2</v>
      </c>
      <c r="B105" s="58" t="s">
        <v>111</v>
      </c>
      <c r="C105" s="58"/>
      <c r="D105" s="22" t="s">
        <v>72</v>
      </c>
      <c r="E105" s="15">
        <v>784676</v>
      </c>
    </row>
    <row r="106" spans="1:5" ht="30.75" customHeight="1" x14ac:dyDescent="0.25">
      <c r="A106" s="21">
        <v>5.21</v>
      </c>
      <c r="B106" s="58" t="s">
        <v>112</v>
      </c>
      <c r="C106" s="58"/>
      <c r="D106" s="22" t="s">
        <v>72</v>
      </c>
      <c r="E106" s="15">
        <v>410828</v>
      </c>
    </row>
    <row r="107" spans="1:5" ht="30.75" customHeight="1" x14ac:dyDescent="0.25">
      <c r="A107" s="21">
        <v>5.22</v>
      </c>
      <c r="B107" s="58" t="s">
        <v>113</v>
      </c>
      <c r="C107" s="58"/>
      <c r="D107" s="22" t="s">
        <v>72</v>
      </c>
      <c r="E107" s="15">
        <v>410828</v>
      </c>
    </row>
    <row r="108" spans="1:5" ht="32.25" customHeight="1" x14ac:dyDescent="0.25">
      <c r="A108" s="21">
        <v>5.23</v>
      </c>
      <c r="B108" s="58" t="s">
        <v>114</v>
      </c>
      <c r="C108" s="58"/>
      <c r="D108" s="22" t="s">
        <v>72</v>
      </c>
      <c r="E108" s="15">
        <v>187673</v>
      </c>
    </row>
    <row r="109" spans="1:5" ht="31.5" customHeight="1" x14ac:dyDescent="0.25">
      <c r="A109" s="21">
        <v>5.24</v>
      </c>
      <c r="B109" s="58" t="s">
        <v>115</v>
      </c>
      <c r="C109" s="58"/>
      <c r="D109" s="22" t="s">
        <v>72</v>
      </c>
      <c r="E109" s="15">
        <v>234824</v>
      </c>
    </row>
    <row r="110" spans="1:5" ht="33" customHeight="1" x14ac:dyDescent="0.25">
      <c r="A110" s="21">
        <v>5.25</v>
      </c>
      <c r="B110" s="58" t="s">
        <v>116</v>
      </c>
      <c r="C110" s="58"/>
      <c r="D110" s="22" t="s">
        <v>72</v>
      </c>
      <c r="E110" s="15">
        <v>118931</v>
      </c>
    </row>
    <row r="111" spans="1:5" ht="34.5" customHeight="1" x14ac:dyDescent="0.25">
      <c r="A111" s="21">
        <v>5.26</v>
      </c>
      <c r="B111" s="58" t="s">
        <v>117</v>
      </c>
      <c r="C111" s="58"/>
      <c r="D111" s="22" t="s">
        <v>72</v>
      </c>
      <c r="E111" s="15">
        <v>824933</v>
      </c>
    </row>
    <row r="112" spans="1:5" ht="33" customHeight="1" x14ac:dyDescent="0.25">
      <c r="A112" s="21">
        <v>5.27</v>
      </c>
      <c r="B112" s="58" t="s">
        <v>118</v>
      </c>
      <c r="C112" s="58"/>
      <c r="D112" s="22" t="s">
        <v>33</v>
      </c>
      <c r="E112" s="15">
        <v>290113</v>
      </c>
    </row>
    <row r="113" spans="1:5" ht="33" customHeight="1" x14ac:dyDescent="0.25">
      <c r="A113" s="21">
        <v>5.28</v>
      </c>
      <c r="B113" s="58" t="s">
        <v>119</v>
      </c>
      <c r="C113" s="58"/>
      <c r="D113" s="22" t="s">
        <v>72</v>
      </c>
      <c r="E113" s="15">
        <v>170511</v>
      </c>
    </row>
    <row r="114" spans="1:5" ht="33" customHeight="1" x14ac:dyDescent="0.25">
      <c r="A114" s="21">
        <v>5.29</v>
      </c>
      <c r="B114" s="58" t="s">
        <v>120</v>
      </c>
      <c r="C114" s="58"/>
      <c r="D114" s="22" t="s">
        <v>72</v>
      </c>
      <c r="E114" s="15">
        <v>177461</v>
      </c>
    </row>
    <row r="115" spans="1:5" ht="30.75" customHeight="1" x14ac:dyDescent="0.25">
      <c r="A115" s="23">
        <v>5.3</v>
      </c>
      <c r="B115" s="58" t="s">
        <v>121</v>
      </c>
      <c r="C115" s="58"/>
      <c r="D115" s="22" t="s">
        <v>33</v>
      </c>
      <c r="E115" s="15">
        <v>116138</v>
      </c>
    </row>
    <row r="116" spans="1:5" ht="30" customHeight="1" x14ac:dyDescent="0.25">
      <c r="A116" s="21">
        <v>5.31</v>
      </c>
      <c r="B116" s="58" t="s">
        <v>122</v>
      </c>
      <c r="C116" s="58"/>
      <c r="D116" s="22" t="s">
        <v>72</v>
      </c>
      <c r="E116" s="15">
        <v>391247</v>
      </c>
    </row>
    <row r="117" spans="1:5" ht="31.5" customHeight="1" x14ac:dyDescent="0.25">
      <c r="A117" s="21">
        <v>5.32</v>
      </c>
      <c r="B117" s="58" t="s">
        <v>123</v>
      </c>
      <c r="C117" s="58"/>
      <c r="D117" s="22" t="s">
        <v>72</v>
      </c>
      <c r="E117" s="15">
        <v>362918</v>
      </c>
    </row>
    <row r="118" spans="1:5" ht="31.5" customHeight="1" x14ac:dyDescent="0.25">
      <c r="A118" s="21">
        <v>5.33</v>
      </c>
      <c r="B118" s="58" t="s">
        <v>124</v>
      </c>
      <c r="C118" s="58"/>
      <c r="D118" s="22" t="s">
        <v>18</v>
      </c>
      <c r="E118" s="15">
        <v>12581253</v>
      </c>
    </row>
    <row r="119" spans="1:5" ht="45.75" customHeight="1" x14ac:dyDescent="0.25">
      <c r="A119" s="21">
        <v>5.34</v>
      </c>
      <c r="B119" s="58" t="s">
        <v>125</v>
      </c>
      <c r="C119" s="58"/>
      <c r="D119" s="22" t="s">
        <v>72</v>
      </c>
      <c r="E119" s="15">
        <v>2075798</v>
      </c>
    </row>
    <row r="120" spans="1:5" ht="36.75" customHeight="1" x14ac:dyDescent="0.25">
      <c r="A120" s="21">
        <v>5.35</v>
      </c>
      <c r="B120" s="58" t="s">
        <v>126</v>
      </c>
      <c r="C120" s="58"/>
      <c r="D120" s="22" t="s">
        <v>72</v>
      </c>
      <c r="E120" s="15">
        <v>31743110</v>
      </c>
    </row>
    <row r="121" spans="1:5" ht="46.5" customHeight="1" x14ac:dyDescent="0.25">
      <c r="A121" s="21">
        <v>5.36</v>
      </c>
      <c r="B121" s="58" t="s">
        <v>127</v>
      </c>
      <c r="C121" s="58"/>
      <c r="D121" s="22" t="s">
        <v>72</v>
      </c>
      <c r="E121" s="15">
        <v>2665463</v>
      </c>
    </row>
    <row r="122" spans="1:5" ht="48.75" customHeight="1" x14ac:dyDescent="0.25">
      <c r="A122" s="21">
        <v>5.37</v>
      </c>
      <c r="B122" s="58" t="s">
        <v>128</v>
      </c>
      <c r="C122" s="58"/>
      <c r="D122" s="22" t="s">
        <v>72</v>
      </c>
      <c r="E122" s="15">
        <v>563873</v>
      </c>
    </row>
    <row r="123" spans="1:5" ht="47.25" customHeight="1" x14ac:dyDescent="0.25">
      <c r="A123" s="21">
        <v>5.38</v>
      </c>
      <c r="B123" s="58" t="s">
        <v>129</v>
      </c>
      <c r="C123" s="58"/>
      <c r="D123" s="22" t="s">
        <v>72</v>
      </c>
      <c r="E123" s="15">
        <v>71478000</v>
      </c>
    </row>
    <row r="124" spans="1:5" ht="32.25" customHeight="1" x14ac:dyDescent="0.25">
      <c r="A124" s="21">
        <v>5.39</v>
      </c>
      <c r="B124" s="58" t="s">
        <v>130</v>
      </c>
      <c r="C124" s="58"/>
      <c r="D124" s="22" t="s">
        <v>72</v>
      </c>
      <c r="E124" s="15">
        <v>4481625</v>
      </c>
    </row>
    <row r="125" spans="1:5" ht="31.5" customHeight="1" x14ac:dyDescent="0.25">
      <c r="A125" s="23">
        <v>5.4</v>
      </c>
      <c r="B125" s="58" t="s">
        <v>131</v>
      </c>
      <c r="C125" s="58"/>
      <c r="D125" s="22" t="s">
        <v>72</v>
      </c>
      <c r="E125" s="15">
        <v>132984</v>
      </c>
    </row>
    <row r="126" spans="1:5" ht="33" customHeight="1" x14ac:dyDescent="0.25">
      <c r="A126" s="21">
        <v>5.41</v>
      </c>
      <c r="B126" s="58" t="s">
        <v>132</v>
      </c>
      <c r="C126" s="58"/>
      <c r="D126" s="22" t="s">
        <v>72</v>
      </c>
      <c r="E126" s="15">
        <v>117548</v>
      </c>
    </row>
    <row r="127" spans="1:5" ht="33.75" customHeight="1" x14ac:dyDescent="0.25">
      <c r="A127" s="21">
        <v>5.42</v>
      </c>
      <c r="B127" s="58" t="s">
        <v>133</v>
      </c>
      <c r="C127" s="58"/>
      <c r="D127" s="22" t="s">
        <v>72</v>
      </c>
      <c r="E127" s="15">
        <v>13751</v>
      </c>
    </row>
    <row r="128" spans="1:5" ht="50.25" customHeight="1" x14ac:dyDescent="0.25">
      <c r="A128" s="21">
        <v>5.43</v>
      </c>
      <c r="B128" s="58" t="s">
        <v>134</v>
      </c>
      <c r="C128" s="58"/>
      <c r="D128" s="22" t="s">
        <v>72</v>
      </c>
      <c r="E128" s="15">
        <v>368576</v>
      </c>
    </row>
    <row r="129" spans="1:5" ht="51" customHeight="1" x14ac:dyDescent="0.25">
      <c r="A129" s="21">
        <v>5.44</v>
      </c>
      <c r="B129" s="58" t="s">
        <v>135</v>
      </c>
      <c r="C129" s="58"/>
      <c r="D129" s="22" t="s">
        <v>72</v>
      </c>
      <c r="E129" s="15">
        <v>1135139</v>
      </c>
    </row>
    <row r="130" spans="1:5" ht="34.5" customHeight="1" x14ac:dyDescent="0.25">
      <c r="A130" s="21">
        <v>5.45</v>
      </c>
      <c r="B130" s="58" t="s">
        <v>136</v>
      </c>
      <c r="C130" s="58"/>
      <c r="D130" s="22" t="s">
        <v>72</v>
      </c>
      <c r="E130" s="15">
        <v>1466168</v>
      </c>
    </row>
    <row r="131" spans="1:5" ht="47.25" customHeight="1" x14ac:dyDescent="0.25">
      <c r="A131" s="21">
        <v>5.46</v>
      </c>
      <c r="B131" s="58" t="s">
        <v>137</v>
      </c>
      <c r="C131" s="58"/>
      <c r="D131" s="22" t="s">
        <v>72</v>
      </c>
      <c r="E131" s="15">
        <v>5337623</v>
      </c>
    </row>
    <row r="132" spans="1:5" ht="38.25" customHeight="1" x14ac:dyDescent="0.25">
      <c r="A132" s="21">
        <v>5.47</v>
      </c>
      <c r="B132" s="58" t="s">
        <v>138</v>
      </c>
      <c r="C132" s="58"/>
      <c r="D132" s="22" t="s">
        <v>72</v>
      </c>
      <c r="E132" s="15">
        <v>6968250</v>
      </c>
    </row>
    <row r="133" spans="1:5" ht="15.75" thickBot="1" x14ac:dyDescent="0.3">
      <c r="A133" s="130" t="s">
        <v>21</v>
      </c>
      <c r="B133" s="131"/>
      <c r="C133" s="131"/>
      <c r="D133" s="132"/>
      <c r="E133" s="24">
        <f>SUM(E86:E132)</f>
        <v>156073772</v>
      </c>
    </row>
    <row r="134" spans="1:5" ht="15.75" thickBot="1" x14ac:dyDescent="0.3">
      <c r="A134" s="25">
        <v>6</v>
      </c>
      <c r="B134" s="133" t="s">
        <v>139</v>
      </c>
      <c r="C134" s="134"/>
      <c r="D134" s="134"/>
      <c r="E134" s="135"/>
    </row>
    <row r="135" spans="1:5" ht="78" customHeight="1" x14ac:dyDescent="0.25">
      <c r="A135" s="26" t="s">
        <v>140</v>
      </c>
      <c r="B135" s="136" t="s">
        <v>141</v>
      </c>
      <c r="C135" s="136"/>
      <c r="D135" s="27" t="s">
        <v>33</v>
      </c>
      <c r="E135" s="14">
        <v>1028280</v>
      </c>
    </row>
    <row r="136" spans="1:5" ht="33" customHeight="1" x14ac:dyDescent="0.25">
      <c r="A136" s="21" t="s">
        <v>142</v>
      </c>
      <c r="B136" s="58" t="s">
        <v>143</v>
      </c>
      <c r="C136" s="58"/>
      <c r="D136" s="22" t="s">
        <v>33</v>
      </c>
      <c r="E136" s="15">
        <v>74813</v>
      </c>
    </row>
    <row r="137" spans="1:5" ht="46.5" customHeight="1" x14ac:dyDescent="0.25">
      <c r="A137" s="21" t="s">
        <v>144</v>
      </c>
      <c r="B137" s="58" t="s">
        <v>145</v>
      </c>
      <c r="C137" s="58"/>
      <c r="D137" s="22" t="s">
        <v>13</v>
      </c>
      <c r="E137" s="15">
        <v>114741</v>
      </c>
    </row>
    <row r="138" spans="1:5" ht="49.5" customHeight="1" x14ac:dyDescent="0.25">
      <c r="A138" s="21" t="s">
        <v>146</v>
      </c>
      <c r="B138" s="58" t="s">
        <v>147</v>
      </c>
      <c r="C138" s="58"/>
      <c r="D138" s="22" t="s">
        <v>13</v>
      </c>
      <c r="E138" s="15">
        <v>422598</v>
      </c>
    </row>
    <row r="139" spans="1:5" ht="45" customHeight="1" x14ac:dyDescent="0.25">
      <c r="A139" s="21" t="s">
        <v>148</v>
      </c>
      <c r="B139" s="58" t="s">
        <v>149</v>
      </c>
      <c r="C139" s="58"/>
      <c r="D139" s="22" t="s">
        <v>49</v>
      </c>
      <c r="E139" s="15">
        <v>56273</v>
      </c>
    </row>
    <row r="140" spans="1:5" ht="45.75" customHeight="1" x14ac:dyDescent="0.25">
      <c r="A140" s="21" t="s">
        <v>150</v>
      </c>
      <c r="B140" s="58" t="s">
        <v>151</v>
      </c>
      <c r="C140" s="58"/>
      <c r="D140" s="22" t="s">
        <v>33</v>
      </c>
      <c r="E140" s="15">
        <v>7980</v>
      </c>
    </row>
    <row r="141" spans="1:5" ht="15.75" thickBot="1" x14ac:dyDescent="0.3">
      <c r="A141" s="130" t="s">
        <v>21</v>
      </c>
      <c r="B141" s="131"/>
      <c r="C141" s="131"/>
      <c r="D141" s="132"/>
      <c r="E141" s="24">
        <f>SUM(E135:E140)</f>
        <v>1704685</v>
      </c>
    </row>
    <row r="142" spans="1:5" ht="15.75" thickBot="1" x14ac:dyDescent="0.3">
      <c r="A142" s="25">
        <v>7</v>
      </c>
      <c r="B142" s="133" t="s">
        <v>152</v>
      </c>
      <c r="C142" s="134"/>
      <c r="D142" s="134"/>
      <c r="E142" s="135"/>
    </row>
    <row r="143" spans="1:5" ht="31.5" customHeight="1" x14ac:dyDescent="0.25">
      <c r="A143" s="26">
        <v>7.1</v>
      </c>
      <c r="B143" s="136" t="s">
        <v>153</v>
      </c>
      <c r="C143" s="136"/>
      <c r="D143" s="27" t="s">
        <v>13</v>
      </c>
      <c r="E143" s="14">
        <v>65693</v>
      </c>
    </row>
    <row r="144" spans="1:5" ht="32.25" customHeight="1" x14ac:dyDescent="0.25">
      <c r="A144" s="21">
        <v>7.2</v>
      </c>
      <c r="B144" s="58" t="s">
        <v>154</v>
      </c>
      <c r="C144" s="58"/>
      <c r="D144" s="22" t="s">
        <v>13</v>
      </c>
      <c r="E144" s="15">
        <v>97613</v>
      </c>
    </row>
    <row r="145" spans="1:5" ht="32.25" customHeight="1" x14ac:dyDescent="0.25">
      <c r="A145" s="21">
        <v>7.3</v>
      </c>
      <c r="B145" s="58" t="s">
        <v>155</v>
      </c>
      <c r="C145" s="58"/>
      <c r="D145" s="22" t="s">
        <v>13</v>
      </c>
      <c r="E145" s="15">
        <v>24838</v>
      </c>
    </row>
    <row r="146" spans="1:5" ht="36" customHeight="1" x14ac:dyDescent="0.25">
      <c r="A146" s="21">
        <v>7.4</v>
      </c>
      <c r="B146" s="58" t="s">
        <v>156</v>
      </c>
      <c r="C146" s="58"/>
      <c r="D146" s="22" t="s">
        <v>13</v>
      </c>
      <c r="E146" s="15">
        <v>17955</v>
      </c>
    </row>
    <row r="147" spans="1:5" ht="33.75" customHeight="1" x14ac:dyDescent="0.25">
      <c r="A147" s="21">
        <v>7.5</v>
      </c>
      <c r="B147" s="58" t="s">
        <v>157</v>
      </c>
      <c r="C147" s="58"/>
      <c r="D147" s="22" t="s">
        <v>13</v>
      </c>
      <c r="E147" s="15">
        <v>24795</v>
      </c>
    </row>
    <row r="148" spans="1:5" ht="39.75" customHeight="1" x14ac:dyDescent="0.25">
      <c r="A148" s="21">
        <v>7.6</v>
      </c>
      <c r="B148" s="58" t="s">
        <v>158</v>
      </c>
      <c r="C148" s="58"/>
      <c r="D148" s="22" t="s">
        <v>13</v>
      </c>
      <c r="E148" s="15">
        <v>41975</v>
      </c>
    </row>
    <row r="149" spans="1:5" ht="39" customHeight="1" x14ac:dyDescent="0.25">
      <c r="A149" s="21">
        <v>7.7</v>
      </c>
      <c r="B149" s="58" t="s">
        <v>159</v>
      </c>
      <c r="C149" s="58"/>
      <c r="D149" s="22" t="s">
        <v>13</v>
      </c>
      <c r="E149" s="15">
        <v>71457</v>
      </c>
    </row>
    <row r="150" spans="1:5" ht="51.75" customHeight="1" x14ac:dyDescent="0.25">
      <c r="A150" s="21">
        <v>7.8</v>
      </c>
      <c r="B150" s="58" t="s">
        <v>160</v>
      </c>
      <c r="C150" s="58"/>
      <c r="D150" s="22" t="s">
        <v>13</v>
      </c>
      <c r="E150" s="15">
        <v>86354</v>
      </c>
    </row>
    <row r="151" spans="1:5" ht="39.75" customHeight="1" x14ac:dyDescent="0.25">
      <c r="A151" s="21">
        <v>7.9</v>
      </c>
      <c r="B151" s="58" t="s">
        <v>161</v>
      </c>
      <c r="C151" s="58"/>
      <c r="D151" s="22" t="s">
        <v>13</v>
      </c>
      <c r="E151" s="15">
        <v>37507</v>
      </c>
    </row>
    <row r="152" spans="1:5" ht="66" customHeight="1" x14ac:dyDescent="0.25">
      <c r="A152" s="23">
        <v>7.1</v>
      </c>
      <c r="B152" s="58" t="s">
        <v>162</v>
      </c>
      <c r="C152" s="58"/>
      <c r="D152" s="22" t="s">
        <v>13</v>
      </c>
      <c r="E152" s="15">
        <v>46750</v>
      </c>
    </row>
    <row r="153" spans="1:5" ht="33" customHeight="1" x14ac:dyDescent="0.25">
      <c r="A153" s="21">
        <v>7.11</v>
      </c>
      <c r="B153" s="58" t="s">
        <v>163</v>
      </c>
      <c r="C153" s="58"/>
      <c r="D153" s="22" t="s">
        <v>13</v>
      </c>
      <c r="E153" s="15">
        <v>164360</v>
      </c>
    </row>
    <row r="154" spans="1:5" ht="36" customHeight="1" x14ac:dyDescent="0.25">
      <c r="A154" s="21">
        <v>7.12</v>
      </c>
      <c r="B154" s="58" t="s">
        <v>164</v>
      </c>
      <c r="C154" s="58"/>
      <c r="D154" s="22" t="s">
        <v>13</v>
      </c>
      <c r="E154" s="15">
        <v>254861</v>
      </c>
    </row>
    <row r="155" spans="1:5" ht="21" customHeight="1" x14ac:dyDescent="0.25">
      <c r="A155" s="21">
        <v>7.13</v>
      </c>
      <c r="B155" s="58" t="s">
        <v>165</v>
      </c>
      <c r="C155" s="58"/>
      <c r="D155" s="22" t="s">
        <v>33</v>
      </c>
      <c r="E155" s="15">
        <v>36765</v>
      </c>
    </row>
    <row r="156" spans="1:5" ht="33" customHeight="1" x14ac:dyDescent="0.25">
      <c r="A156" s="21">
        <v>7.14</v>
      </c>
      <c r="B156" s="58" t="s">
        <v>166</v>
      </c>
      <c r="C156" s="58"/>
      <c r="D156" s="22" t="s">
        <v>13</v>
      </c>
      <c r="E156" s="15">
        <v>23575</v>
      </c>
    </row>
    <row r="157" spans="1:5" ht="34.5" customHeight="1" x14ac:dyDescent="0.25">
      <c r="A157" s="21">
        <v>7.15</v>
      </c>
      <c r="B157" s="58" t="s">
        <v>167</v>
      </c>
      <c r="C157" s="58"/>
      <c r="D157" s="22" t="s">
        <v>33</v>
      </c>
      <c r="E157" s="15">
        <v>54332</v>
      </c>
    </row>
    <row r="158" spans="1:5" ht="33.75" customHeight="1" x14ac:dyDescent="0.25">
      <c r="A158" s="21">
        <v>7.16</v>
      </c>
      <c r="B158" s="58" t="s">
        <v>168</v>
      </c>
      <c r="C158" s="58"/>
      <c r="D158" s="22" t="s">
        <v>33</v>
      </c>
      <c r="E158" s="15">
        <v>62235</v>
      </c>
    </row>
    <row r="159" spans="1:5" ht="33" customHeight="1" x14ac:dyDescent="0.25">
      <c r="A159" s="21">
        <v>7.17</v>
      </c>
      <c r="B159" s="58" t="s">
        <v>169</v>
      </c>
      <c r="C159" s="58"/>
      <c r="D159" s="22" t="s">
        <v>13</v>
      </c>
      <c r="E159" s="15">
        <v>39857</v>
      </c>
    </row>
    <row r="160" spans="1:5" ht="34.5" customHeight="1" x14ac:dyDescent="0.25">
      <c r="A160" s="21">
        <v>7.18</v>
      </c>
      <c r="B160" s="58" t="s">
        <v>170</v>
      </c>
      <c r="C160" s="58"/>
      <c r="D160" s="22" t="s">
        <v>13</v>
      </c>
      <c r="E160" s="15">
        <v>31065</v>
      </c>
    </row>
    <row r="161" spans="1:5" ht="33.75" customHeight="1" x14ac:dyDescent="0.25">
      <c r="A161" s="21">
        <v>7.19</v>
      </c>
      <c r="B161" s="58" t="s">
        <v>171</v>
      </c>
      <c r="C161" s="58"/>
      <c r="D161" s="22" t="s">
        <v>13</v>
      </c>
      <c r="E161" s="15">
        <v>26135</v>
      </c>
    </row>
    <row r="162" spans="1:5" ht="33.75" customHeight="1" x14ac:dyDescent="0.25">
      <c r="A162" s="23">
        <v>7.2</v>
      </c>
      <c r="B162" s="58" t="s">
        <v>172</v>
      </c>
      <c r="C162" s="58"/>
      <c r="D162" s="22" t="s">
        <v>13</v>
      </c>
      <c r="E162" s="15">
        <v>76808</v>
      </c>
    </row>
    <row r="163" spans="1:5" ht="36.75" customHeight="1" x14ac:dyDescent="0.25">
      <c r="A163" s="21">
        <v>7.21</v>
      </c>
      <c r="B163" s="58" t="s">
        <v>173</v>
      </c>
      <c r="C163" s="58"/>
      <c r="D163" s="22" t="s">
        <v>13</v>
      </c>
      <c r="E163" s="15">
        <v>282578</v>
      </c>
    </row>
    <row r="164" spans="1:5" ht="39.75" customHeight="1" x14ac:dyDescent="0.25">
      <c r="A164" s="21">
        <v>7.22</v>
      </c>
      <c r="B164" s="58" t="s">
        <v>174</v>
      </c>
      <c r="C164" s="58"/>
      <c r="D164" s="22" t="s">
        <v>13</v>
      </c>
      <c r="E164" s="15">
        <v>30068</v>
      </c>
    </row>
    <row r="165" spans="1:5" ht="51" customHeight="1" x14ac:dyDescent="0.25">
      <c r="A165" s="21">
        <v>7.23</v>
      </c>
      <c r="B165" s="58" t="s">
        <v>175</v>
      </c>
      <c r="C165" s="58"/>
      <c r="D165" s="22" t="s">
        <v>13</v>
      </c>
      <c r="E165" s="15">
        <v>150281</v>
      </c>
    </row>
    <row r="166" spans="1:5" ht="35.25" customHeight="1" x14ac:dyDescent="0.25">
      <c r="A166" s="21">
        <v>7.24</v>
      </c>
      <c r="B166" s="58" t="s">
        <v>176</v>
      </c>
      <c r="C166" s="58"/>
      <c r="D166" s="22" t="s">
        <v>13</v>
      </c>
      <c r="E166" s="15">
        <v>8080</v>
      </c>
    </row>
    <row r="167" spans="1:5" ht="30.75" customHeight="1" x14ac:dyDescent="0.25">
      <c r="A167" s="21">
        <v>7.25</v>
      </c>
      <c r="B167" s="58" t="s">
        <v>177</v>
      </c>
      <c r="C167" s="58"/>
      <c r="D167" s="22" t="s">
        <v>13</v>
      </c>
      <c r="E167" s="15">
        <v>44816</v>
      </c>
    </row>
    <row r="168" spans="1:5" ht="15.75" thickBot="1" x14ac:dyDescent="0.3">
      <c r="A168" s="130" t="s">
        <v>21</v>
      </c>
      <c r="B168" s="131"/>
      <c r="C168" s="131"/>
      <c r="D168" s="132"/>
      <c r="E168" s="24">
        <f>SUM(E143:E167)</f>
        <v>1800753</v>
      </c>
    </row>
    <row r="169" spans="1:5" ht="15.75" thickBot="1" x14ac:dyDescent="0.3">
      <c r="A169" s="28">
        <v>8</v>
      </c>
      <c r="B169" s="133" t="s">
        <v>178</v>
      </c>
      <c r="C169" s="134"/>
      <c r="D169" s="134"/>
      <c r="E169" s="135"/>
    </row>
    <row r="170" spans="1:5" ht="129.75" customHeight="1" x14ac:dyDescent="0.25">
      <c r="A170" s="26">
        <v>8.1</v>
      </c>
      <c r="B170" s="136" t="s">
        <v>179</v>
      </c>
      <c r="C170" s="136"/>
      <c r="D170" s="27" t="s">
        <v>13</v>
      </c>
      <c r="E170" s="14">
        <v>2549895</v>
      </c>
    </row>
    <row r="171" spans="1:5" ht="99.75" customHeight="1" x14ac:dyDescent="0.25">
      <c r="A171" s="21">
        <v>8.1999999999999993</v>
      </c>
      <c r="B171" s="58" t="s">
        <v>180</v>
      </c>
      <c r="C171" s="58"/>
      <c r="D171" s="22" t="s">
        <v>13</v>
      </c>
      <c r="E171" s="15">
        <v>2505831</v>
      </c>
    </row>
    <row r="172" spans="1:5" ht="48" customHeight="1" x14ac:dyDescent="0.25">
      <c r="A172" s="21">
        <v>8.3000000000000007</v>
      </c>
      <c r="B172" s="58" t="s">
        <v>181</v>
      </c>
      <c r="C172" s="58"/>
      <c r="D172" s="22" t="s">
        <v>13</v>
      </c>
      <c r="E172" s="15">
        <v>1795500</v>
      </c>
    </row>
    <row r="173" spans="1:5" ht="39.75" customHeight="1" x14ac:dyDescent="0.25">
      <c r="A173" s="21">
        <v>8.4</v>
      </c>
      <c r="B173" s="58" t="s">
        <v>182</v>
      </c>
      <c r="C173" s="58"/>
      <c r="D173" s="22" t="s">
        <v>72</v>
      </c>
      <c r="E173" s="15">
        <v>494333</v>
      </c>
    </row>
    <row r="174" spans="1:5" ht="39.75" customHeight="1" x14ac:dyDescent="0.25">
      <c r="A174" s="21">
        <v>8.5</v>
      </c>
      <c r="B174" s="58" t="s">
        <v>183</v>
      </c>
      <c r="C174" s="58"/>
      <c r="D174" s="22" t="s">
        <v>72</v>
      </c>
      <c r="E174" s="15">
        <v>282293</v>
      </c>
    </row>
    <row r="175" spans="1:5" ht="40.5" customHeight="1" x14ac:dyDescent="0.25">
      <c r="A175" s="21">
        <v>8.6</v>
      </c>
      <c r="B175" s="58" t="s">
        <v>184</v>
      </c>
      <c r="C175" s="58"/>
      <c r="D175" s="22" t="s">
        <v>72</v>
      </c>
      <c r="E175" s="15">
        <v>265335</v>
      </c>
    </row>
    <row r="176" spans="1:5" ht="51" customHeight="1" x14ac:dyDescent="0.25">
      <c r="A176" s="21">
        <v>8.6999999999999993</v>
      </c>
      <c r="B176" s="58" t="s">
        <v>185</v>
      </c>
      <c r="C176" s="58"/>
      <c r="D176" s="22" t="s">
        <v>13</v>
      </c>
      <c r="E176" s="15">
        <v>234666</v>
      </c>
    </row>
    <row r="177" spans="1:5" ht="48.75" customHeight="1" x14ac:dyDescent="0.25">
      <c r="A177" s="21">
        <v>8.8000000000000007</v>
      </c>
      <c r="B177" s="58" t="s">
        <v>186</v>
      </c>
      <c r="C177" s="58"/>
      <c r="D177" s="22" t="s">
        <v>13</v>
      </c>
      <c r="E177" s="15">
        <v>290073</v>
      </c>
    </row>
    <row r="178" spans="1:5" ht="33.75" customHeight="1" x14ac:dyDescent="0.25">
      <c r="A178" s="21">
        <v>8.9</v>
      </c>
      <c r="B178" s="58" t="s">
        <v>187</v>
      </c>
      <c r="C178" s="58"/>
      <c r="D178" s="22" t="s">
        <v>13</v>
      </c>
      <c r="E178" s="15">
        <v>706230</v>
      </c>
    </row>
    <row r="179" spans="1:5" ht="33.75" customHeight="1" x14ac:dyDescent="0.25">
      <c r="A179" s="23">
        <v>8.1</v>
      </c>
      <c r="B179" s="58" t="s">
        <v>188</v>
      </c>
      <c r="C179" s="58"/>
      <c r="D179" s="22" t="s">
        <v>13</v>
      </c>
      <c r="E179" s="15">
        <v>706230</v>
      </c>
    </row>
    <row r="180" spans="1:5" ht="42" customHeight="1" x14ac:dyDescent="0.25">
      <c r="A180" s="21">
        <v>8.11</v>
      </c>
      <c r="B180" s="58" t="s">
        <v>189</v>
      </c>
      <c r="C180" s="58"/>
      <c r="D180" s="22" t="s">
        <v>13</v>
      </c>
      <c r="E180" s="15">
        <v>375345</v>
      </c>
    </row>
    <row r="181" spans="1:5" ht="45.75" customHeight="1" x14ac:dyDescent="0.25">
      <c r="A181" s="21">
        <v>8.1199999999999992</v>
      </c>
      <c r="B181" s="58" t="s">
        <v>190</v>
      </c>
      <c r="C181" s="58"/>
      <c r="D181" s="22" t="s">
        <v>13</v>
      </c>
      <c r="E181" s="15">
        <v>385558</v>
      </c>
    </row>
    <row r="182" spans="1:5" ht="104.25" customHeight="1" x14ac:dyDescent="0.25">
      <c r="A182" s="21">
        <v>8.1300000000000008</v>
      </c>
      <c r="B182" s="58" t="s">
        <v>191</v>
      </c>
      <c r="C182" s="58"/>
      <c r="D182" s="22" t="s">
        <v>13</v>
      </c>
      <c r="E182" s="15">
        <v>2537170</v>
      </c>
    </row>
    <row r="183" spans="1:5" ht="151.5" customHeight="1" x14ac:dyDescent="0.25">
      <c r="A183" s="21">
        <v>8.14</v>
      </c>
      <c r="B183" s="58" t="s">
        <v>192</v>
      </c>
      <c r="C183" s="58"/>
      <c r="D183" s="22" t="s">
        <v>13</v>
      </c>
      <c r="E183" s="15">
        <v>2844742</v>
      </c>
    </row>
    <row r="184" spans="1:5" ht="102" customHeight="1" x14ac:dyDescent="0.25">
      <c r="A184" s="21">
        <v>8.15</v>
      </c>
      <c r="B184" s="58" t="s">
        <v>193</v>
      </c>
      <c r="C184" s="58"/>
      <c r="D184" s="22" t="s">
        <v>13</v>
      </c>
      <c r="E184" s="15">
        <v>2812451</v>
      </c>
    </row>
    <row r="185" spans="1:5" ht="150" customHeight="1" x14ac:dyDescent="0.25">
      <c r="A185" s="21">
        <v>8.16</v>
      </c>
      <c r="B185" s="58" t="s">
        <v>194</v>
      </c>
      <c r="C185" s="58"/>
      <c r="D185" s="22" t="s">
        <v>13</v>
      </c>
      <c r="E185" s="15">
        <v>2912230</v>
      </c>
    </row>
    <row r="186" spans="1:5" ht="93.75" customHeight="1" x14ac:dyDescent="0.25">
      <c r="A186" s="21">
        <v>8.17</v>
      </c>
      <c r="B186" s="58" t="s">
        <v>195</v>
      </c>
      <c r="C186" s="58"/>
      <c r="D186" s="22" t="s">
        <v>13</v>
      </c>
      <c r="E186" s="15">
        <v>2451570</v>
      </c>
    </row>
    <row r="187" spans="1:5" ht="162" customHeight="1" x14ac:dyDescent="0.25">
      <c r="A187" s="21">
        <v>8.18</v>
      </c>
      <c r="B187" s="58" t="s">
        <v>196</v>
      </c>
      <c r="C187" s="58"/>
      <c r="D187" s="22" t="s">
        <v>13</v>
      </c>
      <c r="E187" s="15">
        <v>2607750</v>
      </c>
    </row>
    <row r="188" spans="1:5" ht="93" customHeight="1" x14ac:dyDescent="0.25">
      <c r="A188" s="21">
        <v>8.19</v>
      </c>
      <c r="B188" s="58" t="s">
        <v>197</v>
      </c>
      <c r="C188" s="58"/>
      <c r="D188" s="22" t="s">
        <v>13</v>
      </c>
      <c r="E188" s="15">
        <v>2778750</v>
      </c>
    </row>
    <row r="189" spans="1:5" ht="34.5" customHeight="1" x14ac:dyDescent="0.25">
      <c r="A189" s="23">
        <v>8.1999999999999993</v>
      </c>
      <c r="B189" s="58" t="s">
        <v>198</v>
      </c>
      <c r="C189" s="58"/>
      <c r="D189" s="22" t="s">
        <v>33</v>
      </c>
      <c r="E189" s="15">
        <v>66020</v>
      </c>
    </row>
    <row r="190" spans="1:5" ht="36" customHeight="1" x14ac:dyDescent="0.25">
      <c r="A190" s="21">
        <v>8.2100000000000009</v>
      </c>
      <c r="B190" s="58" t="s">
        <v>199</v>
      </c>
      <c r="C190" s="58"/>
      <c r="D190" s="22" t="s">
        <v>13</v>
      </c>
      <c r="E190" s="15">
        <v>19166</v>
      </c>
    </row>
    <row r="191" spans="1:5" ht="38.25" customHeight="1" x14ac:dyDescent="0.25">
      <c r="A191" s="21">
        <v>8.2200000000000006</v>
      </c>
      <c r="B191" s="58" t="s">
        <v>200</v>
      </c>
      <c r="C191" s="58"/>
      <c r="D191" s="22" t="s">
        <v>13</v>
      </c>
      <c r="E191" s="15">
        <v>136487</v>
      </c>
    </row>
    <row r="192" spans="1:5" ht="39" customHeight="1" x14ac:dyDescent="0.25">
      <c r="A192" s="21">
        <v>8.23</v>
      </c>
      <c r="B192" s="58" t="s">
        <v>201</v>
      </c>
      <c r="C192" s="58"/>
      <c r="D192" s="22" t="s">
        <v>13</v>
      </c>
      <c r="E192" s="15">
        <v>136487</v>
      </c>
    </row>
    <row r="193" spans="1:5" ht="42" customHeight="1" x14ac:dyDescent="0.25">
      <c r="A193" s="21">
        <v>8.24</v>
      </c>
      <c r="B193" s="58" t="s">
        <v>202</v>
      </c>
      <c r="C193" s="58"/>
      <c r="D193" s="22" t="s">
        <v>72</v>
      </c>
      <c r="E193" s="15">
        <v>204488</v>
      </c>
    </row>
    <row r="194" spans="1:5" ht="72" customHeight="1" x14ac:dyDescent="0.25">
      <c r="A194" s="21">
        <v>8.25</v>
      </c>
      <c r="B194" s="58" t="s">
        <v>203</v>
      </c>
      <c r="C194" s="58"/>
      <c r="D194" s="22" t="s">
        <v>27</v>
      </c>
      <c r="E194" s="15">
        <v>671161</v>
      </c>
    </row>
    <row r="195" spans="1:5" ht="84.75" customHeight="1" x14ac:dyDescent="0.25">
      <c r="A195" s="21">
        <v>8.26</v>
      </c>
      <c r="B195" s="58" t="s">
        <v>204</v>
      </c>
      <c r="C195" s="58"/>
      <c r="D195" s="22" t="s">
        <v>27</v>
      </c>
      <c r="E195" s="15">
        <v>1005851</v>
      </c>
    </row>
    <row r="196" spans="1:5" ht="35.25" customHeight="1" x14ac:dyDescent="0.25">
      <c r="A196" s="21">
        <v>8.27</v>
      </c>
      <c r="B196" s="58" t="s">
        <v>205</v>
      </c>
      <c r="C196" s="58"/>
      <c r="D196" s="22" t="s">
        <v>33</v>
      </c>
      <c r="E196" s="15">
        <v>317063</v>
      </c>
    </row>
    <row r="197" spans="1:5" ht="34.5" customHeight="1" x14ac:dyDescent="0.25">
      <c r="A197" s="21">
        <v>8.2799999999999994</v>
      </c>
      <c r="B197" s="58" t="s">
        <v>206</v>
      </c>
      <c r="C197" s="58"/>
      <c r="D197" s="22" t="s">
        <v>13</v>
      </c>
      <c r="E197" s="15">
        <v>1567960</v>
      </c>
    </row>
    <row r="198" spans="1:5" ht="34.5" customHeight="1" x14ac:dyDescent="0.25">
      <c r="A198" s="21">
        <v>8.2899999999999991</v>
      </c>
      <c r="B198" s="58" t="s">
        <v>207</v>
      </c>
      <c r="C198" s="58"/>
      <c r="D198" s="22" t="s">
        <v>33</v>
      </c>
      <c r="E198" s="15">
        <v>937954</v>
      </c>
    </row>
    <row r="199" spans="1:5" ht="36" customHeight="1" x14ac:dyDescent="0.25">
      <c r="A199" s="23">
        <v>8.3000000000000007</v>
      </c>
      <c r="B199" s="58" t="s">
        <v>208</v>
      </c>
      <c r="C199" s="58"/>
      <c r="D199" s="22" t="s">
        <v>72</v>
      </c>
      <c r="E199" s="15">
        <v>10403</v>
      </c>
    </row>
    <row r="200" spans="1:5" ht="37.5" customHeight="1" x14ac:dyDescent="0.25">
      <c r="A200" s="21">
        <v>8.31</v>
      </c>
      <c r="B200" s="58" t="s">
        <v>209</v>
      </c>
      <c r="C200" s="58"/>
      <c r="D200" s="22" t="s">
        <v>13</v>
      </c>
      <c r="E200" s="15">
        <v>222015</v>
      </c>
    </row>
    <row r="201" spans="1:5" ht="44.25" customHeight="1" x14ac:dyDescent="0.25">
      <c r="A201" s="21">
        <v>8.32</v>
      </c>
      <c r="B201" s="58" t="s">
        <v>210</v>
      </c>
      <c r="C201" s="58"/>
      <c r="D201" s="22" t="s">
        <v>13</v>
      </c>
      <c r="E201" s="15">
        <v>226219</v>
      </c>
    </row>
    <row r="202" spans="1:5" ht="15.75" thickBot="1" x14ac:dyDescent="0.3">
      <c r="A202" s="130" t="s">
        <v>21</v>
      </c>
      <c r="B202" s="131"/>
      <c r="C202" s="131"/>
      <c r="D202" s="132"/>
      <c r="E202" s="24">
        <f>SUM(E170:E201)</f>
        <v>35057226</v>
      </c>
    </row>
    <row r="203" spans="1:5" ht="15.75" thickBot="1" x14ac:dyDescent="0.3">
      <c r="A203" s="28">
        <v>9</v>
      </c>
      <c r="B203" s="133" t="s">
        <v>211</v>
      </c>
      <c r="C203" s="134"/>
      <c r="D203" s="134"/>
      <c r="E203" s="135"/>
    </row>
    <row r="204" spans="1:5" ht="47.25" customHeight="1" x14ac:dyDescent="0.25">
      <c r="A204" s="29">
        <v>9.1</v>
      </c>
      <c r="B204" s="137" t="s">
        <v>212</v>
      </c>
      <c r="C204" s="137"/>
      <c r="D204" s="30" t="s">
        <v>72</v>
      </c>
      <c r="E204" s="14">
        <v>69383</v>
      </c>
    </row>
    <row r="205" spans="1:5" ht="49.5" customHeight="1" x14ac:dyDescent="0.25">
      <c r="A205" s="21">
        <v>9.1999999999999993</v>
      </c>
      <c r="B205" s="58" t="s">
        <v>213</v>
      </c>
      <c r="C205" s="58"/>
      <c r="D205" s="22" t="s">
        <v>33</v>
      </c>
      <c r="E205" s="15">
        <v>24638</v>
      </c>
    </row>
    <row r="206" spans="1:5" ht="71.25" customHeight="1" x14ac:dyDescent="0.25">
      <c r="A206" s="21">
        <v>9.3000000000000007</v>
      </c>
      <c r="B206" s="58" t="s">
        <v>214</v>
      </c>
      <c r="C206" s="58"/>
      <c r="D206" s="22" t="s">
        <v>72</v>
      </c>
      <c r="E206" s="15">
        <v>228653</v>
      </c>
    </row>
    <row r="207" spans="1:5" ht="35.25" customHeight="1" x14ac:dyDescent="0.25">
      <c r="A207" s="21">
        <v>9.4</v>
      </c>
      <c r="B207" s="58" t="s">
        <v>215</v>
      </c>
      <c r="C207" s="58"/>
      <c r="D207" s="22" t="s">
        <v>72</v>
      </c>
      <c r="E207" s="15">
        <v>131291</v>
      </c>
    </row>
    <row r="208" spans="1:5" ht="34.5" customHeight="1" x14ac:dyDescent="0.25">
      <c r="A208" s="21">
        <v>9.5</v>
      </c>
      <c r="B208" s="58" t="s">
        <v>216</v>
      </c>
      <c r="C208" s="58"/>
      <c r="D208" s="22" t="s">
        <v>72</v>
      </c>
      <c r="E208" s="15">
        <v>556809</v>
      </c>
    </row>
    <row r="209" spans="1:5" ht="33" customHeight="1" x14ac:dyDescent="0.25">
      <c r="A209" s="21">
        <v>9.6</v>
      </c>
      <c r="B209" s="58" t="s">
        <v>217</v>
      </c>
      <c r="C209" s="58"/>
      <c r="D209" s="22" t="s">
        <v>72</v>
      </c>
      <c r="E209" s="15">
        <v>310650</v>
      </c>
    </row>
    <row r="210" spans="1:5" ht="33.75" customHeight="1" x14ac:dyDescent="0.25">
      <c r="A210" s="21">
        <v>9.6999999999999993</v>
      </c>
      <c r="B210" s="58" t="s">
        <v>218</v>
      </c>
      <c r="C210" s="58"/>
      <c r="D210" s="22" t="s">
        <v>72</v>
      </c>
      <c r="E210" s="15">
        <v>585488</v>
      </c>
    </row>
    <row r="211" spans="1:5" ht="36" customHeight="1" x14ac:dyDescent="0.25">
      <c r="A211" s="21">
        <v>9.8000000000000007</v>
      </c>
      <c r="B211" s="58" t="s">
        <v>219</v>
      </c>
      <c r="C211" s="58"/>
      <c r="D211" s="22" t="s">
        <v>33</v>
      </c>
      <c r="E211" s="15">
        <v>36323</v>
      </c>
    </row>
    <row r="212" spans="1:5" ht="35.25" customHeight="1" x14ac:dyDescent="0.25">
      <c r="A212" s="21">
        <v>9.9</v>
      </c>
      <c r="B212" s="58" t="s">
        <v>220</v>
      </c>
      <c r="C212" s="58"/>
      <c r="D212" s="22" t="s">
        <v>33</v>
      </c>
      <c r="E212" s="15">
        <v>913026</v>
      </c>
    </row>
    <row r="213" spans="1:5" ht="41.25" customHeight="1" x14ac:dyDescent="0.25">
      <c r="A213" s="21">
        <v>9.1</v>
      </c>
      <c r="B213" s="58" t="s">
        <v>221</v>
      </c>
      <c r="C213" s="58"/>
      <c r="D213" s="22" t="s">
        <v>33</v>
      </c>
      <c r="E213" s="15">
        <v>57000</v>
      </c>
    </row>
    <row r="214" spans="1:5" ht="52.5" customHeight="1" x14ac:dyDescent="0.25">
      <c r="A214" s="21">
        <v>9.11</v>
      </c>
      <c r="B214" s="58" t="s">
        <v>222</v>
      </c>
      <c r="C214" s="58"/>
      <c r="D214" s="22" t="s">
        <v>13</v>
      </c>
      <c r="E214" s="15">
        <v>1810601</v>
      </c>
    </row>
    <row r="215" spans="1:5" ht="39.75" customHeight="1" x14ac:dyDescent="0.25">
      <c r="A215" s="21">
        <v>9.1199999999999992</v>
      </c>
      <c r="B215" s="58" t="s">
        <v>223</v>
      </c>
      <c r="C215" s="58"/>
      <c r="D215" s="22" t="s">
        <v>13</v>
      </c>
      <c r="E215" s="15">
        <v>93680</v>
      </c>
    </row>
    <row r="216" spans="1:5" ht="41.25" customHeight="1" x14ac:dyDescent="0.25">
      <c r="A216" s="21">
        <v>9.1300000000000008</v>
      </c>
      <c r="B216" s="58" t="s">
        <v>224</v>
      </c>
      <c r="C216" s="58"/>
      <c r="D216" s="22" t="s">
        <v>13</v>
      </c>
      <c r="E216" s="15">
        <v>103740</v>
      </c>
    </row>
    <row r="217" spans="1:5" ht="100.5" customHeight="1" x14ac:dyDescent="0.25">
      <c r="A217" s="21">
        <v>9.14</v>
      </c>
      <c r="B217" s="58" t="s">
        <v>225</v>
      </c>
      <c r="C217" s="58"/>
      <c r="D217" s="22" t="s">
        <v>72</v>
      </c>
      <c r="E217" s="15">
        <v>235410</v>
      </c>
    </row>
    <row r="218" spans="1:5" ht="105" customHeight="1" x14ac:dyDescent="0.25">
      <c r="A218" s="21">
        <v>9.15</v>
      </c>
      <c r="B218" s="58" t="s">
        <v>226</v>
      </c>
      <c r="C218" s="58"/>
      <c r="D218" s="22" t="s">
        <v>72</v>
      </c>
      <c r="E218" s="15">
        <v>186205</v>
      </c>
    </row>
    <row r="219" spans="1:5" ht="102" customHeight="1" x14ac:dyDescent="0.25">
      <c r="A219" s="21">
        <v>9.16</v>
      </c>
      <c r="B219" s="58" t="s">
        <v>227</v>
      </c>
      <c r="C219" s="58"/>
      <c r="D219" s="22" t="s">
        <v>72</v>
      </c>
      <c r="E219" s="15">
        <v>571406</v>
      </c>
    </row>
    <row r="220" spans="1:5" ht="15.75" x14ac:dyDescent="0.25">
      <c r="A220" s="21">
        <v>9.17</v>
      </c>
      <c r="B220" s="58" t="s">
        <v>228</v>
      </c>
      <c r="C220" s="58"/>
      <c r="D220" s="22" t="s">
        <v>72</v>
      </c>
      <c r="E220" s="15">
        <v>356906</v>
      </c>
    </row>
    <row r="221" spans="1:5" ht="41.25" customHeight="1" x14ac:dyDescent="0.25">
      <c r="A221" s="21">
        <v>9.18</v>
      </c>
      <c r="B221" s="58" t="s">
        <v>229</v>
      </c>
      <c r="C221" s="58"/>
      <c r="D221" s="22" t="s">
        <v>72</v>
      </c>
      <c r="E221" s="15">
        <v>53067</v>
      </c>
    </row>
    <row r="222" spans="1:5" ht="15.75" x14ac:dyDescent="0.25">
      <c r="A222" s="21">
        <v>9.19</v>
      </c>
      <c r="B222" s="58" t="s">
        <v>230</v>
      </c>
      <c r="C222" s="58"/>
      <c r="D222" s="22" t="s">
        <v>72</v>
      </c>
      <c r="E222" s="15">
        <v>55005</v>
      </c>
    </row>
    <row r="223" spans="1:5" ht="64.5" customHeight="1" x14ac:dyDescent="0.25">
      <c r="A223" s="21">
        <v>9.1999999999999993</v>
      </c>
      <c r="B223" s="58" t="s">
        <v>231</v>
      </c>
      <c r="C223" s="58"/>
      <c r="D223" s="22" t="s">
        <v>72</v>
      </c>
      <c r="E223" s="15">
        <v>2194771</v>
      </c>
    </row>
    <row r="224" spans="1:5" ht="15.75" thickBot="1" x14ac:dyDescent="0.3">
      <c r="A224" s="118" t="s">
        <v>21</v>
      </c>
      <c r="B224" s="119"/>
      <c r="C224" s="119"/>
      <c r="D224" s="120"/>
      <c r="E224" s="12">
        <f>SUM(E204:E223)</f>
        <v>8574052</v>
      </c>
    </row>
    <row r="225" spans="1:5" ht="15.75" thickBot="1" x14ac:dyDescent="0.3">
      <c r="A225" s="31">
        <v>10</v>
      </c>
      <c r="B225" s="138" t="s">
        <v>232</v>
      </c>
      <c r="C225" s="134"/>
      <c r="D225" s="134"/>
      <c r="E225" s="135"/>
    </row>
    <row r="226" spans="1:5" ht="50.25" customHeight="1" x14ac:dyDescent="0.25">
      <c r="A226" s="26">
        <v>10.1</v>
      </c>
      <c r="B226" s="136" t="s">
        <v>233</v>
      </c>
      <c r="C226" s="136"/>
      <c r="D226" s="27" t="s">
        <v>13</v>
      </c>
      <c r="E226" s="14">
        <v>5102</v>
      </c>
    </row>
    <row r="227" spans="1:5" ht="35.25" customHeight="1" x14ac:dyDescent="0.25">
      <c r="A227" s="21">
        <v>10.199999999999999</v>
      </c>
      <c r="B227" s="58" t="s">
        <v>234</v>
      </c>
      <c r="C227" s="58"/>
      <c r="D227" s="22" t="s">
        <v>13</v>
      </c>
      <c r="E227" s="15">
        <v>178236</v>
      </c>
    </row>
    <row r="228" spans="1:5" ht="36.75" customHeight="1" x14ac:dyDescent="0.25">
      <c r="A228" s="21">
        <v>10.3</v>
      </c>
      <c r="B228" s="58" t="s">
        <v>235</v>
      </c>
      <c r="C228" s="58"/>
      <c r="D228" s="22" t="s">
        <v>37</v>
      </c>
      <c r="E228" s="15">
        <v>677360</v>
      </c>
    </row>
    <row r="229" spans="1:5" ht="37.5" customHeight="1" x14ac:dyDescent="0.25">
      <c r="A229" s="21">
        <v>10.4</v>
      </c>
      <c r="B229" s="58" t="s">
        <v>236</v>
      </c>
      <c r="C229" s="58"/>
      <c r="D229" s="22" t="s">
        <v>13</v>
      </c>
      <c r="E229" s="15">
        <v>188243</v>
      </c>
    </row>
    <row r="230" spans="1:5" ht="38.25" customHeight="1" x14ac:dyDescent="0.25">
      <c r="A230" s="21">
        <v>10.5</v>
      </c>
      <c r="B230" s="58" t="s">
        <v>237</v>
      </c>
      <c r="C230" s="58"/>
      <c r="D230" s="22" t="s">
        <v>13</v>
      </c>
      <c r="E230" s="15">
        <v>249660</v>
      </c>
    </row>
    <row r="231" spans="1:5" ht="41.25" customHeight="1" x14ac:dyDescent="0.25">
      <c r="A231" s="21">
        <v>10.6</v>
      </c>
      <c r="B231" s="58" t="s">
        <v>238</v>
      </c>
      <c r="C231" s="58"/>
      <c r="D231" s="22" t="s">
        <v>33</v>
      </c>
      <c r="E231" s="15">
        <v>135375</v>
      </c>
    </row>
    <row r="232" spans="1:5" ht="68.25" customHeight="1" x14ac:dyDescent="0.25">
      <c r="A232" s="21">
        <v>10.7</v>
      </c>
      <c r="B232" s="58" t="s">
        <v>239</v>
      </c>
      <c r="C232" s="58"/>
      <c r="D232" s="22" t="s">
        <v>33</v>
      </c>
      <c r="E232" s="15">
        <v>534461</v>
      </c>
    </row>
    <row r="233" spans="1:5" ht="66.75" customHeight="1" x14ac:dyDescent="0.25">
      <c r="A233" s="21">
        <v>10.8</v>
      </c>
      <c r="B233" s="58" t="s">
        <v>240</v>
      </c>
      <c r="C233" s="58"/>
      <c r="D233" s="22" t="s">
        <v>33</v>
      </c>
      <c r="E233" s="15">
        <v>549195</v>
      </c>
    </row>
    <row r="234" spans="1:5" ht="66" customHeight="1" x14ac:dyDescent="0.25">
      <c r="A234" s="21">
        <v>10.9</v>
      </c>
      <c r="B234" s="58" t="s">
        <v>241</v>
      </c>
      <c r="C234" s="58"/>
      <c r="D234" s="22" t="s">
        <v>33</v>
      </c>
      <c r="E234" s="15">
        <v>306874</v>
      </c>
    </row>
    <row r="235" spans="1:5" ht="31.5" customHeight="1" x14ac:dyDescent="0.25">
      <c r="A235" s="21">
        <v>10.1</v>
      </c>
      <c r="B235" s="58" t="s">
        <v>242</v>
      </c>
      <c r="C235" s="58"/>
      <c r="D235" s="22" t="s">
        <v>33</v>
      </c>
      <c r="E235" s="15">
        <v>163989</v>
      </c>
    </row>
    <row r="236" spans="1:5" ht="30" customHeight="1" x14ac:dyDescent="0.25">
      <c r="A236" s="21">
        <v>10.11</v>
      </c>
      <c r="B236" s="58" t="s">
        <v>243</v>
      </c>
      <c r="C236" s="58"/>
      <c r="D236" s="22" t="s">
        <v>72</v>
      </c>
      <c r="E236" s="15">
        <v>286853</v>
      </c>
    </row>
    <row r="237" spans="1:5" ht="15.75" x14ac:dyDescent="0.25">
      <c r="A237" s="21">
        <v>10.119999999999999</v>
      </c>
      <c r="B237" s="58" t="s">
        <v>244</v>
      </c>
      <c r="C237" s="58"/>
      <c r="D237" s="22" t="s">
        <v>37</v>
      </c>
      <c r="E237" s="15">
        <v>277946</v>
      </c>
    </row>
    <row r="238" spans="1:5" ht="15.75" x14ac:dyDescent="0.25">
      <c r="A238" s="21">
        <v>10.130000000000001</v>
      </c>
      <c r="B238" s="58" t="s">
        <v>245</v>
      </c>
      <c r="C238" s="58"/>
      <c r="D238" s="22" t="s">
        <v>13</v>
      </c>
      <c r="E238" s="15">
        <v>39188</v>
      </c>
    </row>
    <row r="239" spans="1:5" ht="30" customHeight="1" x14ac:dyDescent="0.25">
      <c r="A239" s="21">
        <v>10.14</v>
      </c>
      <c r="B239" s="58" t="s">
        <v>246</v>
      </c>
      <c r="C239" s="58"/>
      <c r="D239" s="22" t="s">
        <v>13</v>
      </c>
      <c r="E239" s="15">
        <v>498764</v>
      </c>
    </row>
    <row r="240" spans="1:5" ht="15.75" x14ac:dyDescent="0.25">
      <c r="A240" s="21">
        <v>10.15</v>
      </c>
      <c r="B240" s="58" t="s">
        <v>247</v>
      </c>
      <c r="C240" s="58"/>
      <c r="D240" s="22" t="s">
        <v>13</v>
      </c>
      <c r="E240" s="15">
        <v>14321</v>
      </c>
    </row>
    <row r="241" spans="1:5" ht="37.5" customHeight="1" thickBot="1" x14ac:dyDescent="0.3">
      <c r="A241" s="32">
        <v>10.16</v>
      </c>
      <c r="B241" s="139" t="s">
        <v>248</v>
      </c>
      <c r="C241" s="139"/>
      <c r="D241" s="33" t="s">
        <v>13</v>
      </c>
      <c r="E241" s="15">
        <v>26078</v>
      </c>
    </row>
    <row r="242" spans="1:5" ht="15.75" thickBot="1" x14ac:dyDescent="0.3">
      <c r="A242" s="124" t="s">
        <v>21</v>
      </c>
      <c r="B242" s="125"/>
      <c r="C242" s="125"/>
      <c r="D242" s="126"/>
      <c r="E242" s="19">
        <f>SUM(E226:E241)</f>
        <v>4131645</v>
      </c>
    </row>
    <row r="243" spans="1:5" ht="15.75" x14ac:dyDescent="0.25">
      <c r="A243" s="140" t="s">
        <v>249</v>
      </c>
      <c r="B243" s="141"/>
      <c r="C243" s="141"/>
      <c r="D243" s="141"/>
      <c r="E243" s="34">
        <f>SUM(E20,E40,E62,E84,E133,E141,E168,E202,E224,E242)</f>
        <v>250746544</v>
      </c>
    </row>
    <row r="244" spans="1:5" ht="15.75" x14ac:dyDescent="0.25">
      <c r="A244" s="142" t="s">
        <v>250</v>
      </c>
      <c r="B244" s="143"/>
      <c r="C244" s="144"/>
      <c r="D244" s="35">
        <v>0.17</v>
      </c>
      <c r="E244" s="36">
        <f>E243*D244</f>
        <v>42626912.480000004</v>
      </c>
    </row>
    <row r="245" spans="1:5" ht="15.75" x14ac:dyDescent="0.25">
      <c r="A245" s="142" t="s">
        <v>251</v>
      </c>
      <c r="B245" s="143"/>
      <c r="C245" s="144"/>
      <c r="D245" s="35">
        <v>0.04</v>
      </c>
      <c r="E245" s="36">
        <f>E243*D245</f>
        <v>10029861.76</v>
      </c>
    </row>
    <row r="246" spans="1:5" ht="15.75" x14ac:dyDescent="0.25">
      <c r="A246" s="142" t="s">
        <v>252</v>
      </c>
      <c r="B246" s="143"/>
      <c r="C246" s="144"/>
      <c r="D246" s="35">
        <v>0.06</v>
      </c>
      <c r="E246" s="36">
        <f>E243*D246</f>
        <v>15044792.639999999</v>
      </c>
    </row>
    <row r="247" spans="1:5" ht="16.5" thickBot="1" x14ac:dyDescent="0.3">
      <c r="A247" s="145" t="s">
        <v>274</v>
      </c>
      <c r="B247" s="146"/>
      <c r="C247" s="146"/>
      <c r="D247" s="146"/>
      <c r="E247" s="37">
        <f>SUM(E243:E246)</f>
        <v>318448110.88</v>
      </c>
    </row>
    <row r="248" spans="1:5" ht="26.25" customHeight="1" x14ac:dyDescent="0.25">
      <c r="A248" s="147" t="s">
        <v>253</v>
      </c>
      <c r="B248" s="149" t="s">
        <v>275</v>
      </c>
      <c r="C248" s="150"/>
      <c r="D248" s="150"/>
      <c r="E248" s="151"/>
    </row>
    <row r="249" spans="1:5" ht="24.75" customHeight="1" x14ac:dyDescent="0.25">
      <c r="A249" s="148"/>
      <c r="B249" s="152"/>
      <c r="C249" s="152"/>
      <c r="D249" s="152"/>
      <c r="E249" s="153"/>
    </row>
    <row r="250" spans="1:5" ht="34.5" customHeight="1" x14ac:dyDescent="0.25">
      <c r="A250" s="148"/>
      <c r="B250" s="152"/>
      <c r="C250" s="152"/>
      <c r="D250" s="152"/>
      <c r="E250" s="153"/>
    </row>
    <row r="251" spans="1:5" ht="104.25" customHeight="1" x14ac:dyDescent="0.25">
      <c r="A251" s="38" t="s">
        <v>254</v>
      </c>
      <c r="B251" s="152" t="s">
        <v>255</v>
      </c>
      <c r="C251" s="152"/>
      <c r="D251" s="152"/>
      <c r="E251" s="153"/>
    </row>
    <row r="252" spans="1:5" ht="89.25" customHeight="1" x14ac:dyDescent="0.25">
      <c r="A252" s="38" t="s">
        <v>256</v>
      </c>
      <c r="B252" s="152" t="s">
        <v>257</v>
      </c>
      <c r="C252" s="152"/>
      <c r="D252" s="152"/>
      <c r="E252" s="153"/>
    </row>
    <row r="253" spans="1:5" ht="206.25" customHeight="1" thickBot="1" x14ac:dyDescent="0.3">
      <c r="A253" s="39" t="s">
        <v>258</v>
      </c>
      <c r="B253" s="154" t="s">
        <v>259</v>
      </c>
      <c r="C253" s="154"/>
      <c r="D253" s="154"/>
      <c r="E253" s="155"/>
    </row>
    <row r="254" spans="1:5" ht="12.75" customHeight="1" thickBot="1" x14ac:dyDescent="0.3">
      <c r="A254" s="161"/>
      <c r="B254" s="161"/>
      <c r="C254" s="161"/>
      <c r="D254" s="161"/>
      <c r="E254" s="161"/>
    </row>
    <row r="255" spans="1:5" ht="45" customHeight="1" x14ac:dyDescent="0.25">
      <c r="A255" s="162" t="s">
        <v>260</v>
      </c>
      <c r="B255" s="163"/>
      <c r="C255" s="164"/>
      <c r="D255" s="165"/>
      <c r="E255" s="166"/>
    </row>
    <row r="256" spans="1:5" ht="30" customHeight="1" x14ac:dyDescent="0.25">
      <c r="A256" s="167" t="s">
        <v>261</v>
      </c>
      <c r="B256" s="168"/>
      <c r="C256" s="169" t="s">
        <v>262</v>
      </c>
      <c r="D256" s="170"/>
      <c r="E256" s="171"/>
    </row>
    <row r="257" spans="1:5" ht="32.25" customHeight="1" x14ac:dyDescent="0.25">
      <c r="A257" s="167" t="s">
        <v>263</v>
      </c>
      <c r="B257" s="168"/>
      <c r="C257" s="169" t="s">
        <v>264</v>
      </c>
      <c r="D257" s="170"/>
      <c r="E257" s="171"/>
    </row>
    <row r="258" spans="1:5" ht="32.25" customHeight="1" thickBot="1" x14ac:dyDescent="0.3">
      <c r="A258" s="156" t="s">
        <v>265</v>
      </c>
      <c r="B258" s="157"/>
      <c r="C258" s="158" t="s">
        <v>266</v>
      </c>
      <c r="D258" s="159"/>
      <c r="E258" s="160"/>
    </row>
  </sheetData>
  <mergeCells count="260">
    <mergeCell ref="A247:D247"/>
    <mergeCell ref="A248:A250"/>
    <mergeCell ref="B248:E250"/>
    <mergeCell ref="B251:E251"/>
    <mergeCell ref="B252:E252"/>
    <mergeCell ref="B253:E253"/>
    <mergeCell ref="A258:B258"/>
    <mergeCell ref="C258:E258"/>
    <mergeCell ref="A254:E254"/>
    <mergeCell ref="A255:B255"/>
    <mergeCell ref="C255:E255"/>
    <mergeCell ref="A256:B256"/>
    <mergeCell ref="C256:E256"/>
    <mergeCell ref="A257:B257"/>
    <mergeCell ref="C257:E257"/>
    <mergeCell ref="A242:D242"/>
    <mergeCell ref="A243:D243"/>
    <mergeCell ref="A244:C244"/>
    <mergeCell ref="A245:C245"/>
    <mergeCell ref="A246:C246"/>
    <mergeCell ref="B236:C236"/>
    <mergeCell ref="B237:C237"/>
    <mergeCell ref="B238:C238"/>
    <mergeCell ref="B239:C239"/>
    <mergeCell ref="B240:C240"/>
    <mergeCell ref="B228:C228"/>
    <mergeCell ref="B229:C229"/>
    <mergeCell ref="B241:C241"/>
    <mergeCell ref="B230:C230"/>
    <mergeCell ref="B231:C231"/>
    <mergeCell ref="B232:C232"/>
    <mergeCell ref="B233:C233"/>
    <mergeCell ref="B234:C234"/>
    <mergeCell ref="B235:C235"/>
    <mergeCell ref="B219:C219"/>
    <mergeCell ref="B220:C220"/>
    <mergeCell ref="B221:C221"/>
    <mergeCell ref="B222:C222"/>
    <mergeCell ref="B223:C223"/>
    <mergeCell ref="A224:D224"/>
    <mergeCell ref="B225:E225"/>
    <mergeCell ref="B226:C226"/>
    <mergeCell ref="B227:C227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01:C201"/>
    <mergeCell ref="A202:D202"/>
    <mergeCell ref="B203:E203"/>
    <mergeCell ref="B204:C204"/>
    <mergeCell ref="B205:C205"/>
    <mergeCell ref="B206:C206"/>
    <mergeCell ref="B207:C207"/>
    <mergeCell ref="B208:C208"/>
    <mergeCell ref="B209:C209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65:C165"/>
    <mergeCell ref="B166:C166"/>
    <mergeCell ref="B167:C167"/>
    <mergeCell ref="A168:D168"/>
    <mergeCell ref="B169:E169"/>
    <mergeCell ref="B170:C170"/>
    <mergeCell ref="B171:C171"/>
    <mergeCell ref="B172:C172"/>
    <mergeCell ref="B173:C173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A141:D141"/>
    <mergeCell ref="B142:E142"/>
    <mergeCell ref="B143:C143"/>
    <mergeCell ref="B144:C144"/>
    <mergeCell ref="B145:C145"/>
    <mergeCell ref="B146:C146"/>
    <mergeCell ref="B129:C129"/>
    <mergeCell ref="B130:C130"/>
    <mergeCell ref="B131:C131"/>
    <mergeCell ref="B132:C132"/>
    <mergeCell ref="A133:D133"/>
    <mergeCell ref="B134:E134"/>
    <mergeCell ref="B135:C135"/>
    <mergeCell ref="B136:C136"/>
    <mergeCell ref="B137:C137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A84:D84"/>
    <mergeCell ref="B85:E85"/>
    <mergeCell ref="B86:C86"/>
    <mergeCell ref="B87:C87"/>
    <mergeCell ref="B88:C88"/>
    <mergeCell ref="B89:C89"/>
    <mergeCell ref="B90:C90"/>
    <mergeCell ref="B91:C91"/>
    <mergeCell ref="B92:C92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57:C57"/>
    <mergeCell ref="B58:C58"/>
    <mergeCell ref="B59:C59"/>
    <mergeCell ref="B60:C60"/>
    <mergeCell ref="B61:C61"/>
    <mergeCell ref="A62:D62"/>
    <mergeCell ref="B63:E63"/>
    <mergeCell ref="B64:C64"/>
    <mergeCell ref="B65:C65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39:C39"/>
    <mergeCell ref="A40:D40"/>
    <mergeCell ref="B41:E41"/>
    <mergeCell ref="B42:C42"/>
    <mergeCell ref="B43:C43"/>
    <mergeCell ref="B44:C44"/>
    <mergeCell ref="B45:C45"/>
    <mergeCell ref="B46:C46"/>
    <mergeCell ref="B47:C47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21:E21"/>
    <mergeCell ref="B22:C22"/>
    <mergeCell ref="B23:C23"/>
    <mergeCell ref="B24:C24"/>
    <mergeCell ref="B25:C25"/>
    <mergeCell ref="B26:C26"/>
    <mergeCell ref="B27:C27"/>
    <mergeCell ref="B28:C28"/>
    <mergeCell ref="B29:C29"/>
    <mergeCell ref="B12:E12"/>
    <mergeCell ref="B13:C13"/>
    <mergeCell ref="B14:C14"/>
    <mergeCell ref="B15:C15"/>
    <mergeCell ref="B16:C16"/>
    <mergeCell ref="B17:C17"/>
    <mergeCell ref="B18:C18"/>
    <mergeCell ref="B19:C19"/>
    <mergeCell ref="A20:D20"/>
    <mergeCell ref="A1:E3"/>
    <mergeCell ref="C4:E4"/>
    <mergeCell ref="C5:E5"/>
    <mergeCell ref="C6:E6"/>
    <mergeCell ref="A7:E7"/>
    <mergeCell ref="A8:E9"/>
    <mergeCell ref="A10:A11"/>
    <mergeCell ref="B10:C11"/>
    <mergeCell ref="D10:D11"/>
    <mergeCell ref="E10:E11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E506-0A9A-4531-8CAE-360309A0D398}">
  <dimension ref="A1:E258"/>
  <sheetViews>
    <sheetView topLeftCell="A238" workbookViewId="0">
      <selection activeCell="E226" sqref="E226:E242"/>
    </sheetView>
  </sheetViews>
  <sheetFormatPr baseColWidth="10" defaultColWidth="8.85546875" defaultRowHeight="15" x14ac:dyDescent="0.25"/>
  <cols>
    <col min="2" max="2" width="73.28515625" customWidth="1"/>
    <col min="3" max="3" width="18.42578125" customWidth="1"/>
    <col min="5" max="5" width="19.42578125" customWidth="1"/>
  </cols>
  <sheetData>
    <row r="1" spans="1:5" x14ac:dyDescent="0.25">
      <c r="A1" s="85" t="e" vm="1">
        <v>#VALUE!</v>
      </c>
      <c r="B1" s="86"/>
      <c r="C1" s="86"/>
      <c r="D1" s="86"/>
      <c r="E1" s="86"/>
    </row>
    <row r="2" spans="1:5" x14ac:dyDescent="0.25">
      <c r="A2" s="87"/>
      <c r="B2" s="88"/>
      <c r="C2" s="88"/>
      <c r="D2" s="88"/>
      <c r="E2" s="88"/>
    </row>
    <row r="3" spans="1:5" ht="15.75" thickBot="1" x14ac:dyDescent="0.3">
      <c r="A3" s="89"/>
      <c r="B3" s="90"/>
      <c r="C3" s="90"/>
      <c r="D3" s="90"/>
      <c r="E3" s="90"/>
    </row>
    <row r="4" spans="1:5" ht="15.75" thickBot="1" x14ac:dyDescent="0.3">
      <c r="A4" s="1"/>
      <c r="B4" s="2" t="s">
        <v>0</v>
      </c>
      <c r="C4" s="178" t="s">
        <v>267</v>
      </c>
      <c r="D4" s="179"/>
      <c r="E4" s="180"/>
    </row>
    <row r="5" spans="1:5" ht="15.75" thickBot="1" x14ac:dyDescent="0.3">
      <c r="A5" s="3"/>
      <c r="B5" s="4" t="s">
        <v>2</v>
      </c>
      <c r="C5" s="181" t="s">
        <v>268</v>
      </c>
      <c r="D5" s="182"/>
      <c r="E5" s="183"/>
    </row>
    <row r="6" spans="1:5" ht="15.75" thickBot="1" x14ac:dyDescent="0.3">
      <c r="A6" s="1"/>
      <c r="B6" s="5" t="s">
        <v>4</v>
      </c>
      <c r="C6" s="184">
        <v>3143956993</v>
      </c>
      <c r="D6" s="185"/>
      <c r="E6" s="186"/>
    </row>
    <row r="7" spans="1:5" ht="15.75" thickBot="1" x14ac:dyDescent="0.3">
      <c r="A7" s="100"/>
      <c r="B7" s="101"/>
      <c r="C7" s="101"/>
      <c r="D7" s="101"/>
      <c r="E7" s="101"/>
    </row>
    <row r="8" spans="1:5" x14ac:dyDescent="0.25">
      <c r="A8" s="102" t="s">
        <v>6</v>
      </c>
      <c r="B8" s="103"/>
      <c r="C8" s="103"/>
      <c r="D8" s="103"/>
      <c r="E8" s="104"/>
    </row>
    <row r="9" spans="1:5" ht="15.75" thickBot="1" x14ac:dyDescent="0.3">
      <c r="A9" s="105"/>
      <c r="B9" s="106"/>
      <c r="C9" s="106"/>
      <c r="D9" s="106"/>
      <c r="E9" s="107"/>
    </row>
    <row r="10" spans="1:5" ht="15.75" thickTop="1" x14ac:dyDescent="0.25">
      <c r="A10" s="108" t="s">
        <v>7</v>
      </c>
      <c r="B10" s="110" t="s">
        <v>8</v>
      </c>
      <c r="C10" s="110"/>
      <c r="D10" s="110" t="s">
        <v>9</v>
      </c>
      <c r="E10" s="112" t="s">
        <v>10</v>
      </c>
    </row>
    <row r="11" spans="1:5" ht="15.75" thickBot="1" x14ac:dyDescent="0.3">
      <c r="A11" s="109"/>
      <c r="B11" s="111"/>
      <c r="C11" s="111"/>
      <c r="D11" s="111"/>
      <c r="E11" s="113"/>
    </row>
    <row r="12" spans="1:5" ht="15.75" thickBot="1" x14ac:dyDescent="0.3">
      <c r="A12" s="6">
        <v>1</v>
      </c>
      <c r="B12" s="114" t="s">
        <v>11</v>
      </c>
      <c r="C12" s="115"/>
      <c r="D12" s="115"/>
      <c r="E12" s="116"/>
    </row>
    <row r="13" spans="1:5" ht="15.75" x14ac:dyDescent="0.25">
      <c r="A13" s="7">
        <v>1.1000000000000001</v>
      </c>
      <c r="B13" s="117" t="s">
        <v>12</v>
      </c>
      <c r="C13" s="117"/>
      <c r="D13" s="8" t="s">
        <v>13</v>
      </c>
      <c r="E13" s="50">
        <v>5861</v>
      </c>
    </row>
    <row r="14" spans="1:5" ht="15.75" x14ac:dyDescent="0.25">
      <c r="A14" s="10">
        <v>1.2</v>
      </c>
      <c r="B14" s="53" t="s">
        <v>14</v>
      </c>
      <c r="C14" s="53"/>
      <c r="D14" s="11" t="s">
        <v>13</v>
      </c>
      <c r="E14" s="50">
        <v>4752</v>
      </c>
    </row>
    <row r="15" spans="1:5" ht="32.25" customHeight="1" x14ac:dyDescent="0.25">
      <c r="A15" s="10">
        <v>1.3</v>
      </c>
      <c r="B15" s="53" t="s">
        <v>15</v>
      </c>
      <c r="C15" s="53"/>
      <c r="D15" s="11" t="s">
        <v>13</v>
      </c>
      <c r="E15" s="50">
        <v>5612</v>
      </c>
    </row>
    <row r="16" spans="1:5" ht="29.25" customHeight="1" x14ac:dyDescent="0.25">
      <c r="A16" s="10">
        <v>1.4</v>
      </c>
      <c r="B16" s="53" t="s">
        <v>16</v>
      </c>
      <c r="C16" s="53"/>
      <c r="D16" s="11" t="s">
        <v>13</v>
      </c>
      <c r="E16" s="50">
        <v>5957</v>
      </c>
    </row>
    <row r="17" spans="1:5" ht="30" customHeight="1" x14ac:dyDescent="0.25">
      <c r="A17" s="10">
        <v>1.5</v>
      </c>
      <c r="B17" s="53" t="s">
        <v>17</v>
      </c>
      <c r="C17" s="53"/>
      <c r="D17" s="11" t="s">
        <v>18</v>
      </c>
      <c r="E17" s="50">
        <v>9670272</v>
      </c>
    </row>
    <row r="18" spans="1:5" ht="33" customHeight="1" x14ac:dyDescent="0.25">
      <c r="A18" s="10">
        <v>1.6</v>
      </c>
      <c r="B18" s="53" t="s">
        <v>19</v>
      </c>
      <c r="C18" s="53"/>
      <c r="D18" s="11" t="s">
        <v>13</v>
      </c>
      <c r="E18" s="50">
        <v>210441</v>
      </c>
    </row>
    <row r="19" spans="1:5" ht="45" customHeight="1" x14ac:dyDescent="0.25">
      <c r="A19" s="10">
        <v>1.7</v>
      </c>
      <c r="B19" s="53" t="s">
        <v>20</v>
      </c>
      <c r="C19" s="53"/>
      <c r="D19" s="11" t="s">
        <v>18</v>
      </c>
      <c r="E19" s="50">
        <v>4275000</v>
      </c>
    </row>
    <row r="20" spans="1:5" ht="15.75" thickBot="1" x14ac:dyDescent="0.3">
      <c r="A20" s="118" t="s">
        <v>21</v>
      </c>
      <c r="B20" s="119"/>
      <c r="C20" s="119"/>
      <c r="D20" s="120"/>
      <c r="E20" s="12">
        <f>SUM(E13:E19)</f>
        <v>14177895</v>
      </c>
    </row>
    <row r="21" spans="1:5" ht="15.75" thickBot="1" x14ac:dyDescent="0.3">
      <c r="A21" s="13">
        <v>2</v>
      </c>
      <c r="B21" s="121" t="s">
        <v>22</v>
      </c>
      <c r="C21" s="121"/>
      <c r="D21" s="121"/>
      <c r="E21" s="122"/>
    </row>
    <row r="22" spans="1:5" ht="61.5" customHeight="1" x14ac:dyDescent="0.25">
      <c r="A22" s="7">
        <v>2.1</v>
      </c>
      <c r="B22" s="117" t="s">
        <v>23</v>
      </c>
      <c r="C22" s="117"/>
      <c r="D22" s="8" t="s">
        <v>13</v>
      </c>
      <c r="E22" s="51">
        <v>10733</v>
      </c>
    </row>
    <row r="23" spans="1:5" ht="65.25" customHeight="1" x14ac:dyDescent="0.25">
      <c r="A23" s="10">
        <v>2.2000000000000002</v>
      </c>
      <c r="B23" s="53" t="s">
        <v>24</v>
      </c>
      <c r="C23" s="53"/>
      <c r="D23" s="11" t="s">
        <v>13</v>
      </c>
      <c r="E23" s="52">
        <v>43232</v>
      </c>
    </row>
    <row r="24" spans="1:5" ht="47.25" customHeight="1" x14ac:dyDescent="0.25">
      <c r="A24" s="10">
        <v>2.2999999999999998</v>
      </c>
      <c r="B24" s="53" t="s">
        <v>25</v>
      </c>
      <c r="C24" s="53"/>
      <c r="D24" s="11" t="s">
        <v>13</v>
      </c>
      <c r="E24" s="52">
        <v>42750</v>
      </c>
    </row>
    <row r="25" spans="1:5" ht="48" customHeight="1" x14ac:dyDescent="0.25">
      <c r="A25" s="10">
        <v>2.4</v>
      </c>
      <c r="B25" s="53" t="s">
        <v>26</v>
      </c>
      <c r="C25" s="53"/>
      <c r="D25" s="11" t="s">
        <v>27</v>
      </c>
      <c r="E25" s="52">
        <v>55523</v>
      </c>
    </row>
    <row r="26" spans="1:5" ht="45.75" customHeight="1" x14ac:dyDescent="0.25">
      <c r="A26" s="10">
        <v>2.5</v>
      </c>
      <c r="B26" s="53" t="s">
        <v>28</v>
      </c>
      <c r="C26" s="53"/>
      <c r="D26" s="11" t="s">
        <v>29</v>
      </c>
      <c r="E26" s="52">
        <v>59687</v>
      </c>
    </row>
    <row r="27" spans="1:5" ht="44.25" customHeight="1" x14ac:dyDescent="0.25">
      <c r="A27" s="10">
        <v>2.6</v>
      </c>
      <c r="B27" s="53" t="s">
        <v>30</v>
      </c>
      <c r="C27" s="53"/>
      <c r="D27" s="11" t="s">
        <v>27</v>
      </c>
      <c r="E27" s="52">
        <v>10260</v>
      </c>
    </row>
    <row r="28" spans="1:5" ht="45" customHeight="1" x14ac:dyDescent="0.25">
      <c r="A28" s="10">
        <v>2.7</v>
      </c>
      <c r="B28" s="53" t="s">
        <v>31</v>
      </c>
      <c r="C28" s="53"/>
      <c r="D28" s="11" t="s">
        <v>27</v>
      </c>
      <c r="E28" s="52">
        <v>59850</v>
      </c>
    </row>
    <row r="29" spans="1:5" ht="45" customHeight="1" x14ac:dyDescent="0.25">
      <c r="A29" s="10">
        <v>2.8</v>
      </c>
      <c r="B29" s="53" t="s">
        <v>32</v>
      </c>
      <c r="C29" s="53"/>
      <c r="D29" s="11" t="s">
        <v>33</v>
      </c>
      <c r="E29" s="52">
        <v>21534</v>
      </c>
    </row>
    <row r="30" spans="1:5" ht="45" customHeight="1" x14ac:dyDescent="0.25">
      <c r="A30" s="10">
        <v>2.9</v>
      </c>
      <c r="B30" s="53" t="s">
        <v>34</v>
      </c>
      <c r="C30" s="53"/>
      <c r="D30" s="11" t="s">
        <v>27</v>
      </c>
      <c r="E30" s="52">
        <v>163875</v>
      </c>
    </row>
    <row r="31" spans="1:5" ht="45.75" customHeight="1" x14ac:dyDescent="0.25">
      <c r="A31" s="16">
        <v>2.1</v>
      </c>
      <c r="B31" s="53" t="s">
        <v>35</v>
      </c>
      <c r="C31" s="53"/>
      <c r="D31" s="11" t="s">
        <v>27</v>
      </c>
      <c r="E31" s="52">
        <v>178125</v>
      </c>
    </row>
    <row r="32" spans="1:5" ht="60.75" customHeight="1" x14ac:dyDescent="0.25">
      <c r="A32" s="10">
        <v>2.11</v>
      </c>
      <c r="B32" s="53" t="s">
        <v>36</v>
      </c>
      <c r="C32" s="53"/>
      <c r="D32" s="11" t="s">
        <v>37</v>
      </c>
      <c r="E32" s="52">
        <v>694039</v>
      </c>
    </row>
    <row r="33" spans="1:5" ht="59.25" customHeight="1" x14ac:dyDescent="0.25">
      <c r="A33" s="10">
        <v>2.12</v>
      </c>
      <c r="B33" s="53" t="s">
        <v>38</v>
      </c>
      <c r="C33" s="53"/>
      <c r="D33" s="11" t="s">
        <v>27</v>
      </c>
      <c r="E33" s="52">
        <v>124372</v>
      </c>
    </row>
    <row r="34" spans="1:5" ht="45.75" customHeight="1" x14ac:dyDescent="0.25">
      <c r="A34" s="10">
        <v>2.13</v>
      </c>
      <c r="B34" s="53" t="s">
        <v>39</v>
      </c>
      <c r="C34" s="53"/>
      <c r="D34" s="11" t="s">
        <v>13</v>
      </c>
      <c r="E34" s="52">
        <v>31823</v>
      </c>
    </row>
    <row r="35" spans="1:5" ht="47.25" customHeight="1" x14ac:dyDescent="0.25">
      <c r="A35" s="10">
        <v>2.14</v>
      </c>
      <c r="B35" s="53" t="s">
        <v>40</v>
      </c>
      <c r="C35" s="53"/>
      <c r="D35" s="11" t="s">
        <v>27</v>
      </c>
      <c r="E35" s="52">
        <v>225968</v>
      </c>
    </row>
    <row r="36" spans="1:5" ht="52.5" customHeight="1" x14ac:dyDescent="0.25">
      <c r="A36" s="10">
        <v>2.15</v>
      </c>
      <c r="B36" s="53" t="s">
        <v>41</v>
      </c>
      <c r="C36" s="53"/>
      <c r="D36" s="11" t="s">
        <v>27</v>
      </c>
      <c r="E36" s="52">
        <v>285000</v>
      </c>
    </row>
    <row r="37" spans="1:5" ht="48.75" customHeight="1" x14ac:dyDescent="0.25">
      <c r="A37" s="10">
        <v>2.16</v>
      </c>
      <c r="B37" s="53" t="s">
        <v>42</v>
      </c>
      <c r="C37" s="53"/>
      <c r="D37" s="11" t="s">
        <v>27</v>
      </c>
      <c r="E37" s="52">
        <v>78375</v>
      </c>
    </row>
    <row r="38" spans="1:5" ht="30.75" customHeight="1" x14ac:dyDescent="0.25">
      <c r="A38" s="10">
        <v>2.17</v>
      </c>
      <c r="B38" s="53" t="s">
        <v>43</v>
      </c>
      <c r="C38" s="53"/>
      <c r="D38" s="11" t="s">
        <v>13</v>
      </c>
      <c r="E38" s="52">
        <v>33545</v>
      </c>
    </row>
    <row r="39" spans="1:5" ht="75" customHeight="1" thickBot="1" x14ac:dyDescent="0.3">
      <c r="A39" s="17">
        <v>2.1800000000000002</v>
      </c>
      <c r="B39" s="123" t="s">
        <v>44</v>
      </c>
      <c r="C39" s="123"/>
      <c r="D39" s="18" t="s">
        <v>13</v>
      </c>
      <c r="E39" s="52">
        <v>18098</v>
      </c>
    </row>
    <row r="40" spans="1:5" ht="15.75" thickBot="1" x14ac:dyDescent="0.3">
      <c r="A40" s="124" t="s">
        <v>21</v>
      </c>
      <c r="B40" s="125"/>
      <c r="C40" s="125"/>
      <c r="D40" s="126"/>
      <c r="E40" s="19">
        <f>SUM(E22:E39)</f>
        <v>2136789</v>
      </c>
    </row>
    <row r="41" spans="1:5" ht="15.75" thickBot="1" x14ac:dyDescent="0.3">
      <c r="A41" s="20">
        <v>3</v>
      </c>
      <c r="B41" s="127" t="s">
        <v>45</v>
      </c>
      <c r="C41" s="128"/>
      <c r="D41" s="128"/>
      <c r="E41" s="129"/>
    </row>
    <row r="42" spans="1:5" ht="51.75" customHeight="1" x14ac:dyDescent="0.25">
      <c r="A42" s="7">
        <v>3.1</v>
      </c>
      <c r="B42" s="117" t="s">
        <v>46</v>
      </c>
      <c r="C42" s="117"/>
      <c r="D42" s="8" t="s">
        <v>37</v>
      </c>
      <c r="E42" s="51">
        <v>1945695</v>
      </c>
    </row>
    <row r="43" spans="1:5" ht="34.5" customHeight="1" x14ac:dyDescent="0.25">
      <c r="A43" s="21">
        <v>3.2</v>
      </c>
      <c r="B43" s="58" t="s">
        <v>47</v>
      </c>
      <c r="C43" s="58"/>
      <c r="D43" s="22" t="s">
        <v>37</v>
      </c>
      <c r="E43" s="52">
        <v>1609991</v>
      </c>
    </row>
    <row r="44" spans="1:5" ht="32.25" customHeight="1" x14ac:dyDescent="0.25">
      <c r="A44" s="21">
        <v>3.3</v>
      </c>
      <c r="B44" s="58" t="s">
        <v>48</v>
      </c>
      <c r="C44" s="58"/>
      <c r="D44" s="22" t="s">
        <v>49</v>
      </c>
      <c r="E44" s="52">
        <v>13680</v>
      </c>
    </row>
    <row r="45" spans="1:5" ht="31.5" customHeight="1" x14ac:dyDescent="0.25">
      <c r="A45" s="21">
        <v>3.4</v>
      </c>
      <c r="B45" s="58" t="s">
        <v>50</v>
      </c>
      <c r="C45" s="58"/>
      <c r="D45" s="22" t="s">
        <v>13</v>
      </c>
      <c r="E45" s="52">
        <v>47130</v>
      </c>
    </row>
    <row r="46" spans="1:5" ht="31.5" customHeight="1" x14ac:dyDescent="0.25">
      <c r="A46" s="21">
        <v>3.5</v>
      </c>
      <c r="B46" s="58" t="s">
        <v>51</v>
      </c>
      <c r="C46" s="58"/>
      <c r="D46" s="22" t="s">
        <v>13</v>
      </c>
      <c r="E46" s="52">
        <v>53504</v>
      </c>
    </row>
    <row r="47" spans="1:5" ht="31.5" customHeight="1" x14ac:dyDescent="0.25">
      <c r="A47" s="21">
        <v>3.6</v>
      </c>
      <c r="B47" s="58" t="s">
        <v>52</v>
      </c>
      <c r="C47" s="58"/>
      <c r="D47" s="22" t="s">
        <v>33</v>
      </c>
      <c r="E47" s="52">
        <v>68094</v>
      </c>
    </row>
    <row r="48" spans="1:5" ht="21" customHeight="1" x14ac:dyDescent="0.25">
      <c r="A48" s="21">
        <v>3.7</v>
      </c>
      <c r="B48" s="58" t="s">
        <v>53</v>
      </c>
      <c r="C48" s="58"/>
      <c r="D48" s="22" t="s">
        <v>33</v>
      </c>
      <c r="E48" s="52">
        <v>156311</v>
      </c>
    </row>
    <row r="49" spans="1:5" ht="30.75" customHeight="1" x14ac:dyDescent="0.25">
      <c r="A49" s="21">
        <v>3.8</v>
      </c>
      <c r="B49" s="58" t="s">
        <v>54</v>
      </c>
      <c r="C49" s="58"/>
      <c r="D49" s="22" t="s">
        <v>13</v>
      </c>
      <c r="E49" s="52">
        <v>160964</v>
      </c>
    </row>
    <row r="50" spans="1:5" ht="48" customHeight="1" x14ac:dyDescent="0.25">
      <c r="A50" s="21">
        <v>3.9</v>
      </c>
      <c r="B50" s="58" t="s">
        <v>55</v>
      </c>
      <c r="C50" s="58"/>
      <c r="D50" s="22" t="s">
        <v>13</v>
      </c>
      <c r="E50" s="52">
        <v>68856</v>
      </c>
    </row>
    <row r="51" spans="1:5" ht="47.25" customHeight="1" x14ac:dyDescent="0.25">
      <c r="A51" s="23">
        <v>3.1</v>
      </c>
      <c r="B51" s="58" t="s">
        <v>56</v>
      </c>
      <c r="C51" s="58"/>
      <c r="D51" s="22" t="s">
        <v>13</v>
      </c>
      <c r="E51" s="52">
        <v>89513</v>
      </c>
    </row>
    <row r="52" spans="1:5" ht="31.5" customHeight="1" x14ac:dyDescent="0.25">
      <c r="A52" s="21">
        <v>3.11</v>
      </c>
      <c r="B52" s="58" t="s">
        <v>57</v>
      </c>
      <c r="C52" s="58"/>
      <c r="D52" s="22" t="s">
        <v>13</v>
      </c>
      <c r="E52" s="52">
        <v>103313</v>
      </c>
    </row>
    <row r="53" spans="1:5" ht="32.25" customHeight="1" x14ac:dyDescent="0.25">
      <c r="A53" s="21">
        <v>3.12</v>
      </c>
      <c r="B53" s="58" t="s">
        <v>58</v>
      </c>
      <c r="C53" s="58"/>
      <c r="D53" s="22" t="s">
        <v>13</v>
      </c>
      <c r="E53" s="52">
        <v>121017</v>
      </c>
    </row>
    <row r="54" spans="1:5" ht="48.75" customHeight="1" x14ac:dyDescent="0.25">
      <c r="A54" s="21">
        <v>3.13</v>
      </c>
      <c r="B54" s="58" t="s">
        <v>59</v>
      </c>
      <c r="C54" s="58"/>
      <c r="D54" s="22" t="s">
        <v>13</v>
      </c>
      <c r="E54" s="52">
        <v>115482</v>
      </c>
    </row>
    <row r="55" spans="1:5" ht="33.75" customHeight="1" x14ac:dyDescent="0.25">
      <c r="A55" s="21">
        <v>3.14</v>
      </c>
      <c r="B55" s="58" t="s">
        <v>60</v>
      </c>
      <c r="C55" s="58"/>
      <c r="D55" s="22" t="s">
        <v>13</v>
      </c>
      <c r="E55" s="52">
        <v>53504</v>
      </c>
    </row>
    <row r="56" spans="1:5" ht="31.5" customHeight="1" x14ac:dyDescent="0.25">
      <c r="A56" s="21">
        <v>3.15</v>
      </c>
      <c r="B56" s="58" t="s">
        <v>61</v>
      </c>
      <c r="C56" s="58"/>
      <c r="D56" s="22" t="s">
        <v>33</v>
      </c>
      <c r="E56" s="52">
        <v>31639</v>
      </c>
    </row>
    <row r="57" spans="1:5" ht="30.75" customHeight="1" x14ac:dyDescent="0.25">
      <c r="A57" s="21">
        <v>3.16</v>
      </c>
      <c r="B57" s="58" t="s">
        <v>62</v>
      </c>
      <c r="C57" s="58"/>
      <c r="D57" s="22" t="s">
        <v>13</v>
      </c>
      <c r="E57" s="52">
        <v>138225</v>
      </c>
    </row>
    <row r="58" spans="1:5" ht="31.5" customHeight="1" x14ac:dyDescent="0.25">
      <c r="A58" s="21">
        <v>3.17</v>
      </c>
      <c r="B58" s="58" t="s">
        <v>63</v>
      </c>
      <c r="C58" s="58"/>
      <c r="D58" s="22" t="s">
        <v>27</v>
      </c>
      <c r="E58" s="52">
        <v>49416</v>
      </c>
    </row>
    <row r="59" spans="1:5" ht="32.25" customHeight="1" x14ac:dyDescent="0.25">
      <c r="A59" s="21">
        <v>3.18</v>
      </c>
      <c r="B59" s="58" t="s">
        <v>64</v>
      </c>
      <c r="C59" s="58"/>
      <c r="D59" s="22" t="s">
        <v>13</v>
      </c>
      <c r="E59" s="52">
        <v>103669</v>
      </c>
    </row>
    <row r="60" spans="1:5" ht="31.5" customHeight="1" x14ac:dyDescent="0.25">
      <c r="A60" s="21">
        <v>3.19</v>
      </c>
      <c r="B60" s="58" t="s">
        <v>65</v>
      </c>
      <c r="C60" s="58"/>
      <c r="D60" s="22" t="s">
        <v>33</v>
      </c>
      <c r="E60" s="52">
        <v>139952</v>
      </c>
    </row>
    <row r="61" spans="1:5" ht="45" customHeight="1" x14ac:dyDescent="0.25">
      <c r="A61" s="21">
        <v>3.2</v>
      </c>
      <c r="B61" s="58" t="s">
        <v>66</v>
      </c>
      <c r="C61" s="58"/>
      <c r="D61" s="22" t="s">
        <v>37</v>
      </c>
      <c r="E61" s="52">
        <v>2407889</v>
      </c>
    </row>
    <row r="62" spans="1:5" ht="15.75" thickBot="1" x14ac:dyDescent="0.3">
      <c r="A62" s="130" t="s">
        <v>21</v>
      </c>
      <c r="B62" s="131"/>
      <c r="C62" s="131"/>
      <c r="D62" s="132"/>
      <c r="E62" s="24">
        <f>SUM(E42:E61)</f>
        <v>7477844</v>
      </c>
    </row>
    <row r="63" spans="1:5" ht="15.75" thickBot="1" x14ac:dyDescent="0.3">
      <c r="A63" s="25">
        <v>4</v>
      </c>
      <c r="B63" s="133" t="s">
        <v>67</v>
      </c>
      <c r="C63" s="134"/>
      <c r="D63" s="134"/>
      <c r="E63" s="135"/>
    </row>
    <row r="64" spans="1:5" ht="33" customHeight="1" x14ac:dyDescent="0.25">
      <c r="A64" s="26">
        <v>4.0999999999999996</v>
      </c>
      <c r="B64" s="136" t="s">
        <v>68</v>
      </c>
      <c r="C64" s="136"/>
      <c r="D64" s="27" t="s">
        <v>33</v>
      </c>
      <c r="E64" s="51">
        <v>50776</v>
      </c>
    </row>
    <row r="65" spans="1:5" ht="33" customHeight="1" x14ac:dyDescent="0.25">
      <c r="A65" s="21">
        <v>4.2</v>
      </c>
      <c r="B65" s="58" t="s">
        <v>69</v>
      </c>
      <c r="C65" s="58"/>
      <c r="D65" s="22" t="s">
        <v>33</v>
      </c>
      <c r="E65" s="52">
        <v>162042</v>
      </c>
    </row>
    <row r="66" spans="1:5" ht="31.5" customHeight="1" x14ac:dyDescent="0.25">
      <c r="A66" s="21">
        <v>4.3</v>
      </c>
      <c r="B66" s="58" t="s">
        <v>70</v>
      </c>
      <c r="C66" s="58"/>
      <c r="D66" s="22" t="s">
        <v>33</v>
      </c>
      <c r="E66" s="52">
        <v>96396</v>
      </c>
    </row>
    <row r="67" spans="1:5" ht="33" customHeight="1" x14ac:dyDescent="0.25">
      <c r="A67" s="21">
        <v>4.4000000000000004</v>
      </c>
      <c r="B67" s="58" t="s">
        <v>71</v>
      </c>
      <c r="C67" s="58"/>
      <c r="D67" s="22" t="s">
        <v>72</v>
      </c>
      <c r="E67" s="52">
        <v>189313</v>
      </c>
    </row>
    <row r="68" spans="1:5" ht="33" customHeight="1" x14ac:dyDescent="0.25">
      <c r="A68" s="21">
        <v>4.5</v>
      </c>
      <c r="B68" s="58" t="s">
        <v>73</v>
      </c>
      <c r="C68" s="58"/>
      <c r="D68" s="22" t="s">
        <v>72</v>
      </c>
      <c r="E68" s="52">
        <v>2089406</v>
      </c>
    </row>
    <row r="69" spans="1:5" ht="34.5" customHeight="1" x14ac:dyDescent="0.25">
      <c r="A69" s="21">
        <v>4.5999999999999996</v>
      </c>
      <c r="B69" s="58" t="s">
        <v>74</v>
      </c>
      <c r="C69" s="58"/>
      <c r="D69" s="22" t="s">
        <v>72</v>
      </c>
      <c r="E69" s="52">
        <v>853566</v>
      </c>
    </row>
    <row r="70" spans="1:5" ht="34.5" customHeight="1" x14ac:dyDescent="0.25">
      <c r="A70" s="21">
        <v>4.7</v>
      </c>
      <c r="B70" s="58" t="s">
        <v>75</v>
      </c>
      <c r="C70" s="58"/>
      <c r="D70" s="22" t="s">
        <v>72</v>
      </c>
      <c r="E70" s="52">
        <v>9975000</v>
      </c>
    </row>
    <row r="71" spans="1:5" ht="33.75" customHeight="1" x14ac:dyDescent="0.25">
      <c r="A71" s="21">
        <v>4.8</v>
      </c>
      <c r="B71" s="58" t="s">
        <v>76</v>
      </c>
      <c r="C71" s="58"/>
      <c r="D71" s="22" t="s">
        <v>33</v>
      </c>
      <c r="E71" s="52">
        <v>50776</v>
      </c>
    </row>
    <row r="72" spans="1:5" ht="35.25" customHeight="1" x14ac:dyDescent="0.25">
      <c r="A72" s="21">
        <v>4.9000000000000004</v>
      </c>
      <c r="B72" s="58" t="s">
        <v>77</v>
      </c>
      <c r="C72" s="58"/>
      <c r="D72" s="22" t="s">
        <v>33</v>
      </c>
      <c r="E72" s="52">
        <v>162042</v>
      </c>
    </row>
    <row r="73" spans="1:5" ht="34.5" customHeight="1" x14ac:dyDescent="0.25">
      <c r="A73" s="23">
        <v>4.0999999999999996</v>
      </c>
      <c r="B73" s="58" t="s">
        <v>78</v>
      </c>
      <c r="C73" s="58"/>
      <c r="D73" s="22" t="s">
        <v>33</v>
      </c>
      <c r="E73" s="52">
        <v>106875</v>
      </c>
    </row>
    <row r="74" spans="1:5" ht="36" customHeight="1" x14ac:dyDescent="0.25">
      <c r="A74" s="21">
        <v>4.1100000000000003</v>
      </c>
      <c r="B74" s="58" t="s">
        <v>79</v>
      </c>
      <c r="C74" s="58"/>
      <c r="D74" s="22" t="s">
        <v>72</v>
      </c>
      <c r="E74" s="52">
        <v>1589354</v>
      </c>
    </row>
    <row r="75" spans="1:5" ht="36" customHeight="1" x14ac:dyDescent="0.25">
      <c r="A75" s="21">
        <v>4.12</v>
      </c>
      <c r="B75" s="58" t="s">
        <v>80</v>
      </c>
      <c r="C75" s="58"/>
      <c r="D75" s="22" t="s">
        <v>37</v>
      </c>
      <c r="E75" s="52">
        <v>307515</v>
      </c>
    </row>
    <row r="76" spans="1:5" ht="51.75" customHeight="1" x14ac:dyDescent="0.25">
      <c r="A76" s="21">
        <v>4.13</v>
      </c>
      <c r="B76" s="58" t="s">
        <v>81</v>
      </c>
      <c r="C76" s="58"/>
      <c r="D76" s="22" t="s">
        <v>13</v>
      </c>
      <c r="E76" s="52">
        <v>555750</v>
      </c>
    </row>
    <row r="77" spans="1:5" ht="33.75" customHeight="1" x14ac:dyDescent="0.25">
      <c r="A77" s="21">
        <v>4.1399999999999997</v>
      </c>
      <c r="B77" s="58" t="s">
        <v>82</v>
      </c>
      <c r="C77" s="58"/>
      <c r="D77" s="22" t="s">
        <v>72</v>
      </c>
      <c r="E77" s="52">
        <v>163170</v>
      </c>
    </row>
    <row r="78" spans="1:5" ht="34.5" customHeight="1" x14ac:dyDescent="0.25">
      <c r="A78" s="21">
        <v>4.1500000000000004</v>
      </c>
      <c r="B78" s="58" t="s">
        <v>83</v>
      </c>
      <c r="C78" s="58"/>
      <c r="D78" s="22" t="s">
        <v>72</v>
      </c>
      <c r="E78" s="52">
        <v>255713</v>
      </c>
    </row>
    <row r="79" spans="1:5" ht="33.75" customHeight="1" x14ac:dyDescent="0.25">
      <c r="A79" s="21">
        <v>4.16</v>
      </c>
      <c r="B79" s="58" t="s">
        <v>84</v>
      </c>
      <c r="C79" s="58"/>
      <c r="D79" s="22" t="s">
        <v>72</v>
      </c>
      <c r="E79" s="52">
        <v>209441</v>
      </c>
    </row>
    <row r="80" spans="1:5" ht="32.25" customHeight="1" x14ac:dyDescent="0.25">
      <c r="A80" s="21">
        <v>4.17</v>
      </c>
      <c r="B80" s="58" t="s">
        <v>85</v>
      </c>
      <c r="C80" s="58"/>
      <c r="D80" s="22" t="s">
        <v>72</v>
      </c>
      <c r="E80" s="52">
        <v>173380</v>
      </c>
    </row>
    <row r="81" spans="1:5" ht="31.5" customHeight="1" x14ac:dyDescent="0.25">
      <c r="A81" s="21">
        <v>4.18</v>
      </c>
      <c r="B81" s="58" t="s">
        <v>86</v>
      </c>
      <c r="C81" s="58"/>
      <c r="D81" s="22" t="s">
        <v>33</v>
      </c>
      <c r="E81" s="52">
        <v>185485</v>
      </c>
    </row>
    <row r="82" spans="1:5" ht="20.25" customHeight="1" x14ac:dyDescent="0.25">
      <c r="A82" s="21">
        <v>4.1900000000000004</v>
      </c>
      <c r="B82" s="58" t="s">
        <v>87</v>
      </c>
      <c r="C82" s="58"/>
      <c r="D82" s="22" t="s">
        <v>72</v>
      </c>
      <c r="E82" s="52">
        <v>202742</v>
      </c>
    </row>
    <row r="83" spans="1:5" ht="38.25" customHeight="1" x14ac:dyDescent="0.25">
      <c r="A83" s="21">
        <v>4.2</v>
      </c>
      <c r="B83" s="58" t="s">
        <v>88</v>
      </c>
      <c r="C83" s="58"/>
      <c r="D83" s="22" t="s">
        <v>33</v>
      </c>
      <c r="E83" s="52">
        <v>57000</v>
      </c>
    </row>
    <row r="84" spans="1:5" ht="15.75" thickBot="1" x14ac:dyDescent="0.3">
      <c r="A84" s="130" t="s">
        <v>21</v>
      </c>
      <c r="B84" s="131"/>
      <c r="C84" s="131"/>
      <c r="D84" s="132"/>
      <c r="E84" s="24">
        <f>SUM(E64:E83)</f>
        <v>17435742</v>
      </c>
    </row>
    <row r="85" spans="1:5" ht="15.75" thickBot="1" x14ac:dyDescent="0.3">
      <c r="A85" s="25">
        <v>5</v>
      </c>
      <c r="B85" s="133" t="s">
        <v>89</v>
      </c>
      <c r="C85" s="134"/>
      <c r="D85" s="134"/>
      <c r="E85" s="135"/>
    </row>
    <row r="86" spans="1:5" ht="48" customHeight="1" x14ac:dyDescent="0.25">
      <c r="A86" s="26">
        <v>5.0999999999999996</v>
      </c>
      <c r="B86" s="136" t="s">
        <v>90</v>
      </c>
      <c r="C86" s="136"/>
      <c r="D86" s="27" t="s">
        <v>33</v>
      </c>
      <c r="E86" s="14">
        <v>22972</v>
      </c>
    </row>
    <row r="87" spans="1:5" ht="35.25" customHeight="1" x14ac:dyDescent="0.25">
      <c r="A87" s="21">
        <v>5.2</v>
      </c>
      <c r="B87" s="58" t="s">
        <v>91</v>
      </c>
      <c r="C87" s="58"/>
      <c r="D87" s="22" t="s">
        <v>13</v>
      </c>
      <c r="E87" s="15">
        <v>210946</v>
      </c>
    </row>
    <row r="88" spans="1:5" ht="35.25" customHeight="1" x14ac:dyDescent="0.25">
      <c r="A88" s="21">
        <v>5.3</v>
      </c>
      <c r="B88" s="58" t="s">
        <v>92</v>
      </c>
      <c r="C88" s="58"/>
      <c r="D88" s="22" t="s">
        <v>37</v>
      </c>
      <c r="E88" s="15">
        <v>2307377</v>
      </c>
    </row>
    <row r="89" spans="1:5" ht="35.25" customHeight="1" x14ac:dyDescent="0.25">
      <c r="A89" s="21">
        <v>5.4</v>
      </c>
      <c r="B89" s="58" t="s">
        <v>93</v>
      </c>
      <c r="C89" s="58"/>
      <c r="D89" s="22" t="s">
        <v>72</v>
      </c>
      <c r="E89" s="15">
        <v>173380</v>
      </c>
    </row>
    <row r="90" spans="1:5" ht="36" customHeight="1" x14ac:dyDescent="0.25">
      <c r="A90" s="21">
        <v>5.5</v>
      </c>
      <c r="B90" s="58" t="s">
        <v>94</v>
      </c>
      <c r="C90" s="58"/>
      <c r="D90" s="22" t="s">
        <v>13</v>
      </c>
      <c r="E90" s="15">
        <v>44175</v>
      </c>
    </row>
    <row r="91" spans="1:5" ht="34.5" customHeight="1" x14ac:dyDescent="0.25">
      <c r="A91" s="21">
        <v>5.6</v>
      </c>
      <c r="B91" s="58" t="s">
        <v>95</v>
      </c>
      <c r="C91" s="58"/>
      <c r="D91" s="22" t="s">
        <v>33</v>
      </c>
      <c r="E91" s="15">
        <v>793155</v>
      </c>
    </row>
    <row r="92" spans="1:5" ht="34.5" customHeight="1" x14ac:dyDescent="0.25">
      <c r="A92" s="21">
        <v>5.7</v>
      </c>
      <c r="B92" s="58" t="s">
        <v>96</v>
      </c>
      <c r="C92" s="58"/>
      <c r="D92" s="22" t="s">
        <v>33</v>
      </c>
      <c r="E92" s="15">
        <v>22585</v>
      </c>
    </row>
    <row r="93" spans="1:5" ht="33" customHeight="1" x14ac:dyDescent="0.25">
      <c r="A93" s="21">
        <v>5.8</v>
      </c>
      <c r="B93" s="58" t="s">
        <v>97</v>
      </c>
      <c r="C93" s="58"/>
      <c r="D93" s="22" t="s">
        <v>33</v>
      </c>
      <c r="E93" s="15">
        <v>47549</v>
      </c>
    </row>
    <row r="94" spans="1:5" ht="34.5" customHeight="1" x14ac:dyDescent="0.25">
      <c r="A94" s="21">
        <v>5.9</v>
      </c>
      <c r="B94" s="58" t="s">
        <v>98</v>
      </c>
      <c r="C94" s="58"/>
      <c r="D94" s="22" t="s">
        <v>33</v>
      </c>
      <c r="E94" s="15">
        <v>173708</v>
      </c>
    </row>
    <row r="95" spans="1:5" ht="33.75" customHeight="1" x14ac:dyDescent="0.25">
      <c r="A95" s="23">
        <v>5.0999999999999996</v>
      </c>
      <c r="B95" s="58" t="s">
        <v>99</v>
      </c>
      <c r="C95" s="58"/>
      <c r="D95" s="22" t="s">
        <v>33</v>
      </c>
      <c r="E95" s="15">
        <v>80765</v>
      </c>
    </row>
    <row r="96" spans="1:5" ht="36" customHeight="1" x14ac:dyDescent="0.25">
      <c r="A96" s="21">
        <v>5.1100000000000003</v>
      </c>
      <c r="B96" s="58" t="s">
        <v>100</v>
      </c>
      <c r="C96" s="58"/>
      <c r="D96" s="22" t="s">
        <v>33</v>
      </c>
      <c r="E96" s="15">
        <v>117406</v>
      </c>
    </row>
    <row r="97" spans="1:5" ht="36" customHeight="1" x14ac:dyDescent="0.25">
      <c r="A97" s="21">
        <v>5.12</v>
      </c>
      <c r="B97" s="58" t="s">
        <v>101</v>
      </c>
      <c r="C97" s="58"/>
      <c r="D97" s="22" t="s">
        <v>33</v>
      </c>
      <c r="E97" s="15">
        <v>27327</v>
      </c>
    </row>
    <row r="98" spans="1:5" ht="34.5" customHeight="1" x14ac:dyDescent="0.25">
      <c r="A98" s="21">
        <v>5.13</v>
      </c>
      <c r="B98" s="58" t="s">
        <v>102</v>
      </c>
      <c r="C98" s="58"/>
      <c r="D98" s="22" t="s">
        <v>33</v>
      </c>
      <c r="E98" s="15">
        <v>62884</v>
      </c>
    </row>
    <row r="99" spans="1:5" ht="34.5" customHeight="1" x14ac:dyDescent="0.25">
      <c r="A99" s="21">
        <v>5.14</v>
      </c>
      <c r="B99" s="58" t="s">
        <v>103</v>
      </c>
      <c r="C99" s="58"/>
      <c r="D99" s="22" t="s">
        <v>33</v>
      </c>
      <c r="E99" s="15">
        <v>116850</v>
      </c>
    </row>
    <row r="100" spans="1:5" ht="33.75" customHeight="1" x14ac:dyDescent="0.25">
      <c r="A100" s="21">
        <v>5.15</v>
      </c>
      <c r="B100" s="58" t="s">
        <v>104</v>
      </c>
      <c r="C100" s="58"/>
      <c r="D100" s="22" t="s">
        <v>33</v>
      </c>
      <c r="E100" s="15">
        <v>210900</v>
      </c>
    </row>
    <row r="101" spans="1:5" ht="36" customHeight="1" x14ac:dyDescent="0.25">
      <c r="A101" s="21">
        <v>5.16</v>
      </c>
      <c r="B101" s="58" t="s">
        <v>105</v>
      </c>
      <c r="C101" s="58"/>
      <c r="D101" s="22" t="s">
        <v>33</v>
      </c>
      <c r="E101" s="15">
        <v>326925</v>
      </c>
    </row>
    <row r="102" spans="1:5" ht="35.25" customHeight="1" x14ac:dyDescent="0.25">
      <c r="A102" s="21">
        <v>5.17</v>
      </c>
      <c r="B102" s="58" t="s">
        <v>106</v>
      </c>
      <c r="C102" s="58"/>
      <c r="D102" s="22" t="s">
        <v>72</v>
      </c>
      <c r="E102" s="15">
        <v>1404739</v>
      </c>
    </row>
    <row r="103" spans="1:5" ht="34.5" customHeight="1" x14ac:dyDescent="0.25">
      <c r="A103" s="21" t="s">
        <v>107</v>
      </c>
      <c r="B103" s="58" t="s">
        <v>108</v>
      </c>
      <c r="C103" s="58"/>
      <c r="D103" s="22" t="s">
        <v>72</v>
      </c>
      <c r="E103" s="15">
        <v>1696106</v>
      </c>
    </row>
    <row r="104" spans="1:5" ht="34.5" customHeight="1" x14ac:dyDescent="0.25">
      <c r="A104" s="21" t="s">
        <v>109</v>
      </c>
      <c r="B104" s="58" t="s">
        <v>110</v>
      </c>
      <c r="C104" s="58"/>
      <c r="D104" s="22" t="s">
        <v>72</v>
      </c>
      <c r="E104" s="15">
        <v>2243100</v>
      </c>
    </row>
    <row r="105" spans="1:5" ht="33.75" customHeight="1" x14ac:dyDescent="0.25">
      <c r="A105" s="23">
        <v>5.2</v>
      </c>
      <c r="B105" s="58" t="s">
        <v>111</v>
      </c>
      <c r="C105" s="58"/>
      <c r="D105" s="22" t="s">
        <v>72</v>
      </c>
      <c r="E105" s="15">
        <v>712500</v>
      </c>
    </row>
    <row r="106" spans="1:5" ht="30.75" customHeight="1" x14ac:dyDescent="0.25">
      <c r="A106" s="21">
        <v>5.21</v>
      </c>
      <c r="B106" s="58" t="s">
        <v>112</v>
      </c>
      <c r="C106" s="58"/>
      <c r="D106" s="22" t="s">
        <v>72</v>
      </c>
      <c r="E106" s="15">
        <v>382613</v>
      </c>
    </row>
    <row r="107" spans="1:5" ht="30.75" customHeight="1" x14ac:dyDescent="0.25">
      <c r="A107" s="21">
        <v>5.22</v>
      </c>
      <c r="B107" s="58" t="s">
        <v>113</v>
      </c>
      <c r="C107" s="58"/>
      <c r="D107" s="22" t="s">
        <v>72</v>
      </c>
      <c r="E107" s="15">
        <v>382613</v>
      </c>
    </row>
    <row r="108" spans="1:5" ht="32.25" customHeight="1" x14ac:dyDescent="0.25">
      <c r="A108" s="21">
        <v>5.23</v>
      </c>
      <c r="B108" s="58" t="s">
        <v>114</v>
      </c>
      <c r="C108" s="58"/>
      <c r="D108" s="22" t="s">
        <v>72</v>
      </c>
      <c r="E108" s="15">
        <v>190765</v>
      </c>
    </row>
    <row r="109" spans="1:5" ht="31.5" customHeight="1" x14ac:dyDescent="0.25">
      <c r="A109" s="21">
        <v>5.24</v>
      </c>
      <c r="B109" s="58" t="s">
        <v>115</v>
      </c>
      <c r="C109" s="58"/>
      <c r="D109" s="22" t="s">
        <v>72</v>
      </c>
      <c r="E109" s="15">
        <v>229425</v>
      </c>
    </row>
    <row r="110" spans="1:5" ht="33" customHeight="1" x14ac:dyDescent="0.25">
      <c r="A110" s="21">
        <v>5.25</v>
      </c>
      <c r="B110" s="58" t="s">
        <v>116</v>
      </c>
      <c r="C110" s="58"/>
      <c r="D110" s="22" t="s">
        <v>72</v>
      </c>
      <c r="E110" s="15">
        <v>114000</v>
      </c>
    </row>
    <row r="111" spans="1:5" ht="34.5" customHeight="1" x14ac:dyDescent="0.25">
      <c r="A111" s="21">
        <v>5.26</v>
      </c>
      <c r="B111" s="58" t="s">
        <v>117</v>
      </c>
      <c r="C111" s="58"/>
      <c r="D111" s="22" t="s">
        <v>72</v>
      </c>
      <c r="E111" s="15">
        <v>793155</v>
      </c>
    </row>
    <row r="112" spans="1:5" ht="33" customHeight="1" x14ac:dyDescent="0.25">
      <c r="A112" s="21">
        <v>5.27</v>
      </c>
      <c r="B112" s="58" t="s">
        <v>118</v>
      </c>
      <c r="C112" s="58"/>
      <c r="D112" s="22" t="s">
        <v>33</v>
      </c>
      <c r="E112" s="15">
        <v>287481</v>
      </c>
    </row>
    <row r="113" spans="1:5" ht="33" customHeight="1" x14ac:dyDescent="0.25">
      <c r="A113" s="21">
        <v>5.28</v>
      </c>
      <c r="B113" s="58" t="s">
        <v>119</v>
      </c>
      <c r="C113" s="58"/>
      <c r="D113" s="22" t="s">
        <v>72</v>
      </c>
      <c r="E113" s="15">
        <v>168074</v>
      </c>
    </row>
    <row r="114" spans="1:5" ht="33" customHeight="1" x14ac:dyDescent="0.25">
      <c r="A114" s="21">
        <v>5.29</v>
      </c>
      <c r="B114" s="58" t="s">
        <v>120</v>
      </c>
      <c r="C114" s="58"/>
      <c r="D114" s="22" t="s">
        <v>72</v>
      </c>
      <c r="E114" s="15">
        <v>173380</v>
      </c>
    </row>
    <row r="115" spans="1:5" ht="30.75" customHeight="1" x14ac:dyDescent="0.25">
      <c r="A115" s="23">
        <v>5.3</v>
      </c>
      <c r="B115" s="58" t="s">
        <v>121</v>
      </c>
      <c r="C115" s="58"/>
      <c r="D115" s="22" t="s">
        <v>33</v>
      </c>
      <c r="E115" s="15">
        <v>108300</v>
      </c>
    </row>
    <row r="116" spans="1:5" ht="30" customHeight="1" x14ac:dyDescent="0.25">
      <c r="A116" s="21">
        <v>5.31</v>
      </c>
      <c r="B116" s="58" t="s">
        <v>122</v>
      </c>
      <c r="C116" s="58"/>
      <c r="D116" s="22" t="s">
        <v>72</v>
      </c>
      <c r="E116" s="15">
        <v>371432</v>
      </c>
    </row>
    <row r="117" spans="1:5" ht="31.5" customHeight="1" x14ac:dyDescent="0.25">
      <c r="A117" s="21">
        <v>5.32</v>
      </c>
      <c r="B117" s="58" t="s">
        <v>123</v>
      </c>
      <c r="C117" s="58"/>
      <c r="D117" s="22" t="s">
        <v>72</v>
      </c>
      <c r="E117" s="15">
        <v>349974</v>
      </c>
    </row>
    <row r="118" spans="1:5" ht="31.5" customHeight="1" x14ac:dyDescent="0.25">
      <c r="A118" s="21">
        <v>5.33</v>
      </c>
      <c r="B118" s="58" t="s">
        <v>124</v>
      </c>
      <c r="C118" s="58"/>
      <c r="D118" s="22" t="s">
        <v>18</v>
      </c>
      <c r="E118" s="15">
        <v>12405408</v>
      </c>
    </row>
    <row r="119" spans="1:5" ht="45.75" customHeight="1" x14ac:dyDescent="0.25">
      <c r="A119" s="21">
        <v>5.34</v>
      </c>
      <c r="B119" s="58" t="s">
        <v>125</v>
      </c>
      <c r="C119" s="58"/>
      <c r="D119" s="22" t="s">
        <v>72</v>
      </c>
      <c r="E119" s="15">
        <v>1980200</v>
      </c>
    </row>
    <row r="120" spans="1:5" ht="36.75" customHeight="1" x14ac:dyDescent="0.25">
      <c r="A120" s="21">
        <v>5.35</v>
      </c>
      <c r="B120" s="58" t="s">
        <v>126</v>
      </c>
      <c r="C120" s="58"/>
      <c r="D120" s="22" t="s">
        <v>72</v>
      </c>
      <c r="E120" s="15">
        <v>30255998</v>
      </c>
    </row>
    <row r="121" spans="1:5" ht="46.5" customHeight="1" x14ac:dyDescent="0.25">
      <c r="A121" s="21">
        <v>5.36</v>
      </c>
      <c r="B121" s="58" t="s">
        <v>127</v>
      </c>
      <c r="C121" s="58"/>
      <c r="D121" s="22" t="s">
        <v>72</v>
      </c>
      <c r="E121" s="15">
        <v>2190809</v>
      </c>
    </row>
    <row r="122" spans="1:5" ht="48.75" customHeight="1" x14ac:dyDescent="0.25">
      <c r="A122" s="21">
        <v>5.37</v>
      </c>
      <c r="B122" s="58" t="s">
        <v>128</v>
      </c>
      <c r="C122" s="58"/>
      <c r="D122" s="22" t="s">
        <v>72</v>
      </c>
      <c r="E122" s="15">
        <v>570000</v>
      </c>
    </row>
    <row r="123" spans="1:5" ht="47.25" customHeight="1" x14ac:dyDescent="0.25">
      <c r="A123" s="21">
        <v>5.38</v>
      </c>
      <c r="B123" s="58" t="s">
        <v>129</v>
      </c>
      <c r="C123" s="58"/>
      <c r="D123" s="22" t="s">
        <v>72</v>
      </c>
      <c r="E123" s="15">
        <v>68400000</v>
      </c>
    </row>
    <row r="124" spans="1:5" ht="32.25" customHeight="1" x14ac:dyDescent="0.25">
      <c r="A124" s="21">
        <v>5.39</v>
      </c>
      <c r="B124" s="58" t="s">
        <v>130</v>
      </c>
      <c r="C124" s="58"/>
      <c r="D124" s="22" t="s">
        <v>72</v>
      </c>
      <c r="E124" s="15">
        <v>4275000</v>
      </c>
    </row>
    <row r="125" spans="1:5" ht="31.5" customHeight="1" x14ac:dyDescent="0.25">
      <c r="A125" s="23">
        <v>5.4</v>
      </c>
      <c r="B125" s="58" t="s">
        <v>131</v>
      </c>
      <c r="C125" s="58"/>
      <c r="D125" s="22" t="s">
        <v>72</v>
      </c>
      <c r="E125" s="15">
        <v>129059</v>
      </c>
    </row>
    <row r="126" spans="1:5" ht="33" customHeight="1" x14ac:dyDescent="0.25">
      <c r="A126" s="21">
        <v>5.41</v>
      </c>
      <c r="B126" s="58" t="s">
        <v>132</v>
      </c>
      <c r="C126" s="58"/>
      <c r="D126" s="22" t="s">
        <v>72</v>
      </c>
      <c r="E126" s="15">
        <v>119465</v>
      </c>
    </row>
    <row r="127" spans="1:5" ht="33.75" customHeight="1" x14ac:dyDescent="0.25">
      <c r="A127" s="21">
        <v>5.42</v>
      </c>
      <c r="B127" s="58" t="s">
        <v>133</v>
      </c>
      <c r="C127" s="58"/>
      <c r="D127" s="22" t="s">
        <v>72</v>
      </c>
      <c r="E127" s="15">
        <v>14250</v>
      </c>
    </row>
    <row r="128" spans="1:5" ht="50.25" customHeight="1" x14ac:dyDescent="0.25">
      <c r="A128" s="21">
        <v>5.43</v>
      </c>
      <c r="B128" s="58" t="s">
        <v>134</v>
      </c>
      <c r="C128" s="58"/>
      <c r="D128" s="22" t="s">
        <v>72</v>
      </c>
      <c r="E128" s="15">
        <v>332842</v>
      </c>
    </row>
    <row r="129" spans="1:5" ht="51" customHeight="1" x14ac:dyDescent="0.25">
      <c r="A129" s="21">
        <v>5.44</v>
      </c>
      <c r="B129" s="58" t="s">
        <v>135</v>
      </c>
      <c r="C129" s="58"/>
      <c r="D129" s="22" t="s">
        <v>72</v>
      </c>
      <c r="E129" s="15">
        <v>1095782</v>
      </c>
    </row>
    <row r="130" spans="1:5" ht="34.5" customHeight="1" x14ac:dyDescent="0.25">
      <c r="A130" s="21">
        <v>5.45</v>
      </c>
      <c r="B130" s="58" t="s">
        <v>136</v>
      </c>
      <c r="C130" s="58"/>
      <c r="D130" s="22" t="s">
        <v>72</v>
      </c>
      <c r="E130" s="15">
        <v>1476062</v>
      </c>
    </row>
    <row r="131" spans="1:5" ht="47.25" customHeight="1" x14ac:dyDescent="0.25">
      <c r="A131" s="21">
        <v>5.46</v>
      </c>
      <c r="B131" s="58" t="s">
        <v>137</v>
      </c>
      <c r="C131" s="58"/>
      <c r="D131" s="22" t="s">
        <v>72</v>
      </c>
      <c r="E131" s="15">
        <v>4894946</v>
      </c>
    </row>
    <row r="132" spans="1:5" ht="38.25" customHeight="1" x14ac:dyDescent="0.25">
      <c r="A132" s="21">
        <v>5.47</v>
      </c>
      <c r="B132" s="58" t="s">
        <v>138</v>
      </c>
      <c r="C132" s="58"/>
      <c r="D132" s="22" t="s">
        <v>72</v>
      </c>
      <c r="E132" s="15">
        <v>6412500</v>
      </c>
    </row>
    <row r="133" spans="1:5" ht="15.75" thickBot="1" x14ac:dyDescent="0.3">
      <c r="A133" s="130" t="s">
        <v>21</v>
      </c>
      <c r="B133" s="131"/>
      <c r="C133" s="131"/>
      <c r="D133" s="132"/>
      <c r="E133" s="24">
        <f>SUM(E86:E132)</f>
        <v>148898882</v>
      </c>
    </row>
    <row r="134" spans="1:5" ht="15.75" thickBot="1" x14ac:dyDescent="0.3">
      <c r="A134" s="25">
        <v>6</v>
      </c>
      <c r="B134" s="133" t="s">
        <v>139</v>
      </c>
      <c r="C134" s="134"/>
      <c r="D134" s="134"/>
      <c r="E134" s="135"/>
    </row>
    <row r="135" spans="1:5" ht="78" customHeight="1" x14ac:dyDescent="0.25">
      <c r="A135" s="26" t="s">
        <v>140</v>
      </c>
      <c r="B135" s="136" t="s">
        <v>141</v>
      </c>
      <c r="C135" s="136"/>
      <c r="D135" s="27" t="s">
        <v>33</v>
      </c>
      <c r="E135" s="51">
        <v>983472</v>
      </c>
    </row>
    <row r="136" spans="1:5" ht="33" customHeight="1" x14ac:dyDescent="0.25">
      <c r="A136" s="21" t="s">
        <v>142</v>
      </c>
      <c r="B136" s="58" t="s">
        <v>143</v>
      </c>
      <c r="C136" s="58"/>
      <c r="D136" s="22" t="s">
        <v>33</v>
      </c>
      <c r="E136" s="52">
        <v>76202</v>
      </c>
    </row>
    <row r="137" spans="1:5" ht="46.5" customHeight="1" x14ac:dyDescent="0.25">
      <c r="A137" s="21" t="s">
        <v>144</v>
      </c>
      <c r="B137" s="58" t="s">
        <v>145</v>
      </c>
      <c r="C137" s="58"/>
      <c r="D137" s="22" t="s">
        <v>13</v>
      </c>
      <c r="E137" s="52">
        <v>115482</v>
      </c>
    </row>
    <row r="138" spans="1:5" ht="49.5" customHeight="1" x14ac:dyDescent="0.25">
      <c r="A138" s="21" t="s">
        <v>146</v>
      </c>
      <c r="B138" s="58" t="s">
        <v>147</v>
      </c>
      <c r="C138" s="58"/>
      <c r="D138" s="22" t="s">
        <v>13</v>
      </c>
      <c r="E138" s="52">
        <v>384522</v>
      </c>
    </row>
    <row r="139" spans="1:5" ht="45" customHeight="1" x14ac:dyDescent="0.25">
      <c r="A139" s="21" t="s">
        <v>148</v>
      </c>
      <c r="B139" s="58" t="s">
        <v>149</v>
      </c>
      <c r="C139" s="58"/>
      <c r="D139" s="22" t="s">
        <v>49</v>
      </c>
      <c r="E139" s="52">
        <v>50474</v>
      </c>
    </row>
    <row r="140" spans="1:5" ht="45.75" customHeight="1" x14ac:dyDescent="0.25">
      <c r="A140" s="21" t="s">
        <v>150</v>
      </c>
      <c r="B140" s="58" t="s">
        <v>151</v>
      </c>
      <c r="C140" s="58"/>
      <c r="D140" s="22" t="s">
        <v>33</v>
      </c>
      <c r="E140" s="52">
        <v>6063</v>
      </c>
    </row>
    <row r="141" spans="1:5" ht="15.75" thickBot="1" x14ac:dyDescent="0.3">
      <c r="A141" s="130" t="s">
        <v>21</v>
      </c>
      <c r="B141" s="131"/>
      <c r="C141" s="131"/>
      <c r="D141" s="132"/>
      <c r="E141" s="24">
        <f>SUM(E135:E140)</f>
        <v>1616215</v>
      </c>
    </row>
    <row r="142" spans="1:5" ht="15.75" thickBot="1" x14ac:dyDescent="0.3">
      <c r="A142" s="25">
        <v>7</v>
      </c>
      <c r="B142" s="133" t="s">
        <v>152</v>
      </c>
      <c r="C142" s="134"/>
      <c r="D142" s="134"/>
      <c r="E142" s="135"/>
    </row>
    <row r="143" spans="1:5" ht="31.5" customHeight="1" x14ac:dyDescent="0.25">
      <c r="A143" s="26">
        <v>7.1</v>
      </c>
      <c r="B143" s="136" t="s">
        <v>153</v>
      </c>
      <c r="C143" s="136"/>
      <c r="D143" s="27" t="s">
        <v>13</v>
      </c>
      <c r="E143" s="51">
        <v>69113</v>
      </c>
    </row>
    <row r="144" spans="1:5" ht="32.25" customHeight="1" x14ac:dyDescent="0.25">
      <c r="A144" s="21">
        <v>7.2</v>
      </c>
      <c r="B144" s="58" t="s">
        <v>154</v>
      </c>
      <c r="C144" s="58"/>
      <c r="D144" s="22" t="s">
        <v>13</v>
      </c>
      <c r="E144" s="52">
        <v>95475</v>
      </c>
    </row>
    <row r="145" spans="1:5" ht="32.25" customHeight="1" x14ac:dyDescent="0.25">
      <c r="A145" s="21">
        <v>7.3</v>
      </c>
      <c r="B145" s="58" t="s">
        <v>155</v>
      </c>
      <c r="C145" s="58"/>
      <c r="D145" s="22" t="s">
        <v>13</v>
      </c>
      <c r="E145" s="52">
        <v>15986</v>
      </c>
    </row>
    <row r="146" spans="1:5" ht="36" customHeight="1" x14ac:dyDescent="0.25">
      <c r="A146" s="21">
        <v>7.4</v>
      </c>
      <c r="B146" s="58" t="s">
        <v>156</v>
      </c>
      <c r="C146" s="58"/>
      <c r="D146" s="22" t="s">
        <v>13</v>
      </c>
      <c r="E146" s="52">
        <v>19802</v>
      </c>
    </row>
    <row r="147" spans="1:5" ht="33.75" customHeight="1" x14ac:dyDescent="0.25">
      <c r="A147" s="21">
        <v>7.5</v>
      </c>
      <c r="B147" s="58" t="s">
        <v>157</v>
      </c>
      <c r="C147" s="58"/>
      <c r="D147" s="22" t="s">
        <v>13</v>
      </c>
      <c r="E147" s="52">
        <v>23712</v>
      </c>
    </row>
    <row r="148" spans="1:5" ht="39.75" customHeight="1" x14ac:dyDescent="0.25">
      <c r="A148" s="21">
        <v>7.6</v>
      </c>
      <c r="B148" s="58" t="s">
        <v>158</v>
      </c>
      <c r="C148" s="58"/>
      <c r="D148" s="22" t="s">
        <v>13</v>
      </c>
      <c r="E148" s="52">
        <v>38917</v>
      </c>
    </row>
    <row r="149" spans="1:5" ht="39" customHeight="1" x14ac:dyDescent="0.25">
      <c r="A149" s="21">
        <v>7.7</v>
      </c>
      <c r="B149" s="58" t="s">
        <v>159</v>
      </c>
      <c r="C149" s="58"/>
      <c r="D149" s="22" t="s">
        <v>13</v>
      </c>
      <c r="E149" s="52">
        <v>68856</v>
      </c>
    </row>
    <row r="150" spans="1:5" ht="51.75" customHeight="1" x14ac:dyDescent="0.25">
      <c r="A150" s="21">
        <v>7.8</v>
      </c>
      <c r="B150" s="58" t="s">
        <v>160</v>
      </c>
      <c r="C150" s="58"/>
      <c r="D150" s="22" t="s">
        <v>13</v>
      </c>
      <c r="E150" s="52">
        <v>89513</v>
      </c>
    </row>
    <row r="151" spans="1:5" ht="39.75" customHeight="1" x14ac:dyDescent="0.25">
      <c r="A151" s="21">
        <v>7.9</v>
      </c>
      <c r="B151" s="58" t="s">
        <v>161</v>
      </c>
      <c r="C151" s="58"/>
      <c r="D151" s="22" t="s">
        <v>13</v>
      </c>
      <c r="E151" s="52">
        <v>31960</v>
      </c>
    </row>
    <row r="152" spans="1:5" ht="66" customHeight="1" x14ac:dyDescent="0.25">
      <c r="A152" s="23">
        <v>7.1</v>
      </c>
      <c r="B152" s="58" t="s">
        <v>162</v>
      </c>
      <c r="C152" s="58"/>
      <c r="D152" s="22" t="s">
        <v>13</v>
      </c>
      <c r="E152" s="52">
        <v>44087</v>
      </c>
    </row>
    <row r="153" spans="1:5" ht="33" customHeight="1" x14ac:dyDescent="0.25">
      <c r="A153" s="21">
        <v>7.11</v>
      </c>
      <c r="B153" s="58" t="s">
        <v>163</v>
      </c>
      <c r="C153" s="58"/>
      <c r="D153" s="22" t="s">
        <v>13</v>
      </c>
      <c r="E153" s="52">
        <v>157662</v>
      </c>
    </row>
    <row r="154" spans="1:5" ht="36" customHeight="1" x14ac:dyDescent="0.25">
      <c r="A154" s="21">
        <v>7.12</v>
      </c>
      <c r="B154" s="58" t="s">
        <v>164</v>
      </c>
      <c r="C154" s="58"/>
      <c r="D154" s="22" t="s">
        <v>13</v>
      </c>
      <c r="E154" s="52">
        <v>245161</v>
      </c>
    </row>
    <row r="155" spans="1:5" ht="21" customHeight="1" x14ac:dyDescent="0.25">
      <c r="A155" s="21">
        <v>7.13</v>
      </c>
      <c r="B155" s="58" t="s">
        <v>165</v>
      </c>
      <c r="C155" s="58"/>
      <c r="D155" s="22" t="s">
        <v>33</v>
      </c>
      <c r="E155" s="52">
        <v>33351</v>
      </c>
    </row>
    <row r="156" spans="1:5" ht="33" customHeight="1" x14ac:dyDescent="0.25">
      <c r="A156" s="21">
        <v>7.14</v>
      </c>
      <c r="B156" s="58" t="s">
        <v>166</v>
      </c>
      <c r="C156" s="58"/>
      <c r="D156" s="22" t="s">
        <v>13</v>
      </c>
      <c r="E156" s="52">
        <v>21781</v>
      </c>
    </row>
    <row r="157" spans="1:5" ht="34.5" customHeight="1" x14ac:dyDescent="0.25">
      <c r="A157" s="21">
        <v>7.15</v>
      </c>
      <c r="B157" s="58" t="s">
        <v>167</v>
      </c>
      <c r="C157" s="58"/>
      <c r="D157" s="22" t="s">
        <v>33</v>
      </c>
      <c r="E157" s="52">
        <v>50873</v>
      </c>
    </row>
    <row r="158" spans="1:5" ht="33.75" customHeight="1" x14ac:dyDescent="0.25">
      <c r="A158" s="21">
        <v>7.16</v>
      </c>
      <c r="B158" s="58" t="s">
        <v>168</v>
      </c>
      <c r="C158" s="58"/>
      <c r="D158" s="22" t="s">
        <v>33</v>
      </c>
      <c r="E158" s="52">
        <v>53573</v>
      </c>
    </row>
    <row r="159" spans="1:5" ht="33" customHeight="1" x14ac:dyDescent="0.25">
      <c r="A159" s="21">
        <v>7.17</v>
      </c>
      <c r="B159" s="58" t="s">
        <v>169</v>
      </c>
      <c r="C159" s="58"/>
      <c r="D159" s="22" t="s">
        <v>13</v>
      </c>
      <c r="E159" s="52">
        <v>31639</v>
      </c>
    </row>
    <row r="160" spans="1:5" ht="34.5" customHeight="1" x14ac:dyDescent="0.25">
      <c r="A160" s="21">
        <v>7.18</v>
      </c>
      <c r="B160" s="58" t="s">
        <v>170</v>
      </c>
      <c r="C160" s="58"/>
      <c r="D160" s="22" t="s">
        <v>13</v>
      </c>
      <c r="E160" s="52">
        <v>28704</v>
      </c>
    </row>
    <row r="161" spans="1:5" ht="33.75" customHeight="1" x14ac:dyDescent="0.25">
      <c r="A161" s="21">
        <v>7.19</v>
      </c>
      <c r="B161" s="58" t="s">
        <v>171</v>
      </c>
      <c r="C161" s="58"/>
      <c r="D161" s="22" t="s">
        <v>13</v>
      </c>
      <c r="E161" s="52">
        <v>21757</v>
      </c>
    </row>
    <row r="162" spans="1:5" ht="33.75" customHeight="1" x14ac:dyDescent="0.25">
      <c r="A162" s="23">
        <v>7.2</v>
      </c>
      <c r="B162" s="58" t="s">
        <v>172</v>
      </c>
      <c r="C162" s="58"/>
      <c r="D162" s="22" t="s">
        <v>13</v>
      </c>
      <c r="E162" s="52">
        <v>79448</v>
      </c>
    </row>
    <row r="163" spans="1:5" ht="36.75" customHeight="1" x14ac:dyDescent="0.25">
      <c r="A163" s="21">
        <v>7.21</v>
      </c>
      <c r="B163" s="58" t="s">
        <v>173</v>
      </c>
      <c r="C163" s="58"/>
      <c r="D163" s="22" t="s">
        <v>13</v>
      </c>
      <c r="E163" s="52">
        <v>263129</v>
      </c>
    </row>
    <row r="164" spans="1:5" ht="39.75" customHeight="1" x14ac:dyDescent="0.25">
      <c r="A164" s="21">
        <v>7.22</v>
      </c>
      <c r="B164" s="58" t="s">
        <v>174</v>
      </c>
      <c r="C164" s="58"/>
      <c r="D164" s="22" t="s">
        <v>13</v>
      </c>
      <c r="E164" s="52">
        <v>32668</v>
      </c>
    </row>
    <row r="165" spans="1:5" ht="51" customHeight="1" x14ac:dyDescent="0.25">
      <c r="A165" s="21">
        <v>7.23</v>
      </c>
      <c r="B165" s="58" t="s">
        <v>175</v>
      </c>
      <c r="C165" s="58"/>
      <c r="D165" s="22" t="s">
        <v>13</v>
      </c>
      <c r="E165" s="52">
        <v>146102</v>
      </c>
    </row>
    <row r="166" spans="1:5" ht="35.25" customHeight="1" x14ac:dyDescent="0.25">
      <c r="A166" s="21">
        <v>7.24</v>
      </c>
      <c r="B166" s="58" t="s">
        <v>176</v>
      </c>
      <c r="C166" s="58"/>
      <c r="D166" s="22" t="s">
        <v>13</v>
      </c>
      <c r="E166" s="52">
        <v>8681</v>
      </c>
    </row>
    <row r="167" spans="1:5" ht="30.75" customHeight="1" x14ac:dyDescent="0.25">
      <c r="A167" s="21">
        <v>7.25</v>
      </c>
      <c r="B167" s="58" t="s">
        <v>177</v>
      </c>
      <c r="C167" s="58"/>
      <c r="D167" s="22" t="s">
        <v>13</v>
      </c>
      <c r="E167" s="52">
        <v>42251</v>
      </c>
    </row>
    <row r="168" spans="1:5" ht="15.75" thickBot="1" x14ac:dyDescent="0.3">
      <c r="A168" s="130" t="s">
        <v>21</v>
      </c>
      <c r="B168" s="131"/>
      <c r="C168" s="131"/>
      <c r="D168" s="132"/>
      <c r="E168" s="24">
        <f>SUM(E143:E167)</f>
        <v>1714201</v>
      </c>
    </row>
    <row r="169" spans="1:5" ht="15.75" thickBot="1" x14ac:dyDescent="0.3">
      <c r="A169" s="28">
        <v>8</v>
      </c>
      <c r="B169" s="133" t="s">
        <v>178</v>
      </c>
      <c r="C169" s="134"/>
      <c r="D169" s="134"/>
      <c r="E169" s="135"/>
    </row>
    <row r="170" spans="1:5" ht="129.75" customHeight="1" x14ac:dyDescent="0.25">
      <c r="A170" s="26">
        <v>8.1</v>
      </c>
      <c r="B170" s="136" t="s">
        <v>179</v>
      </c>
      <c r="C170" s="136"/>
      <c r="D170" s="27" t="s">
        <v>13</v>
      </c>
      <c r="E170" s="51">
        <v>2386875</v>
      </c>
    </row>
    <row r="171" spans="1:5" ht="99.75" customHeight="1" x14ac:dyDescent="0.25">
      <c r="A171" s="21">
        <v>8.1999999999999993</v>
      </c>
      <c r="B171" s="58" t="s">
        <v>180</v>
      </c>
      <c r="C171" s="58"/>
      <c r="D171" s="22" t="s">
        <v>13</v>
      </c>
      <c r="E171" s="52">
        <v>2310638</v>
      </c>
    </row>
    <row r="172" spans="1:5" ht="48" customHeight="1" x14ac:dyDescent="0.25">
      <c r="A172" s="21">
        <v>8.3000000000000007</v>
      </c>
      <c r="B172" s="58" t="s">
        <v>181</v>
      </c>
      <c r="C172" s="58"/>
      <c r="D172" s="22" t="s">
        <v>13</v>
      </c>
      <c r="E172" s="52">
        <v>1567500</v>
      </c>
    </row>
    <row r="173" spans="1:5" ht="39.75" customHeight="1" x14ac:dyDescent="0.25">
      <c r="A173" s="21">
        <v>8.4</v>
      </c>
      <c r="B173" s="58" t="s">
        <v>182</v>
      </c>
      <c r="C173" s="58"/>
      <c r="D173" s="22" t="s">
        <v>72</v>
      </c>
      <c r="E173" s="52">
        <v>501355</v>
      </c>
    </row>
    <row r="174" spans="1:5" ht="39.75" customHeight="1" x14ac:dyDescent="0.25">
      <c r="A174" s="21">
        <v>8.5</v>
      </c>
      <c r="B174" s="58" t="s">
        <v>183</v>
      </c>
      <c r="C174" s="58"/>
      <c r="D174" s="22" t="s">
        <v>72</v>
      </c>
      <c r="E174" s="52">
        <v>285000</v>
      </c>
    </row>
    <row r="175" spans="1:5" ht="40.5" customHeight="1" x14ac:dyDescent="0.25">
      <c r="A175" s="21">
        <v>8.6</v>
      </c>
      <c r="B175" s="58" t="s">
        <v>184</v>
      </c>
      <c r="C175" s="58"/>
      <c r="D175" s="22" t="s">
        <v>72</v>
      </c>
      <c r="E175" s="52">
        <v>256500</v>
      </c>
    </row>
    <row r="176" spans="1:5" ht="51" customHeight="1" x14ac:dyDescent="0.25">
      <c r="A176" s="21">
        <v>8.6999999999999993</v>
      </c>
      <c r="B176" s="58" t="s">
        <v>185</v>
      </c>
      <c r="C176" s="58"/>
      <c r="D176" s="22" t="s">
        <v>13</v>
      </c>
      <c r="E176" s="52">
        <v>228000</v>
      </c>
    </row>
    <row r="177" spans="1:5" ht="48.75" customHeight="1" x14ac:dyDescent="0.25">
      <c r="A177" s="21">
        <v>8.8000000000000007</v>
      </c>
      <c r="B177" s="58" t="s">
        <v>186</v>
      </c>
      <c r="C177" s="58"/>
      <c r="D177" s="22" t="s">
        <v>13</v>
      </c>
      <c r="E177" s="52">
        <v>285000</v>
      </c>
    </row>
    <row r="178" spans="1:5" ht="33.75" customHeight="1" x14ac:dyDescent="0.25">
      <c r="A178" s="21">
        <v>8.9</v>
      </c>
      <c r="B178" s="58" t="s">
        <v>187</v>
      </c>
      <c r="C178" s="58"/>
      <c r="D178" s="22" t="s">
        <v>13</v>
      </c>
      <c r="E178" s="52">
        <v>678011</v>
      </c>
    </row>
    <row r="179" spans="1:5" ht="33.75" customHeight="1" x14ac:dyDescent="0.25">
      <c r="A179" s="23">
        <v>8.1</v>
      </c>
      <c r="B179" s="58" t="s">
        <v>188</v>
      </c>
      <c r="C179" s="58"/>
      <c r="D179" s="22" t="s">
        <v>13</v>
      </c>
      <c r="E179" s="52">
        <v>706230</v>
      </c>
    </row>
    <row r="180" spans="1:5" ht="42" customHeight="1" x14ac:dyDescent="0.25">
      <c r="A180" s="21">
        <v>8.11</v>
      </c>
      <c r="B180" s="58" t="s">
        <v>189</v>
      </c>
      <c r="C180" s="58"/>
      <c r="D180" s="22" t="s">
        <v>13</v>
      </c>
      <c r="E180" s="52">
        <v>354707</v>
      </c>
    </row>
    <row r="181" spans="1:5" ht="45.75" customHeight="1" x14ac:dyDescent="0.25">
      <c r="A181" s="21">
        <v>8.1199999999999992</v>
      </c>
      <c r="B181" s="58" t="s">
        <v>190</v>
      </c>
      <c r="C181" s="58"/>
      <c r="D181" s="22" t="s">
        <v>13</v>
      </c>
      <c r="E181" s="52">
        <v>383207</v>
      </c>
    </row>
    <row r="182" spans="1:5" ht="104.25" customHeight="1" x14ac:dyDescent="0.25">
      <c r="A182" s="21">
        <v>8.1300000000000008</v>
      </c>
      <c r="B182" s="58" t="s">
        <v>191</v>
      </c>
      <c r="C182" s="58"/>
      <c r="D182" s="22" t="s">
        <v>13</v>
      </c>
      <c r="E182" s="52">
        <v>2351250</v>
      </c>
    </row>
    <row r="183" spans="1:5" ht="151.5" customHeight="1" x14ac:dyDescent="0.25">
      <c r="A183" s="21">
        <v>8.14</v>
      </c>
      <c r="B183" s="58" t="s">
        <v>192</v>
      </c>
      <c r="C183" s="58"/>
      <c r="D183" s="22" t="s">
        <v>13</v>
      </c>
      <c r="E183" s="52">
        <v>2778750</v>
      </c>
    </row>
    <row r="184" spans="1:5" ht="102" customHeight="1" x14ac:dyDescent="0.25">
      <c r="A184" s="21">
        <v>8.15</v>
      </c>
      <c r="B184" s="58" t="s">
        <v>193</v>
      </c>
      <c r="C184" s="58"/>
      <c r="D184" s="22" t="s">
        <v>13</v>
      </c>
      <c r="E184" s="52">
        <v>2565000</v>
      </c>
    </row>
    <row r="185" spans="1:5" ht="150" customHeight="1" x14ac:dyDescent="0.25">
      <c r="A185" s="21">
        <v>8.16</v>
      </c>
      <c r="B185" s="58" t="s">
        <v>194</v>
      </c>
      <c r="C185" s="58"/>
      <c r="D185" s="22" t="s">
        <v>13</v>
      </c>
      <c r="E185" s="52">
        <v>2864250</v>
      </c>
    </row>
    <row r="186" spans="1:5" ht="93.75" customHeight="1" x14ac:dyDescent="0.25">
      <c r="A186" s="21">
        <v>8.17</v>
      </c>
      <c r="B186" s="58" t="s">
        <v>195</v>
      </c>
      <c r="C186" s="58"/>
      <c r="D186" s="22" t="s">
        <v>13</v>
      </c>
      <c r="E186" s="52">
        <v>2394000</v>
      </c>
    </row>
    <row r="187" spans="1:5" ht="162" customHeight="1" x14ac:dyDescent="0.25">
      <c r="A187" s="21">
        <v>8.18</v>
      </c>
      <c r="B187" s="58" t="s">
        <v>196</v>
      </c>
      <c r="C187" s="58"/>
      <c r="D187" s="22" t="s">
        <v>13</v>
      </c>
      <c r="E187" s="52">
        <v>2493750</v>
      </c>
    </row>
    <row r="188" spans="1:5" ht="93" customHeight="1" x14ac:dyDescent="0.25">
      <c r="A188" s="21">
        <v>8.19</v>
      </c>
      <c r="B188" s="58" t="s">
        <v>197</v>
      </c>
      <c r="C188" s="58"/>
      <c r="D188" s="22" t="s">
        <v>13</v>
      </c>
      <c r="E188" s="52">
        <v>2664750</v>
      </c>
    </row>
    <row r="189" spans="1:5" ht="34.5" customHeight="1" x14ac:dyDescent="0.25">
      <c r="A189" s="23">
        <v>8.1999999999999993</v>
      </c>
      <c r="B189" s="58" t="s">
        <v>198</v>
      </c>
      <c r="C189" s="58"/>
      <c r="D189" s="22" t="s">
        <v>33</v>
      </c>
      <c r="E189" s="52">
        <v>57000</v>
      </c>
    </row>
    <row r="190" spans="1:5" ht="36" customHeight="1" x14ac:dyDescent="0.25">
      <c r="A190" s="21">
        <v>8.2100000000000009</v>
      </c>
      <c r="B190" s="58" t="s">
        <v>199</v>
      </c>
      <c r="C190" s="58"/>
      <c r="D190" s="22" t="s">
        <v>13</v>
      </c>
      <c r="E190" s="52">
        <v>21375</v>
      </c>
    </row>
    <row r="191" spans="1:5" ht="38.25" customHeight="1" x14ac:dyDescent="0.25">
      <c r="A191" s="21">
        <v>8.2200000000000006</v>
      </c>
      <c r="B191" s="58" t="s">
        <v>200</v>
      </c>
      <c r="C191" s="58"/>
      <c r="D191" s="22" t="s">
        <v>13</v>
      </c>
      <c r="E191" s="52">
        <v>131952</v>
      </c>
    </row>
    <row r="192" spans="1:5" ht="39" customHeight="1" x14ac:dyDescent="0.25">
      <c r="A192" s="21">
        <v>8.23</v>
      </c>
      <c r="B192" s="58" t="s">
        <v>201</v>
      </c>
      <c r="C192" s="58"/>
      <c r="D192" s="22" t="s">
        <v>13</v>
      </c>
      <c r="E192" s="52">
        <v>131952</v>
      </c>
    </row>
    <row r="193" spans="1:5" ht="42" customHeight="1" x14ac:dyDescent="0.25">
      <c r="A193" s="21">
        <v>8.24</v>
      </c>
      <c r="B193" s="58" t="s">
        <v>202</v>
      </c>
      <c r="C193" s="58"/>
      <c r="D193" s="22" t="s">
        <v>72</v>
      </c>
      <c r="E193" s="52">
        <v>189931</v>
      </c>
    </row>
    <row r="194" spans="1:5" ht="72" customHeight="1" x14ac:dyDescent="0.25">
      <c r="A194" s="21">
        <v>8.25</v>
      </c>
      <c r="B194" s="58" t="s">
        <v>203</v>
      </c>
      <c r="C194" s="58"/>
      <c r="D194" s="22" t="s">
        <v>27</v>
      </c>
      <c r="E194" s="52">
        <v>641250</v>
      </c>
    </row>
    <row r="195" spans="1:5" ht="84.75" customHeight="1" x14ac:dyDescent="0.25">
      <c r="A195" s="21">
        <v>8.26</v>
      </c>
      <c r="B195" s="58" t="s">
        <v>204</v>
      </c>
      <c r="C195" s="58"/>
      <c r="D195" s="22" t="s">
        <v>27</v>
      </c>
      <c r="E195" s="52">
        <v>997500</v>
      </c>
    </row>
    <row r="196" spans="1:5" ht="35.25" customHeight="1" x14ac:dyDescent="0.25">
      <c r="A196" s="21">
        <v>8.27</v>
      </c>
      <c r="B196" s="58" t="s">
        <v>205</v>
      </c>
      <c r="C196" s="58"/>
      <c r="D196" s="22" t="s">
        <v>33</v>
      </c>
      <c r="E196" s="52">
        <v>274552</v>
      </c>
    </row>
    <row r="197" spans="1:5" ht="34.5" customHeight="1" x14ac:dyDescent="0.25">
      <c r="A197" s="21">
        <v>8.2799999999999994</v>
      </c>
      <c r="B197" s="58" t="s">
        <v>206</v>
      </c>
      <c r="C197" s="58"/>
      <c r="D197" s="22" t="s">
        <v>13</v>
      </c>
      <c r="E197" s="52">
        <v>1538035</v>
      </c>
    </row>
    <row r="198" spans="1:5" ht="34.5" customHeight="1" x14ac:dyDescent="0.25">
      <c r="A198" s="21">
        <v>8.2899999999999991</v>
      </c>
      <c r="B198" s="58" t="s">
        <v>207</v>
      </c>
      <c r="C198" s="58"/>
      <c r="D198" s="22" t="s">
        <v>33</v>
      </c>
      <c r="E198" s="52">
        <v>905952</v>
      </c>
    </row>
    <row r="199" spans="1:5" ht="36" customHeight="1" x14ac:dyDescent="0.25">
      <c r="A199" s="23">
        <v>8.3000000000000007</v>
      </c>
      <c r="B199" s="58" t="s">
        <v>208</v>
      </c>
      <c r="C199" s="58"/>
      <c r="D199" s="22" t="s">
        <v>72</v>
      </c>
      <c r="E199" s="52">
        <v>10955</v>
      </c>
    </row>
    <row r="200" spans="1:5" ht="37.5" customHeight="1" x14ac:dyDescent="0.25">
      <c r="A200" s="21">
        <v>8.31</v>
      </c>
      <c r="B200" s="58" t="s">
        <v>209</v>
      </c>
      <c r="C200" s="58"/>
      <c r="D200" s="22" t="s">
        <v>13</v>
      </c>
      <c r="E200" s="52">
        <v>215969</v>
      </c>
    </row>
    <row r="201" spans="1:5" ht="44.25" customHeight="1" x14ac:dyDescent="0.25">
      <c r="A201" s="21">
        <v>8.32</v>
      </c>
      <c r="B201" s="58" t="s">
        <v>210</v>
      </c>
      <c r="C201" s="58"/>
      <c r="D201" s="22" t="s">
        <v>13</v>
      </c>
      <c r="E201" s="52">
        <v>213750</v>
      </c>
    </row>
    <row r="202" spans="1:5" ht="15.75" thickBot="1" x14ac:dyDescent="0.3">
      <c r="A202" s="130" t="s">
        <v>21</v>
      </c>
      <c r="B202" s="131"/>
      <c r="C202" s="131"/>
      <c r="D202" s="132"/>
      <c r="E202" s="24">
        <f>SUM(E170:E201)</f>
        <v>33384946</v>
      </c>
    </row>
    <row r="203" spans="1:5" ht="15.75" thickBot="1" x14ac:dyDescent="0.3">
      <c r="A203" s="28">
        <v>9</v>
      </c>
      <c r="B203" s="133" t="s">
        <v>211</v>
      </c>
      <c r="C203" s="134"/>
      <c r="D203" s="134"/>
      <c r="E203" s="135"/>
    </row>
    <row r="204" spans="1:5" ht="47.25" customHeight="1" x14ac:dyDescent="0.25">
      <c r="A204" s="29">
        <v>9.1</v>
      </c>
      <c r="B204" s="137" t="s">
        <v>212</v>
      </c>
      <c r="C204" s="137"/>
      <c r="D204" s="30" t="s">
        <v>72</v>
      </c>
      <c r="E204" s="51">
        <v>64125</v>
      </c>
    </row>
    <row r="205" spans="1:5" ht="49.5" customHeight="1" x14ac:dyDescent="0.25">
      <c r="A205" s="21">
        <v>9.1999999999999993</v>
      </c>
      <c r="B205" s="58" t="s">
        <v>213</v>
      </c>
      <c r="C205" s="58"/>
      <c r="D205" s="22" t="s">
        <v>33</v>
      </c>
      <c r="E205" s="52">
        <v>27075</v>
      </c>
    </row>
    <row r="206" spans="1:5" ht="71.25" customHeight="1" x14ac:dyDescent="0.25">
      <c r="A206" s="21">
        <v>9.3000000000000007</v>
      </c>
      <c r="B206" s="58" t="s">
        <v>214</v>
      </c>
      <c r="C206" s="58"/>
      <c r="D206" s="22" t="s">
        <v>72</v>
      </c>
      <c r="E206" s="52">
        <v>213750</v>
      </c>
    </row>
    <row r="207" spans="1:5" ht="35.25" customHeight="1" x14ac:dyDescent="0.25">
      <c r="A207" s="21">
        <v>9.4</v>
      </c>
      <c r="B207" s="58" t="s">
        <v>215</v>
      </c>
      <c r="C207" s="58"/>
      <c r="D207" s="22" t="s">
        <v>72</v>
      </c>
      <c r="E207" s="52">
        <v>125795</v>
      </c>
    </row>
    <row r="208" spans="1:5" ht="34.5" customHeight="1" x14ac:dyDescent="0.25">
      <c r="A208" s="21">
        <v>9.5</v>
      </c>
      <c r="B208" s="58" t="s">
        <v>216</v>
      </c>
      <c r="C208" s="58"/>
      <c r="D208" s="22" t="s">
        <v>72</v>
      </c>
      <c r="E208" s="52">
        <v>560742</v>
      </c>
    </row>
    <row r="209" spans="1:5" ht="33" customHeight="1" x14ac:dyDescent="0.25">
      <c r="A209" s="21">
        <v>9.6</v>
      </c>
      <c r="B209" s="58" t="s">
        <v>217</v>
      </c>
      <c r="C209" s="58"/>
      <c r="D209" s="22" t="s">
        <v>72</v>
      </c>
      <c r="E209" s="52">
        <v>285000</v>
      </c>
    </row>
    <row r="210" spans="1:5" ht="33.75" customHeight="1" x14ac:dyDescent="0.25">
      <c r="A210" s="21">
        <v>9.6999999999999993</v>
      </c>
      <c r="B210" s="58" t="s">
        <v>218</v>
      </c>
      <c r="C210" s="58"/>
      <c r="D210" s="22" t="s">
        <v>72</v>
      </c>
      <c r="E210" s="52">
        <v>549632</v>
      </c>
    </row>
    <row r="211" spans="1:5" ht="36" customHeight="1" x14ac:dyDescent="0.25">
      <c r="A211" s="21">
        <v>9.8000000000000007</v>
      </c>
      <c r="B211" s="58" t="s">
        <v>219</v>
      </c>
      <c r="C211" s="58"/>
      <c r="D211" s="22" t="s">
        <v>33</v>
      </c>
      <c r="E211" s="52">
        <v>37050</v>
      </c>
    </row>
    <row r="212" spans="1:5" ht="35.25" customHeight="1" x14ac:dyDescent="0.25">
      <c r="A212" s="21">
        <v>9.9</v>
      </c>
      <c r="B212" s="58" t="s">
        <v>220</v>
      </c>
      <c r="C212" s="58"/>
      <c r="D212" s="22" t="s">
        <v>33</v>
      </c>
      <c r="E212" s="52">
        <v>905952</v>
      </c>
    </row>
    <row r="213" spans="1:5" ht="41.25" customHeight="1" x14ac:dyDescent="0.25">
      <c r="A213" s="21">
        <v>9.1</v>
      </c>
      <c r="B213" s="58" t="s">
        <v>221</v>
      </c>
      <c r="C213" s="58"/>
      <c r="D213" s="22" t="s">
        <v>33</v>
      </c>
      <c r="E213" s="52">
        <v>51300</v>
      </c>
    </row>
    <row r="214" spans="1:5" ht="52.5" customHeight="1" x14ac:dyDescent="0.25">
      <c r="A214" s="21">
        <v>9.11</v>
      </c>
      <c r="B214" s="58" t="s">
        <v>222</v>
      </c>
      <c r="C214" s="58"/>
      <c r="D214" s="22" t="s">
        <v>13</v>
      </c>
      <c r="E214" s="52">
        <v>1666609</v>
      </c>
    </row>
    <row r="215" spans="1:5" ht="39.75" customHeight="1" x14ac:dyDescent="0.25">
      <c r="A215" s="21">
        <v>9.1199999999999992</v>
      </c>
      <c r="B215" s="58" t="s">
        <v>223</v>
      </c>
      <c r="C215" s="58"/>
      <c r="D215" s="22" t="s">
        <v>13</v>
      </c>
      <c r="E215" s="52">
        <v>99609</v>
      </c>
    </row>
    <row r="216" spans="1:5" ht="41.25" customHeight="1" x14ac:dyDescent="0.25">
      <c r="A216" s="21">
        <v>9.1300000000000008</v>
      </c>
      <c r="B216" s="58" t="s">
        <v>224</v>
      </c>
      <c r="C216" s="58"/>
      <c r="D216" s="22" t="s">
        <v>13</v>
      </c>
      <c r="E216" s="52">
        <v>107394</v>
      </c>
    </row>
    <row r="217" spans="1:5" ht="100.5" customHeight="1" x14ac:dyDescent="0.25">
      <c r="A217" s="21">
        <v>9.14</v>
      </c>
      <c r="B217" s="58" t="s">
        <v>225</v>
      </c>
      <c r="C217" s="58"/>
      <c r="D217" s="22" t="s">
        <v>72</v>
      </c>
      <c r="E217" s="52">
        <v>228000</v>
      </c>
    </row>
    <row r="218" spans="1:5" ht="105" customHeight="1" x14ac:dyDescent="0.25">
      <c r="A218" s="21">
        <v>9.15</v>
      </c>
      <c r="B218" s="58" t="s">
        <v>226</v>
      </c>
      <c r="C218" s="58"/>
      <c r="D218" s="22" t="s">
        <v>72</v>
      </c>
      <c r="E218" s="52">
        <v>199500</v>
      </c>
    </row>
    <row r="219" spans="1:5" ht="102" customHeight="1" x14ac:dyDescent="0.25">
      <c r="A219" s="21">
        <v>9.16</v>
      </c>
      <c r="B219" s="58" t="s">
        <v>227</v>
      </c>
      <c r="C219" s="58"/>
      <c r="D219" s="22" t="s">
        <v>72</v>
      </c>
      <c r="E219" s="52">
        <v>541500</v>
      </c>
    </row>
    <row r="220" spans="1:5" ht="15.75" x14ac:dyDescent="0.25">
      <c r="A220" s="21">
        <v>9.17</v>
      </c>
      <c r="B220" s="58" t="s">
        <v>228</v>
      </c>
      <c r="C220" s="58"/>
      <c r="D220" s="22" t="s">
        <v>72</v>
      </c>
      <c r="E220" s="52">
        <v>285000</v>
      </c>
    </row>
    <row r="221" spans="1:5" ht="41.25" customHeight="1" x14ac:dyDescent="0.25">
      <c r="A221" s="21">
        <v>9.18</v>
      </c>
      <c r="B221" s="58" t="s">
        <v>229</v>
      </c>
      <c r="C221" s="58"/>
      <c r="D221" s="22" t="s">
        <v>72</v>
      </c>
      <c r="E221" s="52">
        <v>49875</v>
      </c>
    </row>
    <row r="222" spans="1:5" ht="15.75" x14ac:dyDescent="0.25">
      <c r="A222" s="21">
        <v>9.19</v>
      </c>
      <c r="B222" s="58" t="s">
        <v>230</v>
      </c>
      <c r="C222" s="58"/>
      <c r="D222" s="22" t="s">
        <v>72</v>
      </c>
      <c r="E222" s="52">
        <v>58283</v>
      </c>
    </row>
    <row r="223" spans="1:5" ht="64.5" customHeight="1" x14ac:dyDescent="0.25">
      <c r="A223" s="21">
        <v>9.1999999999999993</v>
      </c>
      <c r="B223" s="58" t="s">
        <v>231</v>
      </c>
      <c r="C223" s="58"/>
      <c r="D223" s="22" t="s">
        <v>72</v>
      </c>
      <c r="E223" s="52">
        <v>2105466</v>
      </c>
    </row>
    <row r="224" spans="1:5" ht="15.75" thickBot="1" x14ac:dyDescent="0.3">
      <c r="A224" s="118" t="s">
        <v>21</v>
      </c>
      <c r="B224" s="119"/>
      <c r="C224" s="119"/>
      <c r="D224" s="120"/>
      <c r="E224" s="12">
        <f>SUM(E204:E223)</f>
        <v>8161657</v>
      </c>
    </row>
    <row r="225" spans="1:5" ht="15.75" thickBot="1" x14ac:dyDescent="0.3">
      <c r="A225" s="31">
        <v>10</v>
      </c>
      <c r="B225" s="138" t="s">
        <v>232</v>
      </c>
      <c r="C225" s="134"/>
      <c r="D225" s="134"/>
      <c r="E225" s="135"/>
    </row>
    <row r="226" spans="1:5" ht="50.25" customHeight="1" x14ac:dyDescent="0.25">
      <c r="A226" s="26">
        <v>10.1</v>
      </c>
      <c r="B226" s="136" t="s">
        <v>233</v>
      </c>
      <c r="C226" s="136"/>
      <c r="D226" s="27" t="s">
        <v>13</v>
      </c>
      <c r="E226" s="51">
        <v>3285</v>
      </c>
    </row>
    <row r="227" spans="1:5" ht="35.25" customHeight="1" x14ac:dyDescent="0.25">
      <c r="A227" s="21">
        <v>10.199999999999999</v>
      </c>
      <c r="B227" s="58" t="s">
        <v>234</v>
      </c>
      <c r="C227" s="58"/>
      <c r="D227" s="22" t="s">
        <v>13</v>
      </c>
      <c r="E227" s="52">
        <v>165686</v>
      </c>
    </row>
    <row r="228" spans="1:5" ht="36.75" customHeight="1" x14ac:dyDescent="0.25">
      <c r="A228" s="21">
        <v>10.3</v>
      </c>
      <c r="B228" s="58" t="s">
        <v>235</v>
      </c>
      <c r="C228" s="58"/>
      <c r="D228" s="22" t="s">
        <v>37</v>
      </c>
      <c r="E228" s="52">
        <v>649800</v>
      </c>
    </row>
    <row r="229" spans="1:5" ht="37.5" customHeight="1" x14ac:dyDescent="0.25">
      <c r="A229" s="21">
        <v>10.4</v>
      </c>
      <c r="B229" s="58" t="s">
        <v>236</v>
      </c>
      <c r="C229" s="58"/>
      <c r="D229" s="22" t="s">
        <v>13</v>
      </c>
      <c r="E229" s="52">
        <v>179785</v>
      </c>
    </row>
    <row r="230" spans="1:5" ht="38.25" customHeight="1" x14ac:dyDescent="0.25">
      <c r="A230" s="21">
        <v>10.5</v>
      </c>
      <c r="B230" s="58" t="s">
        <v>237</v>
      </c>
      <c r="C230" s="58"/>
      <c r="D230" s="22" t="s">
        <v>13</v>
      </c>
      <c r="E230" s="52">
        <v>236251</v>
      </c>
    </row>
    <row r="231" spans="1:5" ht="41.25" customHeight="1" x14ac:dyDescent="0.25">
      <c r="A231" s="21">
        <v>10.6</v>
      </c>
      <c r="B231" s="58" t="s">
        <v>238</v>
      </c>
      <c r="C231" s="58"/>
      <c r="D231" s="22" t="s">
        <v>33</v>
      </c>
      <c r="E231" s="52">
        <v>119225</v>
      </c>
    </row>
    <row r="232" spans="1:5" ht="68.25" customHeight="1" x14ac:dyDescent="0.25">
      <c r="A232" s="21">
        <v>10.7</v>
      </c>
      <c r="B232" s="58" t="s">
        <v>239</v>
      </c>
      <c r="C232" s="58"/>
      <c r="D232" s="22" t="s">
        <v>33</v>
      </c>
      <c r="E232" s="52">
        <v>522761</v>
      </c>
    </row>
    <row r="233" spans="1:5" ht="66.75" customHeight="1" x14ac:dyDescent="0.25">
      <c r="A233" s="21">
        <v>10.8</v>
      </c>
      <c r="B233" s="58" t="s">
        <v>240</v>
      </c>
      <c r="C233" s="58"/>
      <c r="D233" s="22" t="s">
        <v>33</v>
      </c>
      <c r="E233" s="52">
        <v>543154</v>
      </c>
    </row>
    <row r="234" spans="1:5" ht="66" customHeight="1" x14ac:dyDescent="0.25">
      <c r="A234" s="21">
        <v>10.9</v>
      </c>
      <c r="B234" s="58" t="s">
        <v>241</v>
      </c>
      <c r="C234" s="58"/>
      <c r="D234" s="22" t="s">
        <v>33</v>
      </c>
      <c r="E234" s="52">
        <v>310857</v>
      </c>
    </row>
    <row r="235" spans="1:5" ht="31.5" customHeight="1" x14ac:dyDescent="0.25">
      <c r="A235" s="21">
        <v>10.1</v>
      </c>
      <c r="B235" s="58" t="s">
        <v>242</v>
      </c>
      <c r="C235" s="58"/>
      <c r="D235" s="22" t="s">
        <v>33</v>
      </c>
      <c r="E235" s="52">
        <v>161291</v>
      </c>
    </row>
    <row r="236" spans="1:5" ht="30" customHeight="1" x14ac:dyDescent="0.25">
      <c r="A236" s="21">
        <v>10.11</v>
      </c>
      <c r="B236" s="58" t="s">
        <v>243</v>
      </c>
      <c r="C236" s="58"/>
      <c r="D236" s="22" t="s">
        <v>72</v>
      </c>
      <c r="E236" s="52">
        <v>273941</v>
      </c>
    </row>
    <row r="237" spans="1:5" ht="15.75" x14ac:dyDescent="0.25">
      <c r="A237" s="21">
        <v>10.119999999999999</v>
      </c>
      <c r="B237" s="58" t="s">
        <v>244</v>
      </c>
      <c r="C237" s="58"/>
      <c r="D237" s="22" t="s">
        <v>37</v>
      </c>
      <c r="E237" s="52">
        <v>253793</v>
      </c>
    </row>
    <row r="238" spans="1:5" ht="15.75" x14ac:dyDescent="0.25">
      <c r="A238" s="21">
        <v>10.130000000000001</v>
      </c>
      <c r="B238" s="58" t="s">
        <v>245</v>
      </c>
      <c r="C238" s="58"/>
      <c r="D238" s="22" t="s">
        <v>13</v>
      </c>
      <c r="E238" s="52">
        <v>41453</v>
      </c>
    </row>
    <row r="239" spans="1:5" ht="30" customHeight="1" x14ac:dyDescent="0.25">
      <c r="A239" s="21">
        <v>10.14</v>
      </c>
      <c r="B239" s="58" t="s">
        <v>246</v>
      </c>
      <c r="C239" s="58"/>
      <c r="D239" s="22" t="s">
        <v>13</v>
      </c>
      <c r="E239" s="52">
        <v>427500</v>
      </c>
    </row>
    <row r="240" spans="1:5" ht="15.75" x14ac:dyDescent="0.25">
      <c r="A240" s="21">
        <v>10.15</v>
      </c>
      <c r="B240" s="58" t="s">
        <v>247</v>
      </c>
      <c r="C240" s="58"/>
      <c r="D240" s="22" t="s">
        <v>13</v>
      </c>
      <c r="E240" s="52">
        <v>12406</v>
      </c>
    </row>
    <row r="241" spans="1:5" ht="37.5" customHeight="1" thickBot="1" x14ac:dyDescent="0.3">
      <c r="A241" s="32">
        <v>10.16</v>
      </c>
      <c r="B241" s="139" t="s">
        <v>248</v>
      </c>
      <c r="C241" s="139"/>
      <c r="D241" s="33" t="s">
        <v>13</v>
      </c>
      <c r="E241" s="52">
        <v>28500</v>
      </c>
    </row>
    <row r="242" spans="1:5" ht="15.75" thickBot="1" x14ac:dyDescent="0.3">
      <c r="A242" s="124" t="s">
        <v>21</v>
      </c>
      <c r="B242" s="125"/>
      <c r="C242" s="125"/>
      <c r="D242" s="126"/>
      <c r="E242" s="19">
        <f>SUM(E226:E241)</f>
        <v>3929688</v>
      </c>
    </row>
    <row r="243" spans="1:5" ht="15.75" x14ac:dyDescent="0.25">
      <c r="A243" s="140" t="s">
        <v>249</v>
      </c>
      <c r="B243" s="141"/>
      <c r="C243" s="141"/>
      <c r="D243" s="141"/>
      <c r="E243" s="34">
        <f>SUM(E20,E40,E62,E84,E133,E141,E168,E202,E224,E242)</f>
        <v>238933859</v>
      </c>
    </row>
    <row r="244" spans="1:5" ht="15.75" x14ac:dyDescent="0.25">
      <c r="A244" s="142" t="s">
        <v>250</v>
      </c>
      <c r="B244" s="143"/>
      <c r="C244" s="144"/>
      <c r="D244" s="35">
        <v>0.17</v>
      </c>
      <c r="E244" s="36">
        <f>E243*D244</f>
        <v>40618756.030000001</v>
      </c>
    </row>
    <row r="245" spans="1:5" ht="15.75" x14ac:dyDescent="0.25">
      <c r="A245" s="142" t="s">
        <v>251</v>
      </c>
      <c r="B245" s="143"/>
      <c r="C245" s="144"/>
      <c r="D245" s="35">
        <v>0.04</v>
      </c>
      <c r="E245" s="36">
        <f>E243*D245</f>
        <v>9557354.3599999994</v>
      </c>
    </row>
    <row r="246" spans="1:5" ht="15.75" x14ac:dyDescent="0.25">
      <c r="A246" s="142" t="s">
        <v>252</v>
      </c>
      <c r="B246" s="143"/>
      <c r="C246" s="144"/>
      <c r="D246" s="35">
        <v>0.06</v>
      </c>
      <c r="E246" s="36">
        <f>E243*D246</f>
        <v>14336031.539999999</v>
      </c>
    </row>
    <row r="247" spans="1:5" ht="16.5" thickBot="1" x14ac:dyDescent="0.3">
      <c r="A247" s="145" t="s">
        <v>274</v>
      </c>
      <c r="B247" s="146"/>
      <c r="C247" s="146"/>
      <c r="D247" s="146"/>
      <c r="E247" s="37">
        <f>SUM(E243:E246)</f>
        <v>303446000.93000001</v>
      </c>
    </row>
    <row r="248" spans="1:5" ht="26.25" customHeight="1" x14ac:dyDescent="0.25">
      <c r="A248" s="147" t="s">
        <v>253</v>
      </c>
      <c r="B248" s="150" t="s">
        <v>269</v>
      </c>
      <c r="C248" s="150"/>
      <c r="D248" s="150"/>
      <c r="E248" s="151"/>
    </row>
    <row r="249" spans="1:5" ht="24.75" customHeight="1" x14ac:dyDescent="0.25">
      <c r="A249" s="148"/>
      <c r="B249" s="152"/>
      <c r="C249" s="152"/>
      <c r="D249" s="152"/>
      <c r="E249" s="153"/>
    </row>
    <row r="250" spans="1:5" ht="34.5" customHeight="1" x14ac:dyDescent="0.25">
      <c r="A250" s="148"/>
      <c r="B250" s="152"/>
      <c r="C250" s="152"/>
      <c r="D250" s="152"/>
      <c r="E250" s="153"/>
    </row>
    <row r="251" spans="1:5" ht="104.25" customHeight="1" x14ac:dyDescent="0.25">
      <c r="A251" s="38" t="s">
        <v>254</v>
      </c>
      <c r="B251" s="152" t="s">
        <v>255</v>
      </c>
      <c r="C251" s="152"/>
      <c r="D251" s="152"/>
      <c r="E251" s="153"/>
    </row>
    <row r="252" spans="1:5" ht="89.25" customHeight="1" x14ac:dyDescent="0.25">
      <c r="A252" s="38" t="s">
        <v>256</v>
      </c>
      <c r="B252" s="152" t="s">
        <v>257</v>
      </c>
      <c r="C252" s="152"/>
      <c r="D252" s="152"/>
      <c r="E252" s="153"/>
    </row>
    <row r="253" spans="1:5" ht="206.25" customHeight="1" thickBot="1" x14ac:dyDescent="0.3">
      <c r="A253" s="39" t="s">
        <v>258</v>
      </c>
      <c r="B253" s="154" t="s">
        <v>259</v>
      </c>
      <c r="C253" s="154"/>
      <c r="D253" s="154"/>
      <c r="E253" s="155"/>
    </row>
    <row r="254" spans="1:5" ht="12.75" customHeight="1" thickBot="1" x14ac:dyDescent="0.3">
      <c r="A254" s="161"/>
      <c r="B254" s="161"/>
      <c r="C254" s="161"/>
      <c r="D254" s="161"/>
      <c r="E254" s="161"/>
    </row>
    <row r="255" spans="1:5" x14ac:dyDescent="0.25">
      <c r="A255" s="162" t="s">
        <v>260</v>
      </c>
      <c r="B255" s="163"/>
      <c r="C255" s="174"/>
      <c r="D255" s="174"/>
      <c r="E255" s="175"/>
    </row>
    <row r="256" spans="1:5" x14ac:dyDescent="0.25">
      <c r="A256" s="167" t="s">
        <v>261</v>
      </c>
      <c r="B256" s="168"/>
      <c r="C256" s="176"/>
      <c r="D256" s="176"/>
      <c r="E256" s="177"/>
    </row>
    <row r="257" spans="1:5" x14ac:dyDescent="0.25">
      <c r="A257" s="167" t="s">
        <v>263</v>
      </c>
      <c r="B257" s="168"/>
      <c r="C257" s="176"/>
      <c r="D257" s="176"/>
      <c r="E257" s="177"/>
    </row>
    <row r="258" spans="1:5" ht="15.75" thickBot="1" x14ac:dyDescent="0.3">
      <c r="A258" s="156" t="s">
        <v>265</v>
      </c>
      <c r="B258" s="157"/>
      <c r="C258" s="172"/>
      <c r="D258" s="172"/>
      <c r="E258" s="173"/>
    </row>
  </sheetData>
  <mergeCells count="260">
    <mergeCell ref="E10:E11"/>
    <mergeCell ref="B12:E12"/>
    <mergeCell ref="B13:C13"/>
    <mergeCell ref="A1:E3"/>
    <mergeCell ref="C4:E4"/>
    <mergeCell ref="C5:E5"/>
    <mergeCell ref="C6:E6"/>
    <mergeCell ref="A7:E7"/>
    <mergeCell ref="A8:E9"/>
    <mergeCell ref="B14:C14"/>
    <mergeCell ref="B15:C15"/>
    <mergeCell ref="B16:C16"/>
    <mergeCell ref="B17:C17"/>
    <mergeCell ref="B18:C18"/>
    <mergeCell ref="B19:C19"/>
    <mergeCell ref="A10:A11"/>
    <mergeCell ref="B10:C11"/>
    <mergeCell ref="D10:D11"/>
    <mergeCell ref="B26:C26"/>
    <mergeCell ref="B27:C27"/>
    <mergeCell ref="B28:C28"/>
    <mergeCell ref="B29:C29"/>
    <mergeCell ref="B30:C30"/>
    <mergeCell ref="B31:C31"/>
    <mergeCell ref="A20:D20"/>
    <mergeCell ref="B21:E21"/>
    <mergeCell ref="B22:C22"/>
    <mergeCell ref="B23:C23"/>
    <mergeCell ref="B24:C24"/>
    <mergeCell ref="B25:C25"/>
    <mergeCell ref="B38:C38"/>
    <mergeCell ref="B39:C39"/>
    <mergeCell ref="A40:D40"/>
    <mergeCell ref="B41:E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A62:D62"/>
    <mergeCell ref="B63:E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A84:D84"/>
    <mergeCell ref="B85:E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E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A133:D133"/>
    <mergeCell ref="B146:C146"/>
    <mergeCell ref="B147:C147"/>
    <mergeCell ref="B148:C148"/>
    <mergeCell ref="B149:C149"/>
    <mergeCell ref="B150:C150"/>
    <mergeCell ref="B151:C151"/>
    <mergeCell ref="B140:C140"/>
    <mergeCell ref="A141:D141"/>
    <mergeCell ref="B142:E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A168:D168"/>
    <mergeCell ref="B169:E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A202:D202"/>
    <mergeCell ref="B203:E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A224:D224"/>
    <mergeCell ref="B225:E225"/>
    <mergeCell ref="B226:C226"/>
    <mergeCell ref="B227:C227"/>
    <mergeCell ref="B228:C228"/>
    <mergeCell ref="B229:C229"/>
    <mergeCell ref="A242:D242"/>
    <mergeCell ref="A243:D243"/>
    <mergeCell ref="A244:C244"/>
    <mergeCell ref="A245:C245"/>
    <mergeCell ref="A246:C246"/>
    <mergeCell ref="A247:D247"/>
    <mergeCell ref="B236:C236"/>
    <mergeCell ref="B237:C237"/>
    <mergeCell ref="B238:C238"/>
    <mergeCell ref="B239:C239"/>
    <mergeCell ref="B240:C240"/>
    <mergeCell ref="B241:C241"/>
    <mergeCell ref="A258:B258"/>
    <mergeCell ref="C258:E258"/>
    <mergeCell ref="A255:B255"/>
    <mergeCell ref="C255:E255"/>
    <mergeCell ref="A256:B256"/>
    <mergeCell ref="C256:E256"/>
    <mergeCell ref="A257:B257"/>
    <mergeCell ref="C257:E257"/>
    <mergeCell ref="A248:A250"/>
    <mergeCell ref="B248:E250"/>
    <mergeCell ref="B251:E251"/>
    <mergeCell ref="B252:E252"/>
    <mergeCell ref="B253:E253"/>
    <mergeCell ref="A254:E254"/>
  </mergeCells>
  <hyperlinks>
    <hyperlink ref="C5" r:id="rId1" xr:uid="{43F48938-3796-4AAF-A5A7-0E6094274A7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7C95-C6B5-44F7-A51D-BD1C144E31EF}">
  <dimension ref="A1:I244"/>
  <sheetViews>
    <sheetView tabSelected="1" topLeftCell="C226" workbookViewId="0">
      <selection activeCell="H223" sqref="H223:H239"/>
    </sheetView>
  </sheetViews>
  <sheetFormatPr baseColWidth="10" defaultRowHeight="15" x14ac:dyDescent="0.25"/>
  <cols>
    <col min="2" max="2" width="28" customWidth="1"/>
    <col min="3" max="3" width="23.28515625" customWidth="1"/>
    <col min="4" max="4" width="8.140625" customWidth="1"/>
    <col min="5" max="5" width="18.28515625" customWidth="1"/>
    <col min="6" max="6" width="18.85546875" customWidth="1"/>
    <col min="7" max="7" width="17.7109375" customWidth="1"/>
    <col min="8" max="8" width="18.42578125" customWidth="1"/>
  </cols>
  <sheetData>
    <row r="1" spans="1:8" x14ac:dyDescent="0.25">
      <c r="A1" s="68" t="e" vm="1">
        <v>#VALUE!</v>
      </c>
      <c r="B1" s="69"/>
      <c r="C1" s="69"/>
      <c r="D1" s="69"/>
      <c r="E1" s="69"/>
      <c r="F1" s="69"/>
      <c r="G1" s="70"/>
      <c r="H1" s="192"/>
    </row>
    <row r="2" spans="1:8" x14ac:dyDescent="0.25">
      <c r="A2" s="71"/>
      <c r="B2" s="72"/>
      <c r="C2" s="72"/>
      <c r="D2" s="72"/>
      <c r="E2" s="72"/>
      <c r="F2" s="72"/>
      <c r="G2" s="73"/>
      <c r="H2" s="192"/>
    </row>
    <row r="3" spans="1:8" x14ac:dyDescent="0.25">
      <c r="A3" s="71"/>
      <c r="B3" s="72"/>
      <c r="C3" s="72"/>
      <c r="D3" s="72"/>
      <c r="E3" s="72"/>
      <c r="F3" s="72"/>
      <c r="G3" s="73"/>
      <c r="H3" s="192"/>
    </row>
    <row r="4" spans="1:8" x14ac:dyDescent="0.25">
      <c r="A4" s="65"/>
      <c r="B4" s="66"/>
      <c r="C4" s="66"/>
      <c r="D4" s="66"/>
      <c r="E4" s="66"/>
      <c r="F4" s="66"/>
      <c r="G4" s="67"/>
      <c r="H4" s="192"/>
    </row>
    <row r="5" spans="1:8" ht="15" customHeight="1" x14ac:dyDescent="0.25">
      <c r="A5" s="62" t="s">
        <v>277</v>
      </c>
      <c r="B5" s="63"/>
      <c r="C5" s="63"/>
      <c r="D5" s="63"/>
      <c r="E5" s="63"/>
      <c r="F5" s="63"/>
      <c r="G5" s="64"/>
      <c r="H5" s="192"/>
    </row>
    <row r="6" spans="1:8" ht="15.75" customHeight="1" x14ac:dyDescent="0.25">
      <c r="A6" s="62"/>
      <c r="B6" s="63"/>
      <c r="C6" s="63"/>
      <c r="D6" s="63"/>
      <c r="E6" s="63"/>
      <c r="F6" s="63"/>
      <c r="G6" s="64"/>
      <c r="H6" s="192"/>
    </row>
    <row r="7" spans="1:8" ht="15" customHeight="1" x14ac:dyDescent="0.25">
      <c r="A7" s="54" t="s">
        <v>7</v>
      </c>
      <c r="B7" s="55" t="s">
        <v>8</v>
      </c>
      <c r="C7" s="55"/>
      <c r="D7" s="55" t="s">
        <v>9</v>
      </c>
      <c r="E7" s="55" t="s">
        <v>271</v>
      </c>
      <c r="F7" s="55" t="s">
        <v>272</v>
      </c>
      <c r="G7" s="187" t="s">
        <v>270</v>
      </c>
      <c r="H7" s="193" t="s">
        <v>278</v>
      </c>
    </row>
    <row r="8" spans="1:8" x14ac:dyDescent="0.25">
      <c r="A8" s="54"/>
      <c r="B8" s="55"/>
      <c r="C8" s="55"/>
      <c r="D8" s="55"/>
      <c r="E8" s="55"/>
      <c r="F8" s="55"/>
      <c r="G8" s="187"/>
      <c r="H8" s="194"/>
    </row>
    <row r="9" spans="1:8" x14ac:dyDescent="0.25">
      <c r="A9" s="43">
        <v>1</v>
      </c>
      <c r="B9" s="80" t="s">
        <v>11</v>
      </c>
      <c r="C9" s="80"/>
      <c r="D9" s="80"/>
      <c r="E9" s="80"/>
      <c r="F9" s="80"/>
      <c r="G9" s="81"/>
      <c r="H9" s="195"/>
    </row>
    <row r="10" spans="1:8" ht="15.75" x14ac:dyDescent="0.25">
      <c r="A10" s="10">
        <v>1.1000000000000001</v>
      </c>
      <c r="B10" s="53" t="s">
        <v>12</v>
      </c>
      <c r="C10" s="53"/>
      <c r="D10" s="11" t="s">
        <v>13</v>
      </c>
      <c r="E10" s="14">
        <f>HABITAT!E13</f>
        <v>5985</v>
      </c>
      <c r="F10" s="40">
        <f>'R&amp;E'!E13</f>
        <v>5861</v>
      </c>
      <c r="G10" s="188">
        <f>AVERAGE(E10,F10)</f>
        <v>5923</v>
      </c>
      <c r="H10" s="188">
        <f>+ROUND((G10*1.27),0)</f>
        <v>7522</v>
      </c>
    </row>
    <row r="11" spans="1:8" ht="15.75" x14ac:dyDescent="0.25">
      <c r="A11" s="10">
        <v>1.2</v>
      </c>
      <c r="B11" s="53" t="s">
        <v>14</v>
      </c>
      <c r="C11" s="53"/>
      <c r="D11" s="11" t="s">
        <v>13</v>
      </c>
      <c r="E11" s="14">
        <f>HABITAT!E14</f>
        <v>4436</v>
      </c>
      <c r="F11" s="40">
        <f>'R&amp;E'!E14</f>
        <v>4752</v>
      </c>
      <c r="G11" s="188">
        <f t="shared" ref="G11:G16" si="0">AVERAGE(E11,F11)</f>
        <v>4594</v>
      </c>
      <c r="H11" s="188">
        <f t="shared" ref="H11:H16" si="1">+ROUND((G11*1.27),0)</f>
        <v>5834</v>
      </c>
    </row>
    <row r="12" spans="1:8" ht="32.25" customHeight="1" x14ac:dyDescent="0.25">
      <c r="A12" s="10">
        <v>1.3</v>
      </c>
      <c r="B12" s="53" t="s">
        <v>15</v>
      </c>
      <c r="C12" s="53"/>
      <c r="D12" s="11" t="s">
        <v>13</v>
      </c>
      <c r="E12" s="14">
        <f>HABITAT!E15</f>
        <v>5372</v>
      </c>
      <c r="F12" s="40">
        <f>'R&amp;E'!E15</f>
        <v>5612</v>
      </c>
      <c r="G12" s="188">
        <f t="shared" si="0"/>
        <v>5492</v>
      </c>
      <c r="H12" s="188">
        <f t="shared" si="1"/>
        <v>6975</v>
      </c>
    </row>
    <row r="13" spans="1:8" ht="29.25" customHeight="1" x14ac:dyDescent="0.25">
      <c r="A13" s="10">
        <v>1.4</v>
      </c>
      <c r="B13" s="53" t="s">
        <v>16</v>
      </c>
      <c r="C13" s="53"/>
      <c r="D13" s="11" t="s">
        <v>13</v>
      </c>
      <c r="E13" s="14">
        <f>HABITAT!E16</f>
        <v>6128</v>
      </c>
      <c r="F13" s="40">
        <f>'R&amp;E'!E16</f>
        <v>5957</v>
      </c>
      <c r="G13" s="188">
        <f t="shared" si="0"/>
        <v>6042.5</v>
      </c>
      <c r="H13" s="188">
        <f t="shared" si="1"/>
        <v>7674</v>
      </c>
    </row>
    <row r="14" spans="1:8" ht="30" customHeight="1" x14ac:dyDescent="0.25">
      <c r="A14" s="10">
        <v>1.5</v>
      </c>
      <c r="B14" s="53" t="s">
        <v>17</v>
      </c>
      <c r="C14" s="53"/>
      <c r="D14" s="11" t="s">
        <v>18</v>
      </c>
      <c r="E14" s="14">
        <f>HABITAT!E17</f>
        <v>10060363</v>
      </c>
      <c r="F14" s="40">
        <f>'R&amp;E'!E17</f>
        <v>9670272</v>
      </c>
      <c r="G14" s="188">
        <f t="shared" si="0"/>
        <v>9865317.5</v>
      </c>
      <c r="H14" s="188">
        <f t="shared" si="1"/>
        <v>12528953</v>
      </c>
    </row>
    <row r="15" spans="1:8" ht="33" customHeight="1" x14ac:dyDescent="0.25">
      <c r="A15" s="10">
        <v>1.6</v>
      </c>
      <c r="B15" s="53" t="s">
        <v>19</v>
      </c>
      <c r="C15" s="53"/>
      <c r="D15" s="11" t="s">
        <v>13</v>
      </c>
      <c r="E15" s="14">
        <f>HABITAT!E18</f>
        <v>235125</v>
      </c>
      <c r="F15" s="40">
        <f>'R&amp;E'!E18</f>
        <v>210441</v>
      </c>
      <c r="G15" s="188">
        <f t="shared" si="0"/>
        <v>222783</v>
      </c>
      <c r="H15" s="188">
        <f t="shared" si="1"/>
        <v>282934</v>
      </c>
    </row>
    <row r="16" spans="1:8" ht="45" customHeight="1" x14ac:dyDescent="0.25">
      <c r="A16" s="10">
        <v>1.7</v>
      </c>
      <c r="B16" s="53" t="s">
        <v>20</v>
      </c>
      <c r="C16" s="53"/>
      <c r="D16" s="11" t="s">
        <v>18</v>
      </c>
      <c r="E16" s="14">
        <f>HABITAT!E19</f>
        <v>4545750</v>
      </c>
      <c r="F16" s="40">
        <f>'R&amp;E'!E19</f>
        <v>4275000</v>
      </c>
      <c r="G16" s="188">
        <f t="shared" si="0"/>
        <v>4410375</v>
      </c>
      <c r="H16" s="188">
        <f t="shared" si="1"/>
        <v>5601176</v>
      </c>
    </row>
    <row r="17" spans="1:8" ht="15.75" x14ac:dyDescent="0.25">
      <c r="A17" s="56" t="s">
        <v>21</v>
      </c>
      <c r="B17" s="57"/>
      <c r="C17" s="57"/>
      <c r="D17" s="57"/>
      <c r="E17" s="14">
        <f>HABITAT!E20</f>
        <v>14863159</v>
      </c>
      <c r="F17" s="40">
        <f>'R&amp;E'!E20</f>
        <v>14177895</v>
      </c>
      <c r="G17" s="188">
        <f>AVERAGE(E17,F17)</f>
        <v>14520527</v>
      </c>
      <c r="H17" s="196">
        <f>SUM(H10:H16)</f>
        <v>18441068</v>
      </c>
    </row>
    <row r="18" spans="1:8" x14ac:dyDescent="0.25">
      <c r="A18" s="44">
        <v>2</v>
      </c>
      <c r="B18" s="80" t="s">
        <v>22</v>
      </c>
      <c r="C18" s="80"/>
      <c r="D18" s="80"/>
      <c r="E18" s="80"/>
      <c r="F18" s="80"/>
      <c r="G18" s="81"/>
      <c r="H18" s="192"/>
    </row>
    <row r="19" spans="1:8" ht="61.5" customHeight="1" x14ac:dyDescent="0.25">
      <c r="A19" s="10">
        <v>2.1</v>
      </c>
      <c r="B19" s="53" t="s">
        <v>23</v>
      </c>
      <c r="C19" s="53"/>
      <c r="D19" s="11" t="s">
        <v>13</v>
      </c>
      <c r="E19" s="14">
        <f>HABITAT!E22</f>
        <v>10474</v>
      </c>
      <c r="F19" s="40">
        <f>'R&amp;E'!E22</f>
        <v>10733</v>
      </c>
      <c r="G19" s="188">
        <f t="shared" ref="G19:G36" si="2">AVERAGE(E19,F19)</f>
        <v>10603.5</v>
      </c>
      <c r="H19" s="188">
        <f t="shared" ref="H19:H36" si="3">+ROUND((G19*1.27),0)</f>
        <v>13466</v>
      </c>
    </row>
    <row r="20" spans="1:8" ht="65.25" customHeight="1" x14ac:dyDescent="0.25">
      <c r="A20" s="10">
        <v>2.2000000000000002</v>
      </c>
      <c r="B20" s="53" t="s">
        <v>24</v>
      </c>
      <c r="C20" s="53"/>
      <c r="D20" s="11" t="s">
        <v>13</v>
      </c>
      <c r="E20" s="14">
        <f>HABITAT!E23</f>
        <v>42180</v>
      </c>
      <c r="F20" s="40">
        <f>'R&amp;E'!E23</f>
        <v>43232</v>
      </c>
      <c r="G20" s="188">
        <f t="shared" si="2"/>
        <v>42706</v>
      </c>
      <c r="H20" s="188">
        <f t="shared" si="3"/>
        <v>54237</v>
      </c>
    </row>
    <row r="21" spans="1:8" ht="47.25" customHeight="1" x14ac:dyDescent="0.25">
      <c r="A21" s="10">
        <v>2.2999999999999998</v>
      </c>
      <c r="B21" s="53" t="s">
        <v>25</v>
      </c>
      <c r="C21" s="53"/>
      <c r="D21" s="11" t="s">
        <v>13</v>
      </c>
      <c r="E21" s="14">
        <f>HABITAT!E24</f>
        <v>45600</v>
      </c>
      <c r="F21" s="40">
        <f>'R&amp;E'!E24</f>
        <v>42750</v>
      </c>
      <c r="G21" s="188">
        <f t="shared" si="2"/>
        <v>44175</v>
      </c>
      <c r="H21" s="188">
        <f t="shared" si="3"/>
        <v>56102</v>
      </c>
    </row>
    <row r="22" spans="1:8" ht="48" customHeight="1" x14ac:dyDescent="0.25">
      <c r="A22" s="10">
        <v>2.4</v>
      </c>
      <c r="B22" s="53" t="s">
        <v>26</v>
      </c>
      <c r="C22" s="53"/>
      <c r="D22" s="11" t="s">
        <v>27</v>
      </c>
      <c r="E22" s="14">
        <f>HABITAT!E25</f>
        <v>59138</v>
      </c>
      <c r="F22" s="40">
        <f>'R&amp;E'!E25</f>
        <v>55523</v>
      </c>
      <c r="G22" s="188">
        <f t="shared" si="2"/>
        <v>57330.5</v>
      </c>
      <c r="H22" s="188">
        <f t="shared" si="3"/>
        <v>72810</v>
      </c>
    </row>
    <row r="23" spans="1:8" ht="45.75" customHeight="1" x14ac:dyDescent="0.25">
      <c r="A23" s="10">
        <v>2.5</v>
      </c>
      <c r="B23" s="53" t="s">
        <v>28</v>
      </c>
      <c r="C23" s="53"/>
      <c r="D23" s="11" t="s">
        <v>29</v>
      </c>
      <c r="E23" s="14">
        <f>HABITAT!E26</f>
        <v>61988</v>
      </c>
      <c r="F23" s="40">
        <f>'R&amp;E'!E26</f>
        <v>59687</v>
      </c>
      <c r="G23" s="188">
        <f t="shared" si="2"/>
        <v>60837.5</v>
      </c>
      <c r="H23" s="188">
        <f t="shared" si="3"/>
        <v>77264</v>
      </c>
    </row>
    <row r="24" spans="1:8" ht="44.25" customHeight="1" x14ac:dyDescent="0.25">
      <c r="A24" s="10">
        <v>2.6</v>
      </c>
      <c r="B24" s="53" t="s">
        <v>30</v>
      </c>
      <c r="C24" s="53"/>
      <c r="D24" s="11" t="s">
        <v>27</v>
      </c>
      <c r="E24" s="14">
        <f>HABITAT!E27</f>
        <v>12046</v>
      </c>
      <c r="F24" s="40">
        <f>'R&amp;E'!E27</f>
        <v>10260</v>
      </c>
      <c r="G24" s="188">
        <f t="shared" si="2"/>
        <v>11153</v>
      </c>
      <c r="H24" s="188">
        <f t="shared" si="3"/>
        <v>14164</v>
      </c>
    </row>
    <row r="25" spans="1:8" ht="45" customHeight="1" x14ac:dyDescent="0.25">
      <c r="A25" s="10">
        <v>2.7</v>
      </c>
      <c r="B25" s="53" t="s">
        <v>31</v>
      </c>
      <c r="C25" s="53"/>
      <c r="D25" s="11" t="s">
        <v>27</v>
      </c>
      <c r="E25" s="14">
        <f>HABITAT!E28</f>
        <v>57428</v>
      </c>
      <c r="F25" s="40">
        <f>'R&amp;E'!E28</f>
        <v>59850</v>
      </c>
      <c r="G25" s="188">
        <f t="shared" si="2"/>
        <v>58639</v>
      </c>
      <c r="H25" s="188">
        <f t="shared" si="3"/>
        <v>74472</v>
      </c>
    </row>
    <row r="26" spans="1:8" ht="45" customHeight="1" x14ac:dyDescent="0.25">
      <c r="A26" s="10">
        <v>2.8</v>
      </c>
      <c r="B26" s="53" t="s">
        <v>32</v>
      </c>
      <c r="C26" s="53"/>
      <c r="D26" s="11" t="s">
        <v>33</v>
      </c>
      <c r="E26" s="14">
        <f>HABITAT!E29</f>
        <v>21304</v>
      </c>
      <c r="F26" s="40">
        <f>'R&amp;E'!E29</f>
        <v>21534</v>
      </c>
      <c r="G26" s="188">
        <f t="shared" si="2"/>
        <v>21419</v>
      </c>
      <c r="H26" s="188">
        <f t="shared" si="3"/>
        <v>27202</v>
      </c>
    </row>
    <row r="27" spans="1:8" ht="45" customHeight="1" x14ac:dyDescent="0.25">
      <c r="A27" s="10">
        <v>2.9</v>
      </c>
      <c r="B27" s="53" t="s">
        <v>34</v>
      </c>
      <c r="C27" s="53"/>
      <c r="D27" s="11" t="s">
        <v>27</v>
      </c>
      <c r="E27" s="14">
        <f>HABITAT!E30</f>
        <v>169148</v>
      </c>
      <c r="F27" s="40">
        <f>'R&amp;E'!E30</f>
        <v>163875</v>
      </c>
      <c r="G27" s="188">
        <f t="shared" si="2"/>
        <v>166511.5</v>
      </c>
      <c r="H27" s="188">
        <f t="shared" si="3"/>
        <v>211470</v>
      </c>
    </row>
    <row r="28" spans="1:8" ht="45.75" customHeight="1" x14ac:dyDescent="0.25">
      <c r="A28" s="16">
        <v>2.1</v>
      </c>
      <c r="B28" s="53" t="s">
        <v>35</v>
      </c>
      <c r="C28" s="53"/>
      <c r="D28" s="11" t="s">
        <v>27</v>
      </c>
      <c r="E28" s="14">
        <f>HABITAT!E31</f>
        <v>175988</v>
      </c>
      <c r="F28" s="40">
        <f>'R&amp;E'!E31</f>
        <v>178125</v>
      </c>
      <c r="G28" s="188">
        <f t="shared" si="2"/>
        <v>177056.5</v>
      </c>
      <c r="H28" s="188">
        <f t="shared" si="3"/>
        <v>224862</v>
      </c>
    </row>
    <row r="29" spans="1:8" ht="60.75" customHeight="1" x14ac:dyDescent="0.25">
      <c r="A29" s="10">
        <v>2.11</v>
      </c>
      <c r="B29" s="53" t="s">
        <v>36</v>
      </c>
      <c r="C29" s="53"/>
      <c r="D29" s="11" t="s">
        <v>37</v>
      </c>
      <c r="E29" s="14">
        <f>HABITAT!E32</f>
        <v>705375</v>
      </c>
      <c r="F29" s="40">
        <f>'R&amp;E'!E32</f>
        <v>694039</v>
      </c>
      <c r="G29" s="188">
        <f t="shared" si="2"/>
        <v>699707</v>
      </c>
      <c r="H29" s="188">
        <f t="shared" si="3"/>
        <v>888628</v>
      </c>
    </row>
    <row r="30" spans="1:8" ht="59.25" customHeight="1" x14ac:dyDescent="0.25">
      <c r="A30" s="10">
        <v>2.12</v>
      </c>
      <c r="B30" s="53" t="s">
        <v>38</v>
      </c>
      <c r="C30" s="53"/>
      <c r="D30" s="11" t="s">
        <v>27</v>
      </c>
      <c r="E30" s="14">
        <f>HABITAT!E33</f>
        <v>123975</v>
      </c>
      <c r="F30" s="40">
        <f>'R&amp;E'!E33</f>
        <v>124372</v>
      </c>
      <c r="G30" s="188">
        <f t="shared" si="2"/>
        <v>124173.5</v>
      </c>
      <c r="H30" s="188">
        <f t="shared" si="3"/>
        <v>157700</v>
      </c>
    </row>
    <row r="31" spans="1:8" ht="45.75" customHeight="1" x14ac:dyDescent="0.25">
      <c r="A31" s="10">
        <v>2.13</v>
      </c>
      <c r="B31" s="53" t="s">
        <v>39</v>
      </c>
      <c r="C31" s="53"/>
      <c r="D31" s="11" t="s">
        <v>13</v>
      </c>
      <c r="E31" s="14">
        <f>HABITAT!E34</f>
        <v>33488</v>
      </c>
      <c r="F31" s="40">
        <f>'R&amp;E'!E34</f>
        <v>31823</v>
      </c>
      <c r="G31" s="188">
        <f t="shared" si="2"/>
        <v>32655.5</v>
      </c>
      <c r="H31" s="188">
        <f t="shared" si="3"/>
        <v>41472</v>
      </c>
    </row>
    <row r="32" spans="1:8" ht="47.25" customHeight="1" x14ac:dyDescent="0.25">
      <c r="A32" s="10">
        <v>2.14</v>
      </c>
      <c r="B32" s="53" t="s">
        <v>40</v>
      </c>
      <c r="C32" s="53"/>
      <c r="D32" s="11" t="s">
        <v>27</v>
      </c>
      <c r="E32" s="14">
        <f>HABITAT!E35</f>
        <v>270750</v>
      </c>
      <c r="F32" s="40">
        <f>'R&amp;E'!E35</f>
        <v>225968</v>
      </c>
      <c r="G32" s="188">
        <f t="shared" si="2"/>
        <v>248359</v>
      </c>
      <c r="H32" s="188">
        <f t="shared" si="3"/>
        <v>315416</v>
      </c>
    </row>
    <row r="33" spans="1:8" ht="52.5" customHeight="1" x14ac:dyDescent="0.25">
      <c r="A33" s="10">
        <v>2.15</v>
      </c>
      <c r="B33" s="53" t="s">
        <v>41</v>
      </c>
      <c r="C33" s="53"/>
      <c r="D33" s="11" t="s">
        <v>27</v>
      </c>
      <c r="E33" s="14">
        <f>HABITAT!E36</f>
        <v>313500</v>
      </c>
      <c r="F33" s="40">
        <f>'R&amp;E'!E36</f>
        <v>285000</v>
      </c>
      <c r="G33" s="188">
        <f t="shared" si="2"/>
        <v>299250</v>
      </c>
      <c r="H33" s="188">
        <f t="shared" si="3"/>
        <v>380048</v>
      </c>
    </row>
    <row r="34" spans="1:8" ht="48.75" customHeight="1" x14ac:dyDescent="0.25">
      <c r="A34" s="10">
        <v>2.16</v>
      </c>
      <c r="B34" s="53" t="s">
        <v>42</v>
      </c>
      <c r="C34" s="53"/>
      <c r="D34" s="11" t="s">
        <v>27</v>
      </c>
      <c r="E34" s="14">
        <f>HABITAT!E37</f>
        <v>85500</v>
      </c>
      <c r="F34" s="40">
        <f>'R&amp;E'!E37</f>
        <v>78375</v>
      </c>
      <c r="G34" s="188">
        <f t="shared" si="2"/>
        <v>81937.5</v>
      </c>
      <c r="H34" s="188">
        <f t="shared" si="3"/>
        <v>104061</v>
      </c>
    </row>
    <row r="35" spans="1:8" ht="30.75" customHeight="1" x14ac:dyDescent="0.25">
      <c r="A35" s="10">
        <v>2.17</v>
      </c>
      <c r="B35" s="53" t="s">
        <v>43</v>
      </c>
      <c r="C35" s="53"/>
      <c r="D35" s="11" t="s">
        <v>13</v>
      </c>
      <c r="E35" s="14">
        <f>HABITAT!E38</f>
        <v>34200</v>
      </c>
      <c r="F35" s="40">
        <f>'R&amp;E'!E38</f>
        <v>33545</v>
      </c>
      <c r="G35" s="188">
        <f t="shared" si="2"/>
        <v>33872.5</v>
      </c>
      <c r="H35" s="188">
        <f t="shared" si="3"/>
        <v>43018</v>
      </c>
    </row>
    <row r="36" spans="1:8" ht="75" customHeight="1" x14ac:dyDescent="0.25">
      <c r="A36" s="10">
        <v>2.1800000000000002</v>
      </c>
      <c r="B36" s="53" t="s">
        <v>44</v>
      </c>
      <c r="C36" s="53"/>
      <c r="D36" s="11" t="s">
        <v>13</v>
      </c>
      <c r="E36" s="14">
        <f>HABITAT!E39</f>
        <v>19808</v>
      </c>
      <c r="F36" s="40">
        <f>'R&amp;E'!E39</f>
        <v>18098</v>
      </c>
      <c r="G36" s="188">
        <f t="shared" si="2"/>
        <v>18953</v>
      </c>
      <c r="H36" s="188">
        <f t="shared" si="3"/>
        <v>24070</v>
      </c>
    </row>
    <row r="37" spans="1:8" ht="15.75" x14ac:dyDescent="0.25">
      <c r="A37" s="56" t="s">
        <v>21</v>
      </c>
      <c r="B37" s="57"/>
      <c r="C37" s="57"/>
      <c r="D37" s="57"/>
      <c r="E37" s="14">
        <f>HABITAT!E40</f>
        <v>2241890</v>
      </c>
      <c r="F37" s="40">
        <f>'R&amp;E'!E40</f>
        <v>2136789</v>
      </c>
      <c r="G37" s="188">
        <f>AVERAGE(E37,F37)</f>
        <v>2189339.5</v>
      </c>
      <c r="H37" s="196">
        <f>SUM(H19:H36)</f>
        <v>2780462</v>
      </c>
    </row>
    <row r="38" spans="1:8" x14ac:dyDescent="0.25">
      <c r="A38" s="45">
        <v>3</v>
      </c>
      <c r="B38" s="82" t="s">
        <v>45</v>
      </c>
      <c r="C38" s="83"/>
      <c r="D38" s="83"/>
      <c r="E38" s="83"/>
      <c r="F38" s="83"/>
      <c r="G38" s="84"/>
      <c r="H38" s="192"/>
    </row>
    <row r="39" spans="1:8" ht="51.75" customHeight="1" x14ac:dyDescent="0.25">
      <c r="A39" s="10">
        <v>3.1</v>
      </c>
      <c r="B39" s="53" t="s">
        <v>46</v>
      </c>
      <c r="C39" s="53"/>
      <c r="D39" s="11" t="s">
        <v>37</v>
      </c>
      <c r="E39" s="14">
        <f>HABITAT!E42</f>
        <v>1980750</v>
      </c>
      <c r="F39" s="40">
        <f>'R&amp;E'!E42</f>
        <v>1945695</v>
      </c>
      <c r="G39" s="188">
        <f>AVERAGE(E39,F39)</f>
        <v>1963222.5</v>
      </c>
      <c r="H39" s="188">
        <f t="shared" ref="H39:H58" si="4">+ROUND((G39*1.27),0)</f>
        <v>2493293</v>
      </c>
    </row>
    <row r="40" spans="1:8" ht="34.5" customHeight="1" x14ac:dyDescent="0.25">
      <c r="A40" s="21">
        <v>3.2</v>
      </c>
      <c r="B40" s="58" t="s">
        <v>47</v>
      </c>
      <c r="C40" s="58"/>
      <c r="D40" s="22" t="s">
        <v>37</v>
      </c>
      <c r="E40" s="14">
        <f>HABITAT!E43</f>
        <v>1667250</v>
      </c>
      <c r="F40" s="40">
        <f>'R&amp;E'!E43</f>
        <v>1609991</v>
      </c>
      <c r="G40" s="188">
        <f t="shared" ref="G40:G59" si="5">AVERAGE(E40,F40)</f>
        <v>1638620.5</v>
      </c>
      <c r="H40" s="188">
        <f t="shared" si="4"/>
        <v>2081048</v>
      </c>
    </row>
    <row r="41" spans="1:8" ht="32.25" customHeight="1" x14ac:dyDescent="0.25">
      <c r="A41" s="21">
        <v>3.3</v>
      </c>
      <c r="B41" s="58" t="s">
        <v>48</v>
      </c>
      <c r="C41" s="58"/>
      <c r="D41" s="22" t="s">
        <v>49</v>
      </c>
      <c r="E41" s="14">
        <f>HABITAT!E44</f>
        <v>17813</v>
      </c>
      <c r="F41" s="40">
        <f>'R&amp;E'!E44</f>
        <v>13680</v>
      </c>
      <c r="G41" s="188">
        <f t="shared" si="5"/>
        <v>15746.5</v>
      </c>
      <c r="H41" s="188">
        <f t="shared" si="4"/>
        <v>19998</v>
      </c>
    </row>
    <row r="42" spans="1:8" ht="31.5" customHeight="1" x14ac:dyDescent="0.25">
      <c r="A42" s="21">
        <v>3.4</v>
      </c>
      <c r="B42" s="58" t="s">
        <v>50</v>
      </c>
      <c r="C42" s="58"/>
      <c r="D42" s="22" t="s">
        <v>13</v>
      </c>
      <c r="E42" s="14">
        <f>HABITAT!E45</f>
        <v>44175</v>
      </c>
      <c r="F42" s="40">
        <f>'R&amp;E'!E45</f>
        <v>47130</v>
      </c>
      <c r="G42" s="188">
        <f t="shared" si="5"/>
        <v>45652.5</v>
      </c>
      <c r="H42" s="188">
        <f t="shared" si="4"/>
        <v>57979</v>
      </c>
    </row>
    <row r="43" spans="1:8" ht="31.5" customHeight="1" x14ac:dyDescent="0.25">
      <c r="A43" s="21">
        <v>3.5</v>
      </c>
      <c r="B43" s="58" t="s">
        <v>51</v>
      </c>
      <c r="C43" s="58"/>
      <c r="D43" s="22" t="s">
        <v>13</v>
      </c>
      <c r="E43" s="14">
        <f>HABITAT!E46</f>
        <v>55575</v>
      </c>
      <c r="F43" s="40">
        <f>'R&amp;E'!E46</f>
        <v>53504</v>
      </c>
      <c r="G43" s="188">
        <f t="shared" si="5"/>
        <v>54539.5</v>
      </c>
      <c r="H43" s="188">
        <f t="shared" si="4"/>
        <v>69265</v>
      </c>
    </row>
    <row r="44" spans="1:8" ht="31.5" customHeight="1" x14ac:dyDescent="0.25">
      <c r="A44" s="21">
        <v>3.6</v>
      </c>
      <c r="B44" s="58" t="s">
        <v>52</v>
      </c>
      <c r="C44" s="58"/>
      <c r="D44" s="22" t="s">
        <v>33</v>
      </c>
      <c r="E44" s="14">
        <f>HABITAT!E47</f>
        <v>64125</v>
      </c>
      <c r="F44" s="40">
        <f>'R&amp;E'!E47</f>
        <v>68094</v>
      </c>
      <c r="G44" s="188">
        <f t="shared" si="5"/>
        <v>66109.5</v>
      </c>
      <c r="H44" s="188">
        <f t="shared" si="4"/>
        <v>83959</v>
      </c>
    </row>
    <row r="45" spans="1:8" ht="21" customHeight="1" x14ac:dyDescent="0.25">
      <c r="A45" s="21">
        <v>3.7</v>
      </c>
      <c r="B45" s="58" t="s">
        <v>53</v>
      </c>
      <c r="C45" s="58"/>
      <c r="D45" s="22" t="s">
        <v>33</v>
      </c>
      <c r="E45" s="14">
        <f>HABITAT!E48</f>
        <v>159600</v>
      </c>
      <c r="F45" s="40">
        <f>'R&amp;E'!E48</f>
        <v>156311</v>
      </c>
      <c r="G45" s="188">
        <f t="shared" si="5"/>
        <v>157955.5</v>
      </c>
      <c r="H45" s="188">
        <f t="shared" si="4"/>
        <v>200603</v>
      </c>
    </row>
    <row r="46" spans="1:8" ht="30.75" customHeight="1" x14ac:dyDescent="0.25">
      <c r="A46" s="21">
        <v>3.8</v>
      </c>
      <c r="B46" s="58" t="s">
        <v>54</v>
      </c>
      <c r="C46" s="58"/>
      <c r="D46" s="22" t="s">
        <v>13</v>
      </c>
      <c r="E46" s="14">
        <f>HABITAT!E49</f>
        <v>171000</v>
      </c>
      <c r="F46" s="40">
        <f>'R&amp;E'!E49</f>
        <v>160964</v>
      </c>
      <c r="G46" s="188">
        <f t="shared" si="5"/>
        <v>165982</v>
      </c>
      <c r="H46" s="188">
        <f t="shared" si="4"/>
        <v>210797</v>
      </c>
    </row>
    <row r="47" spans="1:8" ht="48" customHeight="1" x14ac:dyDescent="0.25">
      <c r="A47" s="21">
        <v>3.9</v>
      </c>
      <c r="B47" s="58" t="s">
        <v>55</v>
      </c>
      <c r="C47" s="58"/>
      <c r="D47" s="22" t="s">
        <v>13</v>
      </c>
      <c r="E47" s="14">
        <f>HABITAT!E50</f>
        <v>71250</v>
      </c>
      <c r="F47" s="40">
        <f>'R&amp;E'!E50</f>
        <v>68856</v>
      </c>
      <c r="G47" s="188">
        <f t="shared" si="5"/>
        <v>70053</v>
      </c>
      <c r="H47" s="188">
        <f t="shared" si="4"/>
        <v>88967</v>
      </c>
    </row>
    <row r="48" spans="1:8" ht="47.25" customHeight="1" x14ac:dyDescent="0.25">
      <c r="A48" s="23">
        <v>3.1</v>
      </c>
      <c r="B48" s="58" t="s">
        <v>56</v>
      </c>
      <c r="C48" s="58"/>
      <c r="D48" s="22" t="s">
        <v>13</v>
      </c>
      <c r="E48" s="14">
        <f>HABITAT!E51</f>
        <v>85500</v>
      </c>
      <c r="F48" s="40">
        <f>'R&amp;E'!E51</f>
        <v>89513</v>
      </c>
      <c r="G48" s="188">
        <f t="shared" si="5"/>
        <v>87506.5</v>
      </c>
      <c r="H48" s="188">
        <f t="shared" si="4"/>
        <v>111133</v>
      </c>
    </row>
    <row r="49" spans="1:8" ht="31.5" customHeight="1" x14ac:dyDescent="0.25">
      <c r="A49" s="21">
        <v>3.11</v>
      </c>
      <c r="B49" s="58" t="s">
        <v>57</v>
      </c>
      <c r="C49" s="58"/>
      <c r="D49" s="22" t="s">
        <v>13</v>
      </c>
      <c r="E49" s="14">
        <f>HABITAT!E52</f>
        <v>99750</v>
      </c>
      <c r="F49" s="40">
        <f>'R&amp;E'!E52</f>
        <v>103313</v>
      </c>
      <c r="G49" s="188">
        <f t="shared" si="5"/>
        <v>101531.5</v>
      </c>
      <c r="H49" s="188">
        <f t="shared" si="4"/>
        <v>128945</v>
      </c>
    </row>
    <row r="50" spans="1:8" ht="32.25" customHeight="1" x14ac:dyDescent="0.25">
      <c r="A50" s="21">
        <v>3.12</v>
      </c>
      <c r="B50" s="58" t="s">
        <v>58</v>
      </c>
      <c r="C50" s="58"/>
      <c r="D50" s="22" t="s">
        <v>13</v>
      </c>
      <c r="E50" s="14">
        <f>HABITAT!E53</f>
        <v>128250</v>
      </c>
      <c r="F50" s="40">
        <f>'R&amp;E'!E53</f>
        <v>121017</v>
      </c>
      <c r="G50" s="188">
        <f t="shared" si="5"/>
        <v>124633.5</v>
      </c>
      <c r="H50" s="188">
        <f t="shared" si="4"/>
        <v>158285</v>
      </c>
    </row>
    <row r="51" spans="1:8" ht="48.75" customHeight="1" x14ac:dyDescent="0.25">
      <c r="A51" s="21">
        <v>3.13</v>
      </c>
      <c r="B51" s="58" t="s">
        <v>59</v>
      </c>
      <c r="C51" s="58"/>
      <c r="D51" s="22" t="s">
        <v>13</v>
      </c>
      <c r="E51" s="14">
        <f>HABITAT!E54</f>
        <v>126825</v>
      </c>
      <c r="F51" s="40">
        <f>'R&amp;E'!E54</f>
        <v>115482</v>
      </c>
      <c r="G51" s="188">
        <f t="shared" si="5"/>
        <v>121153.5</v>
      </c>
      <c r="H51" s="188">
        <f t="shared" si="4"/>
        <v>153865</v>
      </c>
    </row>
    <row r="52" spans="1:8" ht="33.75" customHeight="1" x14ac:dyDescent="0.25">
      <c r="A52" s="21">
        <v>3.14</v>
      </c>
      <c r="B52" s="58" t="s">
        <v>60</v>
      </c>
      <c r="C52" s="58"/>
      <c r="D52" s="22" t="s">
        <v>13</v>
      </c>
      <c r="E52" s="14">
        <f>HABITAT!E55</f>
        <v>49875</v>
      </c>
      <c r="F52" s="40">
        <f>'R&amp;E'!E55</f>
        <v>53504</v>
      </c>
      <c r="G52" s="188">
        <f t="shared" si="5"/>
        <v>51689.5</v>
      </c>
      <c r="H52" s="188">
        <f t="shared" si="4"/>
        <v>65646</v>
      </c>
    </row>
    <row r="53" spans="1:8" ht="31.5" customHeight="1" x14ac:dyDescent="0.25">
      <c r="A53" s="21">
        <v>3.15</v>
      </c>
      <c r="B53" s="58" t="s">
        <v>61</v>
      </c>
      <c r="C53" s="58"/>
      <c r="D53" s="22" t="s">
        <v>33</v>
      </c>
      <c r="E53" s="14">
        <f>HABITAT!E56</f>
        <v>27075</v>
      </c>
      <c r="F53" s="40">
        <f>'R&amp;E'!E56</f>
        <v>31639</v>
      </c>
      <c r="G53" s="188">
        <f t="shared" si="5"/>
        <v>29357</v>
      </c>
      <c r="H53" s="188">
        <f t="shared" si="4"/>
        <v>37283</v>
      </c>
    </row>
    <row r="54" spans="1:8" ht="30.75" customHeight="1" x14ac:dyDescent="0.25">
      <c r="A54" s="21">
        <v>3.16</v>
      </c>
      <c r="B54" s="58" t="s">
        <v>62</v>
      </c>
      <c r="C54" s="58"/>
      <c r="D54" s="22" t="s">
        <v>13</v>
      </c>
      <c r="E54" s="14">
        <f>HABITAT!E57</f>
        <v>163875</v>
      </c>
      <c r="F54" s="40">
        <f>'R&amp;E'!E57</f>
        <v>138225</v>
      </c>
      <c r="G54" s="188">
        <f t="shared" si="5"/>
        <v>151050</v>
      </c>
      <c r="H54" s="188">
        <f t="shared" si="4"/>
        <v>191834</v>
      </c>
    </row>
    <row r="55" spans="1:8" ht="31.5" customHeight="1" x14ac:dyDescent="0.25">
      <c r="A55" s="21">
        <v>3.17</v>
      </c>
      <c r="B55" s="58" t="s">
        <v>63</v>
      </c>
      <c r="C55" s="58"/>
      <c r="D55" s="22" t="s">
        <v>27</v>
      </c>
      <c r="E55" s="14">
        <f>HABITAT!E58</f>
        <v>52298</v>
      </c>
      <c r="F55" s="40">
        <f>'R&amp;E'!E58</f>
        <v>49416</v>
      </c>
      <c r="G55" s="188">
        <f t="shared" si="5"/>
        <v>50857</v>
      </c>
      <c r="H55" s="188">
        <f t="shared" si="4"/>
        <v>64588</v>
      </c>
    </row>
    <row r="56" spans="1:8" ht="32.25" customHeight="1" x14ac:dyDescent="0.25">
      <c r="A56" s="21">
        <v>3.18</v>
      </c>
      <c r="B56" s="58" t="s">
        <v>64</v>
      </c>
      <c r="C56" s="58"/>
      <c r="D56" s="22" t="s">
        <v>13</v>
      </c>
      <c r="E56" s="14">
        <f>HABITAT!E59</f>
        <v>106234</v>
      </c>
      <c r="F56" s="40">
        <f>'R&amp;E'!E59</f>
        <v>103669</v>
      </c>
      <c r="G56" s="188">
        <f t="shared" si="5"/>
        <v>104951.5</v>
      </c>
      <c r="H56" s="188">
        <f t="shared" si="4"/>
        <v>133288</v>
      </c>
    </row>
    <row r="57" spans="1:8" ht="31.5" customHeight="1" x14ac:dyDescent="0.25">
      <c r="A57" s="21">
        <v>3.19</v>
      </c>
      <c r="B57" s="58" t="s">
        <v>65</v>
      </c>
      <c r="C57" s="58"/>
      <c r="D57" s="22" t="s">
        <v>33</v>
      </c>
      <c r="E57" s="14">
        <f>HABITAT!E60</f>
        <v>159600</v>
      </c>
      <c r="F57" s="40">
        <f>'R&amp;E'!E60</f>
        <v>139952</v>
      </c>
      <c r="G57" s="188">
        <f t="shared" si="5"/>
        <v>149776</v>
      </c>
      <c r="H57" s="188">
        <f t="shared" si="4"/>
        <v>190216</v>
      </c>
    </row>
    <row r="58" spans="1:8" ht="45" customHeight="1" x14ac:dyDescent="0.25">
      <c r="A58" s="21">
        <v>3.2</v>
      </c>
      <c r="B58" s="58" t="s">
        <v>66</v>
      </c>
      <c r="C58" s="58"/>
      <c r="D58" s="22" t="s">
        <v>37</v>
      </c>
      <c r="E58" s="14">
        <f>HABITAT!E61</f>
        <v>2522250</v>
      </c>
      <c r="F58" s="40">
        <f>'R&amp;E'!E61</f>
        <v>2407889</v>
      </c>
      <c r="G58" s="188">
        <f t="shared" si="5"/>
        <v>2465069.5</v>
      </c>
      <c r="H58" s="188">
        <f t="shared" si="4"/>
        <v>3130638</v>
      </c>
    </row>
    <row r="59" spans="1:8" ht="15.75" x14ac:dyDescent="0.25">
      <c r="A59" s="56" t="s">
        <v>21</v>
      </c>
      <c r="B59" s="57"/>
      <c r="C59" s="57"/>
      <c r="D59" s="57"/>
      <c r="E59" s="14">
        <f>HABITAT!E62</f>
        <v>7753070</v>
      </c>
      <c r="F59" s="40">
        <f>'R&amp;E'!E62</f>
        <v>7477844</v>
      </c>
      <c r="G59" s="188">
        <f t="shared" si="5"/>
        <v>7615457</v>
      </c>
      <c r="H59" s="196">
        <f>SUM(H39:H58)</f>
        <v>9671630</v>
      </c>
    </row>
    <row r="60" spans="1:8" ht="15" customHeight="1" x14ac:dyDescent="0.25">
      <c r="A60" s="46">
        <v>4</v>
      </c>
      <c r="B60" s="59" t="s">
        <v>67</v>
      </c>
      <c r="C60" s="60"/>
      <c r="D60" s="60"/>
      <c r="E60" s="60"/>
      <c r="F60" s="60"/>
      <c r="G60" s="61"/>
      <c r="H60" s="192"/>
    </row>
    <row r="61" spans="1:8" ht="33" customHeight="1" x14ac:dyDescent="0.25">
      <c r="A61" s="21">
        <v>4.0999999999999996</v>
      </c>
      <c r="B61" s="58" t="s">
        <v>68</v>
      </c>
      <c r="C61" s="58"/>
      <c r="D61" s="22" t="s">
        <v>33</v>
      </c>
      <c r="E61" s="14">
        <f>HABITAT!E64</f>
        <v>47310</v>
      </c>
      <c r="F61" s="41">
        <f>'R&amp;E'!E64</f>
        <v>50776</v>
      </c>
      <c r="G61" s="188">
        <f t="shared" ref="G61:G80" si="6">AVERAGE(E61,F61)</f>
        <v>49043</v>
      </c>
      <c r="H61" s="188">
        <f t="shared" ref="H61:H80" si="7">+ROUND((G61*1.27),0)</f>
        <v>62285</v>
      </c>
    </row>
    <row r="62" spans="1:8" ht="33" customHeight="1" x14ac:dyDescent="0.25">
      <c r="A62" s="21">
        <v>4.2</v>
      </c>
      <c r="B62" s="58" t="s">
        <v>69</v>
      </c>
      <c r="C62" s="58"/>
      <c r="D62" s="22" t="s">
        <v>33</v>
      </c>
      <c r="E62" s="14">
        <f>HABITAT!E65</f>
        <v>171713</v>
      </c>
      <c r="F62" s="41">
        <f>'R&amp;E'!E65</f>
        <v>162042</v>
      </c>
      <c r="G62" s="188">
        <f t="shared" si="6"/>
        <v>166877.5</v>
      </c>
      <c r="H62" s="188">
        <f t="shared" si="7"/>
        <v>211934</v>
      </c>
    </row>
    <row r="63" spans="1:8" ht="31.5" customHeight="1" x14ac:dyDescent="0.25">
      <c r="A63" s="21">
        <v>4.3</v>
      </c>
      <c r="B63" s="58" t="s">
        <v>70</v>
      </c>
      <c r="C63" s="58"/>
      <c r="D63" s="22" t="s">
        <v>33</v>
      </c>
      <c r="E63" s="14">
        <f>HABITAT!E66</f>
        <v>99608</v>
      </c>
      <c r="F63" s="41">
        <f>'R&amp;E'!E66</f>
        <v>96396</v>
      </c>
      <c r="G63" s="188">
        <f t="shared" si="6"/>
        <v>98002</v>
      </c>
      <c r="H63" s="188">
        <f t="shared" si="7"/>
        <v>124463</v>
      </c>
    </row>
    <row r="64" spans="1:8" ht="33" customHeight="1" x14ac:dyDescent="0.25">
      <c r="A64" s="21">
        <v>4.4000000000000004</v>
      </c>
      <c r="B64" s="58" t="s">
        <v>71</v>
      </c>
      <c r="C64" s="58"/>
      <c r="D64" s="22" t="s">
        <v>72</v>
      </c>
      <c r="E64" s="14">
        <f>HABITAT!E67</f>
        <v>200213</v>
      </c>
      <c r="F64" s="41">
        <f>'R&amp;E'!E67</f>
        <v>189313</v>
      </c>
      <c r="G64" s="188">
        <f t="shared" si="6"/>
        <v>194763</v>
      </c>
      <c r="H64" s="188">
        <f t="shared" si="7"/>
        <v>247349</v>
      </c>
    </row>
    <row r="65" spans="1:8" ht="33" customHeight="1" x14ac:dyDescent="0.25">
      <c r="A65" s="21">
        <v>4.5</v>
      </c>
      <c r="B65" s="58" t="s">
        <v>73</v>
      </c>
      <c r="C65" s="58"/>
      <c r="D65" s="22" t="s">
        <v>72</v>
      </c>
      <c r="E65" s="14">
        <f>HABITAT!E68</f>
        <v>2208750</v>
      </c>
      <c r="F65" s="41">
        <f>'R&amp;E'!E68</f>
        <v>2089406</v>
      </c>
      <c r="G65" s="188">
        <f t="shared" si="6"/>
        <v>2149078</v>
      </c>
      <c r="H65" s="188">
        <f t="shared" si="7"/>
        <v>2729329</v>
      </c>
    </row>
    <row r="66" spans="1:8" ht="34.5" customHeight="1" x14ac:dyDescent="0.25">
      <c r="A66" s="21">
        <v>4.5999999999999996</v>
      </c>
      <c r="B66" s="58" t="s">
        <v>74</v>
      </c>
      <c r="C66" s="58"/>
      <c r="D66" s="22" t="s">
        <v>72</v>
      </c>
      <c r="E66" s="14">
        <f>HABITAT!E69</f>
        <v>820658</v>
      </c>
      <c r="F66" s="41">
        <f>'R&amp;E'!E69</f>
        <v>853566</v>
      </c>
      <c r="G66" s="188">
        <f t="shared" si="6"/>
        <v>837112</v>
      </c>
      <c r="H66" s="188">
        <f t="shared" si="7"/>
        <v>1063132</v>
      </c>
    </row>
    <row r="67" spans="1:8" ht="34.5" customHeight="1" x14ac:dyDescent="0.25">
      <c r="A67" s="21">
        <v>4.7</v>
      </c>
      <c r="B67" s="58" t="s">
        <v>75</v>
      </c>
      <c r="C67" s="58"/>
      <c r="D67" s="22" t="s">
        <v>72</v>
      </c>
      <c r="E67" s="14">
        <f>HABITAT!E70</f>
        <v>10687500</v>
      </c>
      <c r="F67" s="41">
        <f>'R&amp;E'!E70</f>
        <v>9975000</v>
      </c>
      <c r="G67" s="188">
        <f t="shared" si="6"/>
        <v>10331250</v>
      </c>
      <c r="H67" s="188">
        <f t="shared" si="7"/>
        <v>13120688</v>
      </c>
    </row>
    <row r="68" spans="1:8" ht="33.75" customHeight="1" x14ac:dyDescent="0.25">
      <c r="A68" s="21">
        <v>4.8</v>
      </c>
      <c r="B68" s="58" t="s">
        <v>76</v>
      </c>
      <c r="C68" s="58"/>
      <c r="D68" s="22" t="s">
        <v>33</v>
      </c>
      <c r="E68" s="14">
        <f>HABITAT!E71</f>
        <v>44888</v>
      </c>
      <c r="F68" s="41">
        <f>'R&amp;E'!E71</f>
        <v>50776</v>
      </c>
      <c r="G68" s="188">
        <f t="shared" si="6"/>
        <v>47832</v>
      </c>
      <c r="H68" s="188">
        <f t="shared" si="7"/>
        <v>60747</v>
      </c>
    </row>
    <row r="69" spans="1:8" ht="35.25" customHeight="1" x14ac:dyDescent="0.25">
      <c r="A69" s="21">
        <v>4.9000000000000004</v>
      </c>
      <c r="B69" s="58" t="s">
        <v>77</v>
      </c>
      <c r="C69" s="58"/>
      <c r="D69" s="22" t="s">
        <v>33</v>
      </c>
      <c r="E69" s="14">
        <f>HABITAT!E72</f>
        <v>190238</v>
      </c>
      <c r="F69" s="41">
        <f>'R&amp;E'!E72</f>
        <v>162042</v>
      </c>
      <c r="G69" s="188">
        <f t="shared" si="6"/>
        <v>176140</v>
      </c>
      <c r="H69" s="188">
        <f t="shared" si="7"/>
        <v>223698</v>
      </c>
    </row>
    <row r="70" spans="1:8" ht="34.5" customHeight="1" x14ac:dyDescent="0.25">
      <c r="A70" s="23">
        <v>4.0999999999999996</v>
      </c>
      <c r="B70" s="58" t="s">
        <v>78</v>
      </c>
      <c r="C70" s="58"/>
      <c r="D70" s="22" t="s">
        <v>33</v>
      </c>
      <c r="E70" s="14">
        <f>HABITAT!E73</f>
        <v>104643</v>
      </c>
      <c r="F70" s="41">
        <f>'R&amp;E'!E73</f>
        <v>106875</v>
      </c>
      <c r="G70" s="188">
        <f t="shared" si="6"/>
        <v>105759</v>
      </c>
      <c r="H70" s="188">
        <f t="shared" si="7"/>
        <v>134314</v>
      </c>
    </row>
    <row r="71" spans="1:8" ht="36" customHeight="1" x14ac:dyDescent="0.25">
      <c r="A71" s="21">
        <v>4.1100000000000003</v>
      </c>
      <c r="B71" s="58" t="s">
        <v>79</v>
      </c>
      <c r="C71" s="58"/>
      <c r="D71" s="22" t="s">
        <v>72</v>
      </c>
      <c r="E71" s="14">
        <f>HABITAT!E74</f>
        <v>1745625</v>
      </c>
      <c r="F71" s="41">
        <f>'R&amp;E'!E74</f>
        <v>1589354</v>
      </c>
      <c r="G71" s="188">
        <f t="shared" si="6"/>
        <v>1667489.5</v>
      </c>
      <c r="H71" s="188">
        <f t="shared" si="7"/>
        <v>2117712</v>
      </c>
    </row>
    <row r="72" spans="1:8" ht="36" customHeight="1" x14ac:dyDescent="0.25">
      <c r="A72" s="21">
        <v>4.12</v>
      </c>
      <c r="B72" s="58" t="s">
        <v>80</v>
      </c>
      <c r="C72" s="58"/>
      <c r="D72" s="22" t="s">
        <v>37</v>
      </c>
      <c r="E72" s="14">
        <f>HABITAT!E75</f>
        <v>327750</v>
      </c>
      <c r="F72" s="41">
        <f>'R&amp;E'!E75</f>
        <v>307515</v>
      </c>
      <c r="G72" s="188">
        <f t="shared" si="6"/>
        <v>317632.5</v>
      </c>
      <c r="H72" s="188">
        <f t="shared" si="7"/>
        <v>403393</v>
      </c>
    </row>
    <row r="73" spans="1:8" ht="51.75" customHeight="1" x14ac:dyDescent="0.25">
      <c r="A73" s="21">
        <v>4.13</v>
      </c>
      <c r="B73" s="58" t="s">
        <v>81</v>
      </c>
      <c r="C73" s="58"/>
      <c r="D73" s="22" t="s">
        <v>13</v>
      </c>
      <c r="E73" s="14">
        <f>HABITAT!E76</f>
        <v>598500</v>
      </c>
      <c r="F73" s="41">
        <f>'R&amp;E'!E76</f>
        <v>555750</v>
      </c>
      <c r="G73" s="188">
        <f t="shared" si="6"/>
        <v>577125</v>
      </c>
      <c r="H73" s="188">
        <f t="shared" si="7"/>
        <v>732949</v>
      </c>
    </row>
    <row r="74" spans="1:8" ht="33.75" customHeight="1" x14ac:dyDescent="0.25">
      <c r="A74" s="21">
        <v>4.1399999999999997</v>
      </c>
      <c r="B74" s="58" t="s">
        <v>82</v>
      </c>
      <c r="C74" s="58"/>
      <c r="D74" s="22" t="s">
        <v>72</v>
      </c>
      <c r="E74" s="14">
        <f>HABITAT!E77</f>
        <v>175995</v>
      </c>
      <c r="F74" s="41">
        <f>'R&amp;E'!E77</f>
        <v>163170</v>
      </c>
      <c r="G74" s="188">
        <f t="shared" si="6"/>
        <v>169582.5</v>
      </c>
      <c r="H74" s="188">
        <f t="shared" si="7"/>
        <v>215370</v>
      </c>
    </row>
    <row r="75" spans="1:8" ht="34.5" customHeight="1" x14ac:dyDescent="0.25">
      <c r="A75" s="21">
        <v>4.1500000000000004</v>
      </c>
      <c r="B75" s="58" t="s">
        <v>83</v>
      </c>
      <c r="C75" s="58"/>
      <c r="D75" s="22" t="s">
        <v>72</v>
      </c>
      <c r="E75" s="14">
        <f>HABITAT!E78</f>
        <v>272503</v>
      </c>
      <c r="F75" s="41">
        <f>'R&amp;E'!E78</f>
        <v>255713</v>
      </c>
      <c r="G75" s="188">
        <f t="shared" si="6"/>
        <v>264108</v>
      </c>
      <c r="H75" s="188">
        <f t="shared" si="7"/>
        <v>335417</v>
      </c>
    </row>
    <row r="76" spans="1:8" ht="33.75" customHeight="1" x14ac:dyDescent="0.25">
      <c r="A76" s="21">
        <v>4.16</v>
      </c>
      <c r="B76" s="58" t="s">
        <v>84</v>
      </c>
      <c r="C76" s="58"/>
      <c r="D76" s="22" t="s">
        <v>72</v>
      </c>
      <c r="E76" s="14">
        <f>HABITAT!E79</f>
        <v>213807</v>
      </c>
      <c r="F76" s="41">
        <f>'R&amp;E'!E79</f>
        <v>209441</v>
      </c>
      <c r="G76" s="188">
        <f t="shared" si="6"/>
        <v>211624</v>
      </c>
      <c r="H76" s="188">
        <f t="shared" si="7"/>
        <v>268762</v>
      </c>
    </row>
    <row r="77" spans="1:8" ht="32.25" customHeight="1" x14ac:dyDescent="0.25">
      <c r="A77" s="21">
        <v>4.17</v>
      </c>
      <c r="B77" s="58" t="s">
        <v>85</v>
      </c>
      <c r="C77" s="58"/>
      <c r="D77" s="22" t="s">
        <v>72</v>
      </c>
      <c r="E77" s="14">
        <f>HABITAT!E80</f>
        <v>180690</v>
      </c>
      <c r="F77" s="41">
        <f>'R&amp;E'!E80</f>
        <v>173380</v>
      </c>
      <c r="G77" s="188">
        <f t="shared" si="6"/>
        <v>177035</v>
      </c>
      <c r="H77" s="188">
        <f t="shared" si="7"/>
        <v>224834</v>
      </c>
    </row>
    <row r="78" spans="1:8" ht="31.5" customHeight="1" x14ac:dyDescent="0.25">
      <c r="A78" s="21">
        <v>4.18</v>
      </c>
      <c r="B78" s="58" t="s">
        <v>86</v>
      </c>
      <c r="C78" s="58"/>
      <c r="D78" s="22" t="s">
        <v>33</v>
      </c>
      <c r="E78" s="14">
        <f>HABITAT!E81</f>
        <v>182215</v>
      </c>
      <c r="F78" s="41">
        <f>'R&amp;E'!E81</f>
        <v>185485</v>
      </c>
      <c r="G78" s="188">
        <f t="shared" si="6"/>
        <v>183850</v>
      </c>
      <c r="H78" s="188">
        <f t="shared" si="7"/>
        <v>233490</v>
      </c>
    </row>
    <row r="79" spans="1:8" ht="20.25" customHeight="1" x14ac:dyDescent="0.25">
      <c r="A79" s="21">
        <v>4.1900000000000004</v>
      </c>
      <c r="B79" s="58" t="s">
        <v>87</v>
      </c>
      <c r="C79" s="58"/>
      <c r="D79" s="22" t="s">
        <v>72</v>
      </c>
      <c r="E79" s="14">
        <f>HABITAT!E82</f>
        <v>221303</v>
      </c>
      <c r="F79" s="41">
        <f>'R&amp;E'!E82</f>
        <v>202742</v>
      </c>
      <c r="G79" s="188">
        <f t="shared" si="6"/>
        <v>212022.5</v>
      </c>
      <c r="H79" s="188">
        <f t="shared" si="7"/>
        <v>269269</v>
      </c>
    </row>
    <row r="80" spans="1:8" ht="38.25" customHeight="1" x14ac:dyDescent="0.25">
      <c r="A80" s="21">
        <v>4.2</v>
      </c>
      <c r="B80" s="58" t="s">
        <v>88</v>
      </c>
      <c r="C80" s="58"/>
      <c r="D80" s="22" t="s">
        <v>33</v>
      </c>
      <c r="E80" s="14">
        <f>HABITAT!E83</f>
        <v>52383</v>
      </c>
      <c r="F80" s="41">
        <f>'R&amp;E'!E83</f>
        <v>57000</v>
      </c>
      <c r="G80" s="188">
        <f t="shared" si="6"/>
        <v>54691.5</v>
      </c>
      <c r="H80" s="188">
        <f t="shared" si="7"/>
        <v>69458</v>
      </c>
    </row>
    <row r="81" spans="1:8" ht="15.75" x14ac:dyDescent="0.25">
      <c r="A81" s="56" t="s">
        <v>21</v>
      </c>
      <c r="B81" s="57"/>
      <c r="C81" s="57"/>
      <c r="D81" s="57"/>
      <c r="E81" s="14">
        <f>HABITAT!E84</f>
        <v>18546292</v>
      </c>
      <c r="F81" s="41">
        <f>'R&amp;E'!E84</f>
        <v>17435742</v>
      </c>
      <c r="G81" s="188">
        <f>AVERAGE(E81,F81)</f>
        <v>17991017</v>
      </c>
      <c r="H81" s="196">
        <f>SUM(H61:H80)</f>
        <v>22848593</v>
      </c>
    </row>
    <row r="82" spans="1:8" x14ac:dyDescent="0.25">
      <c r="A82" s="46">
        <v>5</v>
      </c>
      <c r="B82" s="59" t="s">
        <v>89</v>
      </c>
      <c r="C82" s="60"/>
      <c r="D82" s="60"/>
      <c r="E82" s="60"/>
      <c r="F82" s="60"/>
      <c r="G82" s="61"/>
      <c r="H82" s="192"/>
    </row>
    <row r="83" spans="1:8" ht="48" customHeight="1" x14ac:dyDescent="0.25">
      <c r="A83" s="21">
        <v>5.0999999999999996</v>
      </c>
      <c r="B83" s="58" t="s">
        <v>90</v>
      </c>
      <c r="C83" s="58"/>
      <c r="D83" s="22" t="s">
        <v>33</v>
      </c>
      <c r="E83" s="14">
        <f>HABITAT!E86</f>
        <v>26648</v>
      </c>
      <c r="F83" s="41">
        <f>'R&amp;E'!E86</f>
        <v>22972</v>
      </c>
      <c r="G83" s="188">
        <f t="shared" ref="G83:G130" si="8">AVERAGE(E83,F83)</f>
        <v>24810</v>
      </c>
      <c r="H83" s="188">
        <f t="shared" ref="H83:H129" si="9">+ROUND((G83*1.27),0)</f>
        <v>31509</v>
      </c>
    </row>
    <row r="84" spans="1:8" ht="35.25" customHeight="1" x14ac:dyDescent="0.25">
      <c r="A84" s="21">
        <v>5.2</v>
      </c>
      <c r="B84" s="58" t="s">
        <v>91</v>
      </c>
      <c r="C84" s="58"/>
      <c r="D84" s="22" t="s">
        <v>13</v>
      </c>
      <c r="E84" s="14">
        <f>HABITAT!E87</f>
        <v>21868</v>
      </c>
      <c r="F84" s="41">
        <f>'R&amp;E'!E87</f>
        <v>210946</v>
      </c>
      <c r="G84" s="188">
        <f t="shared" si="8"/>
        <v>116407</v>
      </c>
      <c r="H84" s="188">
        <f t="shared" si="9"/>
        <v>147837</v>
      </c>
    </row>
    <row r="85" spans="1:8" ht="35.25" customHeight="1" x14ac:dyDescent="0.25">
      <c r="A85" s="21">
        <v>5.3</v>
      </c>
      <c r="B85" s="58" t="s">
        <v>92</v>
      </c>
      <c r="C85" s="58"/>
      <c r="D85" s="22" t="s">
        <v>37</v>
      </c>
      <c r="E85" s="14">
        <f>HABITAT!E88</f>
        <v>2536500</v>
      </c>
      <c r="F85" s="41">
        <f>'R&amp;E'!E88</f>
        <v>2307377</v>
      </c>
      <c r="G85" s="188">
        <f t="shared" si="8"/>
        <v>2421938.5</v>
      </c>
      <c r="H85" s="188">
        <f t="shared" si="9"/>
        <v>3075862</v>
      </c>
    </row>
    <row r="86" spans="1:8" ht="35.25" customHeight="1" x14ac:dyDescent="0.25">
      <c r="A86" s="21">
        <v>5.4</v>
      </c>
      <c r="B86" s="58" t="s">
        <v>93</v>
      </c>
      <c r="C86" s="58"/>
      <c r="D86" s="22" t="s">
        <v>72</v>
      </c>
      <c r="E86" s="14">
        <f>HABITAT!E89</f>
        <v>168261</v>
      </c>
      <c r="F86" s="41">
        <f>'R&amp;E'!E89</f>
        <v>173380</v>
      </c>
      <c r="G86" s="188">
        <f t="shared" si="8"/>
        <v>170820.5</v>
      </c>
      <c r="H86" s="188">
        <f t="shared" si="9"/>
        <v>216942</v>
      </c>
    </row>
    <row r="87" spans="1:8" ht="36" customHeight="1" x14ac:dyDescent="0.25">
      <c r="A87" s="21">
        <v>5.5</v>
      </c>
      <c r="B87" s="58" t="s">
        <v>94</v>
      </c>
      <c r="C87" s="58"/>
      <c r="D87" s="22" t="s">
        <v>13</v>
      </c>
      <c r="E87" s="14">
        <f>HABITAT!E90</f>
        <v>39900</v>
      </c>
      <c r="F87" s="41">
        <f>'R&amp;E'!E90</f>
        <v>44175</v>
      </c>
      <c r="G87" s="188">
        <f t="shared" si="8"/>
        <v>42037.5</v>
      </c>
      <c r="H87" s="188">
        <f t="shared" si="9"/>
        <v>53388</v>
      </c>
    </row>
    <row r="88" spans="1:8" ht="34.5" customHeight="1" x14ac:dyDescent="0.25">
      <c r="A88" s="21">
        <v>5.6</v>
      </c>
      <c r="B88" s="58" t="s">
        <v>95</v>
      </c>
      <c r="C88" s="58"/>
      <c r="D88" s="22" t="s">
        <v>33</v>
      </c>
      <c r="E88" s="14">
        <f>HABITAT!E91</f>
        <v>817523</v>
      </c>
      <c r="F88" s="41">
        <f>'R&amp;E'!E91</f>
        <v>793155</v>
      </c>
      <c r="G88" s="188">
        <f t="shared" si="8"/>
        <v>805339</v>
      </c>
      <c r="H88" s="188">
        <f t="shared" si="9"/>
        <v>1022781</v>
      </c>
    </row>
    <row r="89" spans="1:8" ht="34.5" customHeight="1" x14ac:dyDescent="0.25">
      <c r="A89" s="21">
        <v>5.7</v>
      </c>
      <c r="B89" s="58" t="s">
        <v>96</v>
      </c>
      <c r="C89" s="58"/>
      <c r="D89" s="22" t="s">
        <v>33</v>
      </c>
      <c r="E89" s="14">
        <f>HABITAT!E92</f>
        <v>27183</v>
      </c>
      <c r="F89" s="41">
        <f>'R&amp;E'!E92</f>
        <v>22585</v>
      </c>
      <c r="G89" s="188">
        <f t="shared" si="8"/>
        <v>24884</v>
      </c>
      <c r="H89" s="188">
        <f t="shared" si="9"/>
        <v>31603</v>
      </c>
    </row>
    <row r="90" spans="1:8" ht="33" customHeight="1" x14ac:dyDescent="0.25">
      <c r="A90" s="21">
        <v>5.8</v>
      </c>
      <c r="B90" s="58" t="s">
        <v>97</v>
      </c>
      <c r="C90" s="58"/>
      <c r="D90" s="22" t="s">
        <v>33</v>
      </c>
      <c r="E90" s="14">
        <f>HABITAT!E93</f>
        <v>43078</v>
      </c>
      <c r="F90" s="41">
        <f>'R&amp;E'!E93</f>
        <v>47549</v>
      </c>
      <c r="G90" s="188">
        <f t="shared" si="8"/>
        <v>45313.5</v>
      </c>
      <c r="H90" s="188">
        <f t="shared" si="9"/>
        <v>57548</v>
      </c>
    </row>
    <row r="91" spans="1:8" ht="34.5" customHeight="1" x14ac:dyDescent="0.25">
      <c r="A91" s="21">
        <v>5.9</v>
      </c>
      <c r="B91" s="58" t="s">
        <v>98</v>
      </c>
      <c r="C91" s="58"/>
      <c r="D91" s="22" t="s">
        <v>33</v>
      </c>
      <c r="E91" s="14">
        <f>HABITAT!E94</f>
        <v>185963</v>
      </c>
      <c r="F91" s="41">
        <f>'R&amp;E'!E94</f>
        <v>173708</v>
      </c>
      <c r="G91" s="188">
        <f t="shared" si="8"/>
        <v>179835.5</v>
      </c>
      <c r="H91" s="188">
        <f t="shared" si="9"/>
        <v>228391</v>
      </c>
    </row>
    <row r="92" spans="1:8" ht="33.75" customHeight="1" x14ac:dyDescent="0.25">
      <c r="A92" s="23">
        <v>5.0999999999999996</v>
      </c>
      <c r="B92" s="58" t="s">
        <v>99</v>
      </c>
      <c r="C92" s="58"/>
      <c r="D92" s="22" t="s">
        <v>33</v>
      </c>
      <c r="E92" s="14">
        <f>HABITAT!E95</f>
        <v>88421</v>
      </c>
      <c r="F92" s="41">
        <f>'R&amp;E'!E95</f>
        <v>80765</v>
      </c>
      <c r="G92" s="188">
        <f t="shared" si="8"/>
        <v>84593</v>
      </c>
      <c r="H92" s="188">
        <f t="shared" si="9"/>
        <v>107433</v>
      </c>
    </row>
    <row r="93" spans="1:8" ht="36" customHeight="1" x14ac:dyDescent="0.25">
      <c r="A93" s="21">
        <v>5.1100000000000003</v>
      </c>
      <c r="B93" s="58" t="s">
        <v>100</v>
      </c>
      <c r="C93" s="58"/>
      <c r="D93" s="22" t="s">
        <v>33</v>
      </c>
      <c r="E93" s="14">
        <f>HABITAT!E96</f>
        <v>112670</v>
      </c>
      <c r="F93" s="41">
        <f>'R&amp;E'!E96</f>
        <v>117406</v>
      </c>
      <c r="G93" s="188">
        <f t="shared" si="8"/>
        <v>115038</v>
      </c>
      <c r="H93" s="188">
        <f t="shared" si="9"/>
        <v>146098</v>
      </c>
    </row>
    <row r="94" spans="1:8" ht="36" customHeight="1" x14ac:dyDescent="0.25">
      <c r="A94" s="21">
        <v>5.12</v>
      </c>
      <c r="B94" s="58" t="s">
        <v>101</v>
      </c>
      <c r="C94" s="58"/>
      <c r="D94" s="22" t="s">
        <v>33</v>
      </c>
      <c r="E94" s="14">
        <f>HABITAT!E97</f>
        <v>26904</v>
      </c>
      <c r="F94" s="41">
        <f>'R&amp;E'!E97</f>
        <v>27327</v>
      </c>
      <c r="G94" s="188">
        <f t="shared" si="8"/>
        <v>27115.5</v>
      </c>
      <c r="H94" s="188">
        <f t="shared" si="9"/>
        <v>34437</v>
      </c>
    </row>
    <row r="95" spans="1:8" ht="34.5" customHeight="1" x14ac:dyDescent="0.25">
      <c r="A95" s="21">
        <v>5.13</v>
      </c>
      <c r="B95" s="58" t="s">
        <v>102</v>
      </c>
      <c r="C95" s="58"/>
      <c r="D95" s="22" t="s">
        <v>33</v>
      </c>
      <c r="E95" s="14">
        <f>HABITAT!E98</f>
        <v>85500</v>
      </c>
      <c r="F95" s="41">
        <f>'R&amp;E'!E98</f>
        <v>62884</v>
      </c>
      <c r="G95" s="188">
        <f t="shared" si="8"/>
        <v>74192</v>
      </c>
      <c r="H95" s="188">
        <f t="shared" si="9"/>
        <v>94224</v>
      </c>
    </row>
    <row r="96" spans="1:8" ht="34.5" customHeight="1" x14ac:dyDescent="0.25">
      <c r="A96" s="21">
        <v>5.14</v>
      </c>
      <c r="B96" s="58" t="s">
        <v>103</v>
      </c>
      <c r="C96" s="58"/>
      <c r="D96" s="22" t="s">
        <v>33</v>
      </c>
      <c r="E96" s="14">
        <f>HABITAT!E99</f>
        <v>135375</v>
      </c>
      <c r="F96" s="41">
        <f>'R&amp;E'!E99</f>
        <v>116850</v>
      </c>
      <c r="G96" s="188">
        <f t="shared" si="8"/>
        <v>126112.5</v>
      </c>
      <c r="H96" s="188">
        <f t="shared" si="9"/>
        <v>160163</v>
      </c>
    </row>
    <row r="97" spans="1:8" ht="33.75" customHeight="1" x14ac:dyDescent="0.25">
      <c r="A97" s="21">
        <v>5.15</v>
      </c>
      <c r="B97" s="58" t="s">
        <v>104</v>
      </c>
      <c r="C97" s="58"/>
      <c r="D97" s="22" t="s">
        <v>33</v>
      </c>
      <c r="E97" s="14">
        <f>HABITAT!E100</f>
        <v>219023</v>
      </c>
      <c r="F97" s="41">
        <f>'R&amp;E'!E100</f>
        <v>210900</v>
      </c>
      <c r="G97" s="188">
        <f t="shared" si="8"/>
        <v>214961.5</v>
      </c>
      <c r="H97" s="188">
        <f t="shared" si="9"/>
        <v>273001</v>
      </c>
    </row>
    <row r="98" spans="1:8" ht="36" customHeight="1" x14ac:dyDescent="0.25">
      <c r="A98" s="21">
        <v>5.16</v>
      </c>
      <c r="B98" s="58" t="s">
        <v>105</v>
      </c>
      <c r="C98" s="58"/>
      <c r="D98" s="22" t="s">
        <v>33</v>
      </c>
      <c r="E98" s="14">
        <f>HABITAT!E101</f>
        <v>336014</v>
      </c>
      <c r="F98" s="41">
        <f>'R&amp;E'!E101</f>
        <v>326925</v>
      </c>
      <c r="G98" s="188">
        <f t="shared" si="8"/>
        <v>331469.5</v>
      </c>
      <c r="H98" s="188">
        <f t="shared" si="9"/>
        <v>420966</v>
      </c>
    </row>
    <row r="99" spans="1:8" ht="35.25" customHeight="1" x14ac:dyDescent="0.25">
      <c r="A99" s="21">
        <v>5.17</v>
      </c>
      <c r="B99" s="58" t="s">
        <v>106</v>
      </c>
      <c r="C99" s="58"/>
      <c r="D99" s="22" t="s">
        <v>72</v>
      </c>
      <c r="E99" s="14">
        <f>HABITAT!E102</f>
        <v>1447373</v>
      </c>
      <c r="F99" s="41">
        <f>'R&amp;E'!E102</f>
        <v>1404739</v>
      </c>
      <c r="G99" s="188">
        <f t="shared" si="8"/>
        <v>1426056</v>
      </c>
      <c r="H99" s="188">
        <f t="shared" si="9"/>
        <v>1811091</v>
      </c>
    </row>
    <row r="100" spans="1:8" ht="34.5" customHeight="1" x14ac:dyDescent="0.25">
      <c r="A100" s="21" t="s">
        <v>107</v>
      </c>
      <c r="B100" s="58" t="s">
        <v>108</v>
      </c>
      <c r="C100" s="58"/>
      <c r="D100" s="22" t="s">
        <v>72</v>
      </c>
      <c r="E100" s="14">
        <f>HABITAT!E103</f>
        <v>1730663</v>
      </c>
      <c r="F100" s="41">
        <f>'R&amp;E'!E103</f>
        <v>1696106</v>
      </c>
      <c r="G100" s="188">
        <f t="shared" si="8"/>
        <v>1713384.5</v>
      </c>
      <c r="H100" s="188">
        <f t="shared" si="9"/>
        <v>2175998</v>
      </c>
    </row>
    <row r="101" spans="1:8" ht="34.5" customHeight="1" x14ac:dyDescent="0.25">
      <c r="A101" s="21" t="s">
        <v>109</v>
      </c>
      <c r="B101" s="58" t="s">
        <v>110</v>
      </c>
      <c r="C101" s="58"/>
      <c r="D101" s="22" t="s">
        <v>72</v>
      </c>
      <c r="E101" s="14">
        <f>HABITAT!E104</f>
        <v>2414663</v>
      </c>
      <c r="F101" s="41">
        <f>'R&amp;E'!E104</f>
        <v>2243100</v>
      </c>
      <c r="G101" s="188">
        <f t="shared" si="8"/>
        <v>2328881.5</v>
      </c>
      <c r="H101" s="188">
        <f t="shared" si="9"/>
        <v>2957680</v>
      </c>
    </row>
    <row r="102" spans="1:8" ht="33.75" customHeight="1" x14ac:dyDescent="0.25">
      <c r="A102" s="23">
        <v>5.2</v>
      </c>
      <c r="B102" s="58" t="s">
        <v>111</v>
      </c>
      <c r="C102" s="58"/>
      <c r="D102" s="22" t="s">
        <v>72</v>
      </c>
      <c r="E102" s="14">
        <f>HABITAT!E105</f>
        <v>784676</v>
      </c>
      <c r="F102" s="41">
        <f>'R&amp;E'!E105</f>
        <v>712500</v>
      </c>
      <c r="G102" s="188">
        <f t="shared" si="8"/>
        <v>748588</v>
      </c>
      <c r="H102" s="188">
        <f t="shared" si="9"/>
        <v>950707</v>
      </c>
    </row>
    <row r="103" spans="1:8" ht="30.75" customHeight="1" x14ac:dyDescent="0.25">
      <c r="A103" s="21">
        <v>5.21</v>
      </c>
      <c r="B103" s="58" t="s">
        <v>112</v>
      </c>
      <c r="C103" s="58"/>
      <c r="D103" s="22" t="s">
        <v>72</v>
      </c>
      <c r="E103" s="14">
        <f>HABITAT!E106</f>
        <v>410828</v>
      </c>
      <c r="F103" s="41">
        <f>'R&amp;E'!E106</f>
        <v>382613</v>
      </c>
      <c r="G103" s="188">
        <f t="shared" si="8"/>
        <v>396720.5</v>
      </c>
      <c r="H103" s="188">
        <f t="shared" si="9"/>
        <v>503835</v>
      </c>
    </row>
    <row r="104" spans="1:8" ht="30.75" customHeight="1" x14ac:dyDescent="0.25">
      <c r="A104" s="21">
        <v>5.22</v>
      </c>
      <c r="B104" s="58" t="s">
        <v>113</v>
      </c>
      <c r="C104" s="58"/>
      <c r="D104" s="22" t="s">
        <v>72</v>
      </c>
      <c r="E104" s="14">
        <f>HABITAT!E107</f>
        <v>410828</v>
      </c>
      <c r="F104" s="41">
        <f>'R&amp;E'!E107</f>
        <v>382613</v>
      </c>
      <c r="G104" s="188">
        <f t="shared" si="8"/>
        <v>396720.5</v>
      </c>
      <c r="H104" s="188">
        <f t="shared" si="9"/>
        <v>503835</v>
      </c>
    </row>
    <row r="105" spans="1:8" ht="32.25" customHeight="1" x14ac:dyDescent="0.25">
      <c r="A105" s="21">
        <v>5.23</v>
      </c>
      <c r="B105" s="58" t="s">
        <v>114</v>
      </c>
      <c r="C105" s="58"/>
      <c r="D105" s="22" t="s">
        <v>72</v>
      </c>
      <c r="E105" s="14">
        <f>HABITAT!E108</f>
        <v>187673</v>
      </c>
      <c r="F105" s="41">
        <f>'R&amp;E'!E108</f>
        <v>190765</v>
      </c>
      <c r="G105" s="188">
        <f t="shared" si="8"/>
        <v>189219</v>
      </c>
      <c r="H105" s="188">
        <f t="shared" si="9"/>
        <v>240308</v>
      </c>
    </row>
    <row r="106" spans="1:8" ht="31.5" customHeight="1" x14ac:dyDescent="0.25">
      <c r="A106" s="21">
        <v>5.24</v>
      </c>
      <c r="B106" s="58" t="s">
        <v>115</v>
      </c>
      <c r="C106" s="58"/>
      <c r="D106" s="22" t="s">
        <v>72</v>
      </c>
      <c r="E106" s="14">
        <f>HABITAT!E109</f>
        <v>234824</v>
      </c>
      <c r="F106" s="41">
        <f>'R&amp;E'!E109</f>
        <v>229425</v>
      </c>
      <c r="G106" s="188">
        <f t="shared" si="8"/>
        <v>232124.5</v>
      </c>
      <c r="H106" s="188">
        <f t="shared" si="9"/>
        <v>294798</v>
      </c>
    </row>
    <row r="107" spans="1:8" ht="33" customHeight="1" x14ac:dyDescent="0.25">
      <c r="A107" s="21">
        <v>5.25</v>
      </c>
      <c r="B107" s="58" t="s">
        <v>116</v>
      </c>
      <c r="C107" s="58"/>
      <c r="D107" s="22" t="s">
        <v>72</v>
      </c>
      <c r="E107" s="14">
        <f>HABITAT!E110</f>
        <v>118931</v>
      </c>
      <c r="F107" s="41">
        <f>'R&amp;E'!E110</f>
        <v>114000</v>
      </c>
      <c r="G107" s="188">
        <f t="shared" si="8"/>
        <v>116465.5</v>
      </c>
      <c r="H107" s="188">
        <f t="shared" si="9"/>
        <v>147911</v>
      </c>
    </row>
    <row r="108" spans="1:8" ht="34.5" customHeight="1" x14ac:dyDescent="0.25">
      <c r="A108" s="21">
        <v>5.26</v>
      </c>
      <c r="B108" s="58" t="s">
        <v>117</v>
      </c>
      <c r="C108" s="58"/>
      <c r="D108" s="22" t="s">
        <v>72</v>
      </c>
      <c r="E108" s="14">
        <f>HABITAT!E111</f>
        <v>824933</v>
      </c>
      <c r="F108" s="41">
        <f>'R&amp;E'!E111</f>
        <v>793155</v>
      </c>
      <c r="G108" s="188">
        <f t="shared" si="8"/>
        <v>809044</v>
      </c>
      <c r="H108" s="188">
        <f t="shared" si="9"/>
        <v>1027486</v>
      </c>
    </row>
    <row r="109" spans="1:8" ht="33" customHeight="1" x14ac:dyDescent="0.25">
      <c r="A109" s="21">
        <v>5.27</v>
      </c>
      <c r="B109" s="58" t="s">
        <v>118</v>
      </c>
      <c r="C109" s="58"/>
      <c r="D109" s="22" t="s">
        <v>33</v>
      </c>
      <c r="E109" s="14">
        <f>HABITAT!E112</f>
        <v>290113</v>
      </c>
      <c r="F109" s="41">
        <f>'R&amp;E'!E112</f>
        <v>287481</v>
      </c>
      <c r="G109" s="188">
        <f t="shared" si="8"/>
        <v>288797</v>
      </c>
      <c r="H109" s="188">
        <f t="shared" si="9"/>
        <v>366772</v>
      </c>
    </row>
    <row r="110" spans="1:8" ht="33" customHeight="1" x14ac:dyDescent="0.25">
      <c r="A110" s="21">
        <v>5.28</v>
      </c>
      <c r="B110" s="58" t="s">
        <v>119</v>
      </c>
      <c r="C110" s="58"/>
      <c r="D110" s="22" t="s">
        <v>72</v>
      </c>
      <c r="E110" s="14">
        <f>HABITAT!E113</f>
        <v>170511</v>
      </c>
      <c r="F110" s="41">
        <f>'R&amp;E'!E113</f>
        <v>168074</v>
      </c>
      <c r="G110" s="188">
        <f t="shared" si="8"/>
        <v>169292.5</v>
      </c>
      <c r="H110" s="188">
        <f t="shared" si="9"/>
        <v>215001</v>
      </c>
    </row>
    <row r="111" spans="1:8" ht="33" customHeight="1" x14ac:dyDescent="0.25">
      <c r="A111" s="21">
        <v>5.29</v>
      </c>
      <c r="B111" s="58" t="s">
        <v>120</v>
      </c>
      <c r="C111" s="58"/>
      <c r="D111" s="22" t="s">
        <v>72</v>
      </c>
      <c r="E111" s="14">
        <f>HABITAT!E114</f>
        <v>177461</v>
      </c>
      <c r="F111" s="41">
        <f>'R&amp;E'!E114</f>
        <v>173380</v>
      </c>
      <c r="G111" s="188">
        <f t="shared" si="8"/>
        <v>175420.5</v>
      </c>
      <c r="H111" s="188">
        <f t="shared" si="9"/>
        <v>222784</v>
      </c>
    </row>
    <row r="112" spans="1:8" ht="30.75" customHeight="1" x14ac:dyDescent="0.25">
      <c r="A112" s="23">
        <v>5.3</v>
      </c>
      <c r="B112" s="58" t="s">
        <v>121</v>
      </c>
      <c r="C112" s="58"/>
      <c r="D112" s="22" t="s">
        <v>33</v>
      </c>
      <c r="E112" s="14">
        <f>HABITAT!E115</f>
        <v>116138</v>
      </c>
      <c r="F112" s="41">
        <f>'R&amp;E'!E115</f>
        <v>108300</v>
      </c>
      <c r="G112" s="188">
        <f t="shared" si="8"/>
        <v>112219</v>
      </c>
      <c r="H112" s="188">
        <f t="shared" si="9"/>
        <v>142518</v>
      </c>
    </row>
    <row r="113" spans="1:8" ht="30" customHeight="1" x14ac:dyDescent="0.25">
      <c r="A113" s="21">
        <v>5.31</v>
      </c>
      <c r="B113" s="58" t="s">
        <v>122</v>
      </c>
      <c r="C113" s="58"/>
      <c r="D113" s="22" t="s">
        <v>72</v>
      </c>
      <c r="E113" s="14">
        <f>HABITAT!E116</f>
        <v>391247</v>
      </c>
      <c r="F113" s="41">
        <f>'R&amp;E'!E116</f>
        <v>371432</v>
      </c>
      <c r="G113" s="188">
        <f t="shared" si="8"/>
        <v>381339.5</v>
      </c>
      <c r="H113" s="188">
        <f t="shared" si="9"/>
        <v>484301</v>
      </c>
    </row>
    <row r="114" spans="1:8" ht="31.5" customHeight="1" x14ac:dyDescent="0.25">
      <c r="A114" s="21">
        <v>5.32</v>
      </c>
      <c r="B114" s="58" t="s">
        <v>123</v>
      </c>
      <c r="C114" s="58"/>
      <c r="D114" s="22" t="s">
        <v>72</v>
      </c>
      <c r="E114" s="14">
        <f>HABITAT!E117</f>
        <v>362918</v>
      </c>
      <c r="F114" s="41">
        <f>'R&amp;E'!E117</f>
        <v>349974</v>
      </c>
      <c r="G114" s="188">
        <f t="shared" si="8"/>
        <v>356446</v>
      </c>
      <c r="H114" s="188">
        <f t="shared" si="9"/>
        <v>452686</v>
      </c>
    </row>
    <row r="115" spans="1:8" ht="31.5" customHeight="1" x14ac:dyDescent="0.25">
      <c r="A115" s="21">
        <v>5.33</v>
      </c>
      <c r="B115" s="58" t="s">
        <v>124</v>
      </c>
      <c r="C115" s="58"/>
      <c r="D115" s="22" t="s">
        <v>18</v>
      </c>
      <c r="E115" s="14">
        <f>HABITAT!E118</f>
        <v>12581253</v>
      </c>
      <c r="F115" s="41">
        <f>'R&amp;E'!E118</f>
        <v>12405408</v>
      </c>
      <c r="G115" s="188">
        <f t="shared" si="8"/>
        <v>12493330.5</v>
      </c>
      <c r="H115" s="188">
        <f t="shared" si="9"/>
        <v>15866530</v>
      </c>
    </row>
    <row r="116" spans="1:8" ht="45.75" customHeight="1" x14ac:dyDescent="0.25">
      <c r="A116" s="21">
        <v>5.34</v>
      </c>
      <c r="B116" s="58" t="s">
        <v>125</v>
      </c>
      <c r="C116" s="58"/>
      <c r="D116" s="22" t="s">
        <v>72</v>
      </c>
      <c r="E116" s="14">
        <f>HABITAT!E119</f>
        <v>2075798</v>
      </c>
      <c r="F116" s="41">
        <f>'R&amp;E'!E119</f>
        <v>1980200</v>
      </c>
      <c r="G116" s="188">
        <f t="shared" si="8"/>
        <v>2027999</v>
      </c>
      <c r="H116" s="188">
        <f t="shared" si="9"/>
        <v>2575559</v>
      </c>
    </row>
    <row r="117" spans="1:8" ht="36.75" customHeight="1" x14ac:dyDescent="0.25">
      <c r="A117" s="21">
        <v>5.35</v>
      </c>
      <c r="B117" s="58" t="s">
        <v>126</v>
      </c>
      <c r="C117" s="58"/>
      <c r="D117" s="22" t="s">
        <v>72</v>
      </c>
      <c r="E117" s="14">
        <f>HABITAT!E120</f>
        <v>31743110</v>
      </c>
      <c r="F117" s="41">
        <f>'R&amp;E'!E120</f>
        <v>30255998</v>
      </c>
      <c r="G117" s="188">
        <f t="shared" si="8"/>
        <v>30999554</v>
      </c>
      <c r="H117" s="188">
        <f t="shared" si="9"/>
        <v>39369434</v>
      </c>
    </row>
    <row r="118" spans="1:8" ht="46.5" customHeight="1" x14ac:dyDescent="0.25">
      <c r="A118" s="21">
        <v>5.36</v>
      </c>
      <c r="B118" s="58" t="s">
        <v>127</v>
      </c>
      <c r="C118" s="58"/>
      <c r="D118" s="22" t="s">
        <v>72</v>
      </c>
      <c r="E118" s="14">
        <f>HABITAT!E121</f>
        <v>2665463</v>
      </c>
      <c r="F118" s="41">
        <f>'R&amp;E'!E121</f>
        <v>2190809</v>
      </c>
      <c r="G118" s="188">
        <f t="shared" si="8"/>
        <v>2428136</v>
      </c>
      <c r="H118" s="188">
        <f t="shared" si="9"/>
        <v>3083733</v>
      </c>
    </row>
    <row r="119" spans="1:8" ht="48.75" customHeight="1" x14ac:dyDescent="0.25">
      <c r="A119" s="21">
        <v>5.37</v>
      </c>
      <c r="B119" s="58" t="s">
        <v>128</v>
      </c>
      <c r="C119" s="58"/>
      <c r="D119" s="22" t="s">
        <v>72</v>
      </c>
      <c r="E119" s="14">
        <f>HABITAT!E122</f>
        <v>563873</v>
      </c>
      <c r="F119" s="41">
        <f>'R&amp;E'!E122</f>
        <v>570000</v>
      </c>
      <c r="G119" s="188">
        <f t="shared" si="8"/>
        <v>566936.5</v>
      </c>
      <c r="H119" s="188">
        <f t="shared" si="9"/>
        <v>720009</v>
      </c>
    </row>
    <row r="120" spans="1:8" ht="47.25" customHeight="1" x14ac:dyDescent="0.25">
      <c r="A120" s="21">
        <v>5.38</v>
      </c>
      <c r="B120" s="58" t="s">
        <v>129</v>
      </c>
      <c r="C120" s="58"/>
      <c r="D120" s="22" t="s">
        <v>72</v>
      </c>
      <c r="E120" s="14">
        <f>HABITAT!E123</f>
        <v>71478000</v>
      </c>
      <c r="F120" s="41">
        <f>'R&amp;E'!E123</f>
        <v>68400000</v>
      </c>
      <c r="G120" s="188">
        <f t="shared" si="8"/>
        <v>69939000</v>
      </c>
      <c r="H120" s="188">
        <f t="shared" si="9"/>
        <v>88822530</v>
      </c>
    </row>
    <row r="121" spans="1:8" ht="32.25" customHeight="1" x14ac:dyDescent="0.25">
      <c r="A121" s="21">
        <v>5.39</v>
      </c>
      <c r="B121" s="58" t="s">
        <v>130</v>
      </c>
      <c r="C121" s="58"/>
      <c r="D121" s="22" t="s">
        <v>72</v>
      </c>
      <c r="E121" s="14">
        <f>HABITAT!E124</f>
        <v>4481625</v>
      </c>
      <c r="F121" s="41">
        <f>'R&amp;E'!E124</f>
        <v>4275000</v>
      </c>
      <c r="G121" s="188">
        <f t="shared" si="8"/>
        <v>4378312.5</v>
      </c>
      <c r="H121" s="188">
        <f t="shared" si="9"/>
        <v>5560457</v>
      </c>
    </row>
    <row r="122" spans="1:8" ht="31.5" customHeight="1" x14ac:dyDescent="0.25">
      <c r="A122" s="23">
        <v>5.4</v>
      </c>
      <c r="B122" s="58" t="s">
        <v>131</v>
      </c>
      <c r="C122" s="58"/>
      <c r="D122" s="22" t="s">
        <v>72</v>
      </c>
      <c r="E122" s="14">
        <f>HABITAT!E125</f>
        <v>132984</v>
      </c>
      <c r="F122" s="41">
        <f>'R&amp;E'!E125</f>
        <v>129059</v>
      </c>
      <c r="G122" s="188">
        <f t="shared" si="8"/>
        <v>131021.5</v>
      </c>
      <c r="H122" s="188">
        <f t="shared" si="9"/>
        <v>166397</v>
      </c>
    </row>
    <row r="123" spans="1:8" ht="33" customHeight="1" x14ac:dyDescent="0.25">
      <c r="A123" s="21">
        <v>5.41</v>
      </c>
      <c r="B123" s="58" t="s">
        <v>132</v>
      </c>
      <c r="C123" s="58"/>
      <c r="D123" s="22" t="s">
        <v>72</v>
      </c>
      <c r="E123" s="14">
        <f>HABITAT!E126</f>
        <v>117548</v>
      </c>
      <c r="F123" s="41">
        <f>'R&amp;E'!E126</f>
        <v>119465</v>
      </c>
      <c r="G123" s="188">
        <f t="shared" si="8"/>
        <v>118506.5</v>
      </c>
      <c r="H123" s="188">
        <f t="shared" si="9"/>
        <v>150503</v>
      </c>
    </row>
    <row r="124" spans="1:8" ht="33.75" customHeight="1" x14ac:dyDescent="0.25">
      <c r="A124" s="21">
        <v>5.42</v>
      </c>
      <c r="B124" s="58" t="s">
        <v>133</v>
      </c>
      <c r="C124" s="58"/>
      <c r="D124" s="22" t="s">
        <v>72</v>
      </c>
      <c r="E124" s="14">
        <f>HABITAT!E127</f>
        <v>13751</v>
      </c>
      <c r="F124" s="41">
        <f>'R&amp;E'!E127</f>
        <v>14250</v>
      </c>
      <c r="G124" s="188">
        <f t="shared" si="8"/>
        <v>14000.5</v>
      </c>
      <c r="H124" s="188">
        <f t="shared" si="9"/>
        <v>17781</v>
      </c>
    </row>
    <row r="125" spans="1:8" ht="50.25" customHeight="1" x14ac:dyDescent="0.25">
      <c r="A125" s="21">
        <v>5.43</v>
      </c>
      <c r="B125" s="58" t="s">
        <v>134</v>
      </c>
      <c r="C125" s="58"/>
      <c r="D125" s="22" t="s">
        <v>72</v>
      </c>
      <c r="E125" s="14">
        <f>HABITAT!E128</f>
        <v>368576</v>
      </c>
      <c r="F125" s="41">
        <f>'R&amp;E'!E128</f>
        <v>332842</v>
      </c>
      <c r="G125" s="188">
        <f t="shared" si="8"/>
        <v>350709</v>
      </c>
      <c r="H125" s="188">
        <f t="shared" si="9"/>
        <v>445400</v>
      </c>
    </row>
    <row r="126" spans="1:8" ht="51" customHeight="1" x14ac:dyDescent="0.25">
      <c r="A126" s="21">
        <v>5.44</v>
      </c>
      <c r="B126" s="58" t="s">
        <v>135</v>
      </c>
      <c r="C126" s="58"/>
      <c r="D126" s="22" t="s">
        <v>72</v>
      </c>
      <c r="E126" s="14">
        <f>HABITAT!E129</f>
        <v>1135139</v>
      </c>
      <c r="F126" s="41">
        <f>'R&amp;E'!E129</f>
        <v>1095782</v>
      </c>
      <c r="G126" s="188">
        <f t="shared" si="8"/>
        <v>1115460.5</v>
      </c>
      <c r="H126" s="188">
        <f t="shared" si="9"/>
        <v>1416635</v>
      </c>
    </row>
    <row r="127" spans="1:8" ht="34.5" customHeight="1" x14ac:dyDescent="0.25">
      <c r="A127" s="21">
        <v>5.45</v>
      </c>
      <c r="B127" s="58" t="s">
        <v>136</v>
      </c>
      <c r="C127" s="58"/>
      <c r="D127" s="22" t="s">
        <v>72</v>
      </c>
      <c r="E127" s="14">
        <f>HABITAT!E130</f>
        <v>1466168</v>
      </c>
      <c r="F127" s="41">
        <f>'R&amp;E'!E130</f>
        <v>1476062</v>
      </c>
      <c r="G127" s="188">
        <f t="shared" si="8"/>
        <v>1471115</v>
      </c>
      <c r="H127" s="188">
        <f t="shared" si="9"/>
        <v>1868316</v>
      </c>
    </row>
    <row r="128" spans="1:8" ht="47.25" customHeight="1" x14ac:dyDescent="0.25">
      <c r="A128" s="21">
        <v>5.46</v>
      </c>
      <c r="B128" s="58" t="s">
        <v>137</v>
      </c>
      <c r="C128" s="58"/>
      <c r="D128" s="22" t="s">
        <v>72</v>
      </c>
      <c r="E128" s="14">
        <f>HABITAT!E131</f>
        <v>5337623</v>
      </c>
      <c r="F128" s="41">
        <f>'R&amp;E'!E131</f>
        <v>4894946</v>
      </c>
      <c r="G128" s="188">
        <f t="shared" si="8"/>
        <v>5116284.5</v>
      </c>
      <c r="H128" s="188">
        <f t="shared" si="9"/>
        <v>6497681</v>
      </c>
    </row>
    <row r="129" spans="1:8" ht="38.25" customHeight="1" x14ac:dyDescent="0.25">
      <c r="A129" s="21">
        <v>5.47</v>
      </c>
      <c r="B129" s="58" t="s">
        <v>138</v>
      </c>
      <c r="C129" s="58"/>
      <c r="D129" s="22" t="s">
        <v>72</v>
      </c>
      <c r="E129" s="14">
        <f>HABITAT!E132</f>
        <v>6968250</v>
      </c>
      <c r="F129" s="41">
        <f>'R&amp;E'!E132</f>
        <v>6412500</v>
      </c>
      <c r="G129" s="188">
        <f t="shared" si="8"/>
        <v>6690375</v>
      </c>
      <c r="H129" s="188">
        <f t="shared" si="9"/>
        <v>8496776</v>
      </c>
    </row>
    <row r="130" spans="1:8" ht="15.75" x14ac:dyDescent="0.25">
      <c r="A130" s="56" t="s">
        <v>21</v>
      </c>
      <c r="B130" s="57"/>
      <c r="C130" s="57"/>
      <c r="D130" s="57"/>
      <c r="E130" s="14">
        <f>HABITAT!E133</f>
        <v>156073772</v>
      </c>
      <c r="F130" s="41">
        <f>'R&amp;E'!E133</f>
        <v>148898882</v>
      </c>
      <c r="G130" s="188">
        <f t="shared" si="8"/>
        <v>152486327</v>
      </c>
      <c r="H130" s="196">
        <f>SUM(H83:H129)</f>
        <v>193657635</v>
      </c>
    </row>
    <row r="131" spans="1:8" x14ac:dyDescent="0.25">
      <c r="A131" s="46">
        <v>6</v>
      </c>
      <c r="B131" s="59" t="s">
        <v>139</v>
      </c>
      <c r="C131" s="60"/>
      <c r="D131" s="60"/>
      <c r="E131" s="60"/>
      <c r="F131" s="60"/>
      <c r="G131" s="61"/>
      <c r="H131" s="192"/>
    </row>
    <row r="132" spans="1:8" ht="78" customHeight="1" x14ac:dyDescent="0.25">
      <c r="A132" s="21" t="s">
        <v>140</v>
      </c>
      <c r="B132" s="58" t="s">
        <v>141</v>
      </c>
      <c r="C132" s="58"/>
      <c r="D132" s="22" t="s">
        <v>33</v>
      </c>
      <c r="E132" s="14">
        <f>HABITAT!E135</f>
        <v>1028280</v>
      </c>
      <c r="F132" s="41">
        <f>'R&amp;E'!E135</f>
        <v>983472</v>
      </c>
      <c r="G132" s="188">
        <f t="shared" ref="G132:G138" si="10">AVERAGE(E132,F132)</f>
        <v>1005876</v>
      </c>
      <c r="H132" s="188">
        <f t="shared" ref="H132:H137" si="11">+ROUND((G132*1.27),0)</f>
        <v>1277463</v>
      </c>
    </row>
    <row r="133" spans="1:8" ht="33" customHeight="1" x14ac:dyDescent="0.25">
      <c r="A133" s="21" t="s">
        <v>142</v>
      </c>
      <c r="B133" s="58" t="s">
        <v>143</v>
      </c>
      <c r="C133" s="58"/>
      <c r="D133" s="22" t="s">
        <v>33</v>
      </c>
      <c r="E133" s="14">
        <f>HABITAT!E136</f>
        <v>74813</v>
      </c>
      <c r="F133" s="41">
        <f>'R&amp;E'!E136</f>
        <v>76202</v>
      </c>
      <c r="G133" s="188">
        <f t="shared" si="10"/>
        <v>75507.5</v>
      </c>
      <c r="H133" s="188">
        <f t="shared" si="11"/>
        <v>95895</v>
      </c>
    </row>
    <row r="134" spans="1:8" ht="46.5" customHeight="1" x14ac:dyDescent="0.25">
      <c r="A134" s="21" t="s">
        <v>144</v>
      </c>
      <c r="B134" s="58" t="s">
        <v>145</v>
      </c>
      <c r="C134" s="58"/>
      <c r="D134" s="22" t="s">
        <v>13</v>
      </c>
      <c r="E134" s="14">
        <f>HABITAT!E137</f>
        <v>114741</v>
      </c>
      <c r="F134" s="41">
        <f>'R&amp;E'!E137</f>
        <v>115482</v>
      </c>
      <c r="G134" s="188">
        <f t="shared" si="10"/>
        <v>115111.5</v>
      </c>
      <c r="H134" s="188">
        <f t="shared" si="11"/>
        <v>146192</v>
      </c>
    </row>
    <row r="135" spans="1:8" ht="49.5" customHeight="1" x14ac:dyDescent="0.25">
      <c r="A135" s="21" t="s">
        <v>146</v>
      </c>
      <c r="B135" s="58" t="s">
        <v>147</v>
      </c>
      <c r="C135" s="58"/>
      <c r="D135" s="22" t="s">
        <v>13</v>
      </c>
      <c r="E135" s="14">
        <f>HABITAT!E138</f>
        <v>422598</v>
      </c>
      <c r="F135" s="41">
        <f>'R&amp;E'!E138</f>
        <v>384522</v>
      </c>
      <c r="G135" s="188">
        <f t="shared" si="10"/>
        <v>403560</v>
      </c>
      <c r="H135" s="188">
        <f t="shared" si="11"/>
        <v>512521</v>
      </c>
    </row>
    <row r="136" spans="1:8" ht="45" customHeight="1" x14ac:dyDescent="0.25">
      <c r="A136" s="21" t="s">
        <v>148</v>
      </c>
      <c r="B136" s="58" t="s">
        <v>149</v>
      </c>
      <c r="C136" s="58"/>
      <c r="D136" s="22" t="s">
        <v>49</v>
      </c>
      <c r="E136" s="14">
        <f>HABITAT!E139</f>
        <v>56273</v>
      </c>
      <c r="F136" s="41">
        <f>'R&amp;E'!E139</f>
        <v>50474</v>
      </c>
      <c r="G136" s="188">
        <f t="shared" si="10"/>
        <v>53373.5</v>
      </c>
      <c r="H136" s="188">
        <f t="shared" si="11"/>
        <v>67784</v>
      </c>
    </row>
    <row r="137" spans="1:8" ht="45.75" customHeight="1" x14ac:dyDescent="0.25">
      <c r="A137" s="21" t="s">
        <v>150</v>
      </c>
      <c r="B137" s="58" t="s">
        <v>151</v>
      </c>
      <c r="C137" s="58"/>
      <c r="D137" s="22" t="s">
        <v>33</v>
      </c>
      <c r="E137" s="14">
        <f>HABITAT!E140</f>
        <v>7980</v>
      </c>
      <c r="F137" s="41">
        <f>'R&amp;E'!E140</f>
        <v>6063</v>
      </c>
      <c r="G137" s="188">
        <f t="shared" si="10"/>
        <v>7021.5</v>
      </c>
      <c r="H137" s="188">
        <f t="shared" si="11"/>
        <v>8917</v>
      </c>
    </row>
    <row r="138" spans="1:8" ht="15.75" x14ac:dyDescent="0.25">
      <c r="A138" s="56" t="s">
        <v>21</v>
      </c>
      <c r="B138" s="57"/>
      <c r="C138" s="57"/>
      <c r="D138" s="57"/>
      <c r="E138" s="14">
        <f>HABITAT!E141</f>
        <v>1704685</v>
      </c>
      <c r="F138" s="41">
        <f>'R&amp;E'!E141</f>
        <v>1616215</v>
      </c>
      <c r="G138" s="188">
        <f t="shared" si="10"/>
        <v>1660450</v>
      </c>
      <c r="H138" s="196">
        <f>SUM(H132:H137)</f>
        <v>2108772</v>
      </c>
    </row>
    <row r="139" spans="1:8" x14ac:dyDescent="0.25">
      <c r="A139" s="46">
        <v>7</v>
      </c>
      <c r="B139" s="59" t="s">
        <v>152</v>
      </c>
      <c r="C139" s="60"/>
      <c r="D139" s="60"/>
      <c r="E139" s="60"/>
      <c r="F139" s="60"/>
      <c r="G139" s="61"/>
      <c r="H139" s="192"/>
    </row>
    <row r="140" spans="1:8" ht="31.5" customHeight="1" x14ac:dyDescent="0.25">
      <c r="A140" s="21">
        <v>7.1</v>
      </c>
      <c r="B140" s="58" t="s">
        <v>153</v>
      </c>
      <c r="C140" s="58"/>
      <c r="D140" s="22" t="s">
        <v>13</v>
      </c>
      <c r="E140" s="14">
        <f>HABITAT!E143</f>
        <v>65693</v>
      </c>
      <c r="F140" s="41">
        <f>'R&amp;E'!E143</f>
        <v>69113</v>
      </c>
      <c r="G140" s="188">
        <f t="shared" ref="G140:G165" si="12">AVERAGE(E140,F140)</f>
        <v>67403</v>
      </c>
      <c r="H140" s="188">
        <f t="shared" ref="H140:H164" si="13">+ROUND((G140*1.27),0)</f>
        <v>85602</v>
      </c>
    </row>
    <row r="141" spans="1:8" ht="32.25" customHeight="1" x14ac:dyDescent="0.25">
      <c r="A141" s="21">
        <v>7.2</v>
      </c>
      <c r="B141" s="58" t="s">
        <v>154</v>
      </c>
      <c r="C141" s="58"/>
      <c r="D141" s="22" t="s">
        <v>13</v>
      </c>
      <c r="E141" s="14">
        <f>HABITAT!E144</f>
        <v>97613</v>
      </c>
      <c r="F141" s="41">
        <f>'R&amp;E'!E144</f>
        <v>95475</v>
      </c>
      <c r="G141" s="188">
        <f t="shared" si="12"/>
        <v>96544</v>
      </c>
      <c r="H141" s="188">
        <f t="shared" si="13"/>
        <v>122611</v>
      </c>
    </row>
    <row r="142" spans="1:8" ht="32.25" customHeight="1" x14ac:dyDescent="0.25">
      <c r="A142" s="21">
        <v>7.3</v>
      </c>
      <c r="B142" s="58" t="s">
        <v>155</v>
      </c>
      <c r="C142" s="58"/>
      <c r="D142" s="22" t="s">
        <v>13</v>
      </c>
      <c r="E142" s="14">
        <f>HABITAT!E145</f>
        <v>24838</v>
      </c>
      <c r="F142" s="41">
        <f>'R&amp;E'!E145</f>
        <v>15986</v>
      </c>
      <c r="G142" s="188">
        <f t="shared" si="12"/>
        <v>20412</v>
      </c>
      <c r="H142" s="188">
        <f t="shared" si="13"/>
        <v>25923</v>
      </c>
    </row>
    <row r="143" spans="1:8" ht="36" customHeight="1" x14ac:dyDescent="0.25">
      <c r="A143" s="21">
        <v>7.4</v>
      </c>
      <c r="B143" s="58" t="s">
        <v>156</v>
      </c>
      <c r="C143" s="58"/>
      <c r="D143" s="22" t="s">
        <v>13</v>
      </c>
      <c r="E143" s="14">
        <f>HABITAT!E146</f>
        <v>17955</v>
      </c>
      <c r="F143" s="41">
        <f>'R&amp;E'!E146</f>
        <v>19802</v>
      </c>
      <c r="G143" s="188">
        <f t="shared" si="12"/>
        <v>18878.5</v>
      </c>
      <c r="H143" s="188">
        <f t="shared" si="13"/>
        <v>23976</v>
      </c>
    </row>
    <row r="144" spans="1:8" ht="33.75" customHeight="1" x14ac:dyDescent="0.25">
      <c r="A144" s="21">
        <v>7.5</v>
      </c>
      <c r="B144" s="58" t="s">
        <v>157</v>
      </c>
      <c r="C144" s="58"/>
      <c r="D144" s="22" t="s">
        <v>13</v>
      </c>
      <c r="E144" s="14">
        <f>HABITAT!E147</f>
        <v>24795</v>
      </c>
      <c r="F144" s="41">
        <f>'R&amp;E'!E147</f>
        <v>23712</v>
      </c>
      <c r="G144" s="188">
        <f t="shared" si="12"/>
        <v>24253.5</v>
      </c>
      <c r="H144" s="188">
        <f t="shared" si="13"/>
        <v>30802</v>
      </c>
    </row>
    <row r="145" spans="1:8" ht="39.75" customHeight="1" x14ac:dyDescent="0.25">
      <c r="A145" s="21">
        <v>7.6</v>
      </c>
      <c r="B145" s="58" t="s">
        <v>158</v>
      </c>
      <c r="C145" s="58"/>
      <c r="D145" s="22" t="s">
        <v>13</v>
      </c>
      <c r="E145" s="14">
        <f>HABITAT!E148</f>
        <v>41975</v>
      </c>
      <c r="F145" s="41">
        <f>'R&amp;E'!E148</f>
        <v>38917</v>
      </c>
      <c r="G145" s="188">
        <f t="shared" si="12"/>
        <v>40446</v>
      </c>
      <c r="H145" s="188">
        <f t="shared" si="13"/>
        <v>51366</v>
      </c>
    </row>
    <row r="146" spans="1:8" ht="39" customHeight="1" x14ac:dyDescent="0.25">
      <c r="A146" s="21">
        <v>7.7</v>
      </c>
      <c r="B146" s="58" t="s">
        <v>159</v>
      </c>
      <c r="C146" s="58"/>
      <c r="D146" s="22" t="s">
        <v>13</v>
      </c>
      <c r="E146" s="14">
        <f>HABITAT!E149</f>
        <v>71457</v>
      </c>
      <c r="F146" s="41">
        <f>'R&amp;E'!E149</f>
        <v>68856</v>
      </c>
      <c r="G146" s="188">
        <f t="shared" si="12"/>
        <v>70156.5</v>
      </c>
      <c r="H146" s="188">
        <f t="shared" si="13"/>
        <v>89099</v>
      </c>
    </row>
    <row r="147" spans="1:8" ht="51.75" customHeight="1" x14ac:dyDescent="0.25">
      <c r="A147" s="21">
        <v>7.8</v>
      </c>
      <c r="B147" s="58" t="s">
        <v>160</v>
      </c>
      <c r="C147" s="58"/>
      <c r="D147" s="22" t="s">
        <v>13</v>
      </c>
      <c r="E147" s="14">
        <f>HABITAT!E150</f>
        <v>86354</v>
      </c>
      <c r="F147" s="41">
        <f>'R&amp;E'!E150</f>
        <v>89513</v>
      </c>
      <c r="G147" s="188">
        <f t="shared" si="12"/>
        <v>87933.5</v>
      </c>
      <c r="H147" s="188">
        <f t="shared" si="13"/>
        <v>111676</v>
      </c>
    </row>
    <row r="148" spans="1:8" ht="39.75" customHeight="1" x14ac:dyDescent="0.25">
      <c r="A148" s="21">
        <v>7.9</v>
      </c>
      <c r="B148" s="58" t="s">
        <v>161</v>
      </c>
      <c r="C148" s="58"/>
      <c r="D148" s="22" t="s">
        <v>13</v>
      </c>
      <c r="E148" s="14">
        <f>HABITAT!E151</f>
        <v>37507</v>
      </c>
      <c r="F148" s="41">
        <f>'R&amp;E'!E151</f>
        <v>31960</v>
      </c>
      <c r="G148" s="188">
        <f t="shared" si="12"/>
        <v>34733.5</v>
      </c>
      <c r="H148" s="188">
        <f t="shared" si="13"/>
        <v>44112</v>
      </c>
    </row>
    <row r="149" spans="1:8" ht="66" customHeight="1" x14ac:dyDescent="0.25">
      <c r="A149" s="23">
        <v>7.1</v>
      </c>
      <c r="B149" s="58" t="s">
        <v>162</v>
      </c>
      <c r="C149" s="58"/>
      <c r="D149" s="22" t="s">
        <v>13</v>
      </c>
      <c r="E149" s="14">
        <f>HABITAT!E152</f>
        <v>46750</v>
      </c>
      <c r="F149" s="41">
        <f>'R&amp;E'!E152</f>
        <v>44087</v>
      </c>
      <c r="G149" s="188">
        <f t="shared" si="12"/>
        <v>45418.5</v>
      </c>
      <c r="H149" s="188">
        <f t="shared" si="13"/>
        <v>57681</v>
      </c>
    </row>
    <row r="150" spans="1:8" ht="33" customHeight="1" x14ac:dyDescent="0.25">
      <c r="A150" s="21">
        <v>7.11</v>
      </c>
      <c r="B150" s="58" t="s">
        <v>163</v>
      </c>
      <c r="C150" s="58"/>
      <c r="D150" s="22" t="s">
        <v>13</v>
      </c>
      <c r="E150" s="14">
        <f>HABITAT!E153</f>
        <v>164360</v>
      </c>
      <c r="F150" s="41">
        <f>'R&amp;E'!E153</f>
        <v>157662</v>
      </c>
      <c r="G150" s="188">
        <f t="shared" si="12"/>
        <v>161011</v>
      </c>
      <c r="H150" s="188">
        <f t="shared" si="13"/>
        <v>204484</v>
      </c>
    </row>
    <row r="151" spans="1:8" ht="36" customHeight="1" x14ac:dyDescent="0.25">
      <c r="A151" s="21">
        <v>7.12</v>
      </c>
      <c r="B151" s="58" t="s">
        <v>164</v>
      </c>
      <c r="C151" s="58"/>
      <c r="D151" s="22" t="s">
        <v>13</v>
      </c>
      <c r="E151" s="14">
        <f>HABITAT!E154</f>
        <v>254861</v>
      </c>
      <c r="F151" s="41">
        <f>'R&amp;E'!E154</f>
        <v>245161</v>
      </c>
      <c r="G151" s="188">
        <f t="shared" si="12"/>
        <v>250011</v>
      </c>
      <c r="H151" s="188">
        <f t="shared" si="13"/>
        <v>317514</v>
      </c>
    </row>
    <row r="152" spans="1:8" ht="21" customHeight="1" x14ac:dyDescent="0.25">
      <c r="A152" s="21">
        <v>7.13</v>
      </c>
      <c r="B152" s="58" t="s">
        <v>165</v>
      </c>
      <c r="C152" s="58"/>
      <c r="D152" s="22" t="s">
        <v>33</v>
      </c>
      <c r="E152" s="14">
        <f>HABITAT!E155</f>
        <v>36765</v>
      </c>
      <c r="F152" s="41">
        <f>'R&amp;E'!E155</f>
        <v>33351</v>
      </c>
      <c r="G152" s="188">
        <f t="shared" si="12"/>
        <v>35058</v>
      </c>
      <c r="H152" s="188">
        <f t="shared" si="13"/>
        <v>44524</v>
      </c>
    </row>
    <row r="153" spans="1:8" ht="33" customHeight="1" x14ac:dyDescent="0.25">
      <c r="A153" s="21">
        <v>7.14</v>
      </c>
      <c r="B153" s="58" t="s">
        <v>166</v>
      </c>
      <c r="C153" s="58"/>
      <c r="D153" s="22" t="s">
        <v>13</v>
      </c>
      <c r="E153" s="14">
        <f>HABITAT!E156</f>
        <v>23575</v>
      </c>
      <c r="F153" s="41">
        <f>'R&amp;E'!E156</f>
        <v>21781</v>
      </c>
      <c r="G153" s="188">
        <f t="shared" si="12"/>
        <v>22678</v>
      </c>
      <c r="H153" s="188">
        <f t="shared" si="13"/>
        <v>28801</v>
      </c>
    </row>
    <row r="154" spans="1:8" ht="34.5" customHeight="1" x14ac:dyDescent="0.25">
      <c r="A154" s="21">
        <v>7.15</v>
      </c>
      <c r="B154" s="58" t="s">
        <v>167</v>
      </c>
      <c r="C154" s="58"/>
      <c r="D154" s="22" t="s">
        <v>33</v>
      </c>
      <c r="E154" s="14">
        <f>HABITAT!E157</f>
        <v>54332</v>
      </c>
      <c r="F154" s="41">
        <f>'R&amp;E'!E157</f>
        <v>50873</v>
      </c>
      <c r="G154" s="188">
        <f t="shared" si="12"/>
        <v>52602.5</v>
      </c>
      <c r="H154" s="188">
        <f t="shared" si="13"/>
        <v>66805</v>
      </c>
    </row>
    <row r="155" spans="1:8" ht="33.75" customHeight="1" x14ac:dyDescent="0.25">
      <c r="A155" s="21">
        <v>7.16</v>
      </c>
      <c r="B155" s="58" t="s">
        <v>168</v>
      </c>
      <c r="C155" s="58"/>
      <c r="D155" s="22" t="s">
        <v>33</v>
      </c>
      <c r="E155" s="14">
        <f>HABITAT!E158</f>
        <v>62235</v>
      </c>
      <c r="F155" s="41">
        <f>'R&amp;E'!E158</f>
        <v>53573</v>
      </c>
      <c r="G155" s="188">
        <f t="shared" si="12"/>
        <v>57904</v>
      </c>
      <c r="H155" s="188">
        <f t="shared" si="13"/>
        <v>73538</v>
      </c>
    </row>
    <row r="156" spans="1:8" ht="33" customHeight="1" x14ac:dyDescent="0.25">
      <c r="A156" s="21">
        <v>7.17</v>
      </c>
      <c r="B156" s="58" t="s">
        <v>169</v>
      </c>
      <c r="C156" s="58"/>
      <c r="D156" s="22" t="s">
        <v>13</v>
      </c>
      <c r="E156" s="14">
        <f>HABITAT!E159</f>
        <v>39857</v>
      </c>
      <c r="F156" s="41">
        <f>'R&amp;E'!E159</f>
        <v>31639</v>
      </c>
      <c r="G156" s="188">
        <f t="shared" si="12"/>
        <v>35748</v>
      </c>
      <c r="H156" s="188">
        <f t="shared" si="13"/>
        <v>45400</v>
      </c>
    </row>
    <row r="157" spans="1:8" ht="34.5" customHeight="1" x14ac:dyDescent="0.25">
      <c r="A157" s="21">
        <v>7.18</v>
      </c>
      <c r="B157" s="58" t="s">
        <v>170</v>
      </c>
      <c r="C157" s="58"/>
      <c r="D157" s="22" t="s">
        <v>13</v>
      </c>
      <c r="E157" s="14">
        <f>HABITAT!E160</f>
        <v>31065</v>
      </c>
      <c r="F157" s="41">
        <f>'R&amp;E'!E160</f>
        <v>28704</v>
      </c>
      <c r="G157" s="188">
        <f t="shared" si="12"/>
        <v>29884.5</v>
      </c>
      <c r="H157" s="188">
        <f t="shared" si="13"/>
        <v>37953</v>
      </c>
    </row>
    <row r="158" spans="1:8" ht="33.75" customHeight="1" x14ac:dyDescent="0.25">
      <c r="A158" s="21">
        <v>7.19</v>
      </c>
      <c r="B158" s="58" t="s">
        <v>171</v>
      </c>
      <c r="C158" s="58"/>
      <c r="D158" s="22" t="s">
        <v>13</v>
      </c>
      <c r="E158" s="14">
        <f>HABITAT!E161</f>
        <v>26135</v>
      </c>
      <c r="F158" s="41">
        <f>'R&amp;E'!E161</f>
        <v>21757</v>
      </c>
      <c r="G158" s="188">
        <f t="shared" si="12"/>
        <v>23946</v>
      </c>
      <c r="H158" s="188">
        <f t="shared" si="13"/>
        <v>30411</v>
      </c>
    </row>
    <row r="159" spans="1:8" ht="33.75" customHeight="1" x14ac:dyDescent="0.25">
      <c r="A159" s="23">
        <v>7.2</v>
      </c>
      <c r="B159" s="58" t="s">
        <v>172</v>
      </c>
      <c r="C159" s="58"/>
      <c r="D159" s="22" t="s">
        <v>13</v>
      </c>
      <c r="E159" s="14">
        <f>HABITAT!E162</f>
        <v>76808</v>
      </c>
      <c r="F159" s="41">
        <f>'R&amp;E'!E162</f>
        <v>79448</v>
      </c>
      <c r="G159" s="188">
        <f t="shared" si="12"/>
        <v>78128</v>
      </c>
      <c r="H159" s="188">
        <f t="shared" si="13"/>
        <v>99223</v>
      </c>
    </row>
    <row r="160" spans="1:8" ht="36.75" customHeight="1" x14ac:dyDescent="0.25">
      <c r="A160" s="21">
        <v>7.21</v>
      </c>
      <c r="B160" s="58" t="s">
        <v>173</v>
      </c>
      <c r="C160" s="58"/>
      <c r="D160" s="22" t="s">
        <v>13</v>
      </c>
      <c r="E160" s="14">
        <f>HABITAT!E163</f>
        <v>282578</v>
      </c>
      <c r="F160" s="41">
        <f>'R&amp;E'!E163</f>
        <v>263129</v>
      </c>
      <c r="G160" s="188">
        <f t="shared" si="12"/>
        <v>272853.5</v>
      </c>
      <c r="H160" s="188">
        <f t="shared" si="13"/>
        <v>346524</v>
      </c>
    </row>
    <row r="161" spans="1:8" ht="39.75" customHeight="1" x14ac:dyDescent="0.25">
      <c r="A161" s="21">
        <v>7.22</v>
      </c>
      <c r="B161" s="58" t="s">
        <v>174</v>
      </c>
      <c r="C161" s="58"/>
      <c r="D161" s="22" t="s">
        <v>13</v>
      </c>
      <c r="E161" s="14">
        <f>HABITAT!E164</f>
        <v>30068</v>
      </c>
      <c r="F161" s="41">
        <f>'R&amp;E'!E164</f>
        <v>32668</v>
      </c>
      <c r="G161" s="188">
        <f t="shared" si="12"/>
        <v>31368</v>
      </c>
      <c r="H161" s="188">
        <f t="shared" si="13"/>
        <v>39837</v>
      </c>
    </row>
    <row r="162" spans="1:8" ht="51" customHeight="1" x14ac:dyDescent="0.25">
      <c r="A162" s="21">
        <v>7.23</v>
      </c>
      <c r="B162" s="58" t="s">
        <v>175</v>
      </c>
      <c r="C162" s="58"/>
      <c r="D162" s="22" t="s">
        <v>13</v>
      </c>
      <c r="E162" s="14">
        <f>HABITAT!E165</f>
        <v>150281</v>
      </c>
      <c r="F162" s="41">
        <f>'R&amp;E'!E165</f>
        <v>146102</v>
      </c>
      <c r="G162" s="188">
        <f t="shared" si="12"/>
        <v>148191.5</v>
      </c>
      <c r="H162" s="188">
        <f t="shared" si="13"/>
        <v>188203</v>
      </c>
    </row>
    <row r="163" spans="1:8" ht="35.25" customHeight="1" x14ac:dyDescent="0.25">
      <c r="A163" s="21">
        <v>7.24</v>
      </c>
      <c r="B163" s="58" t="s">
        <v>176</v>
      </c>
      <c r="C163" s="58"/>
      <c r="D163" s="22" t="s">
        <v>13</v>
      </c>
      <c r="E163" s="14">
        <f>HABITAT!E166</f>
        <v>8080</v>
      </c>
      <c r="F163" s="41">
        <f>'R&amp;E'!E166</f>
        <v>8681</v>
      </c>
      <c r="G163" s="188">
        <f t="shared" si="12"/>
        <v>8380.5</v>
      </c>
      <c r="H163" s="188">
        <f t="shared" si="13"/>
        <v>10643</v>
      </c>
    </row>
    <row r="164" spans="1:8" ht="30.75" customHeight="1" x14ac:dyDescent="0.25">
      <c r="A164" s="21">
        <v>7.25</v>
      </c>
      <c r="B164" s="58" t="s">
        <v>177</v>
      </c>
      <c r="C164" s="58"/>
      <c r="D164" s="22" t="s">
        <v>13</v>
      </c>
      <c r="E164" s="14">
        <f>HABITAT!E167</f>
        <v>44816</v>
      </c>
      <c r="F164" s="41">
        <f>'R&amp;E'!E167</f>
        <v>42251</v>
      </c>
      <c r="G164" s="188">
        <f t="shared" si="12"/>
        <v>43533.5</v>
      </c>
      <c r="H164" s="188">
        <f t="shared" si="13"/>
        <v>55288</v>
      </c>
    </row>
    <row r="165" spans="1:8" ht="15.75" x14ac:dyDescent="0.25">
      <c r="A165" s="56" t="s">
        <v>21</v>
      </c>
      <c r="B165" s="57"/>
      <c r="C165" s="57"/>
      <c r="D165" s="57"/>
      <c r="E165" s="14">
        <f>HABITAT!E168</f>
        <v>1800753</v>
      </c>
      <c r="F165" s="41">
        <f>'R&amp;E'!E168</f>
        <v>1714201</v>
      </c>
      <c r="G165" s="188">
        <f t="shared" si="12"/>
        <v>1757477</v>
      </c>
      <c r="H165" s="196">
        <f>SUM(H140:H164)</f>
        <v>2231996</v>
      </c>
    </row>
    <row r="166" spans="1:8" ht="15" customHeight="1" x14ac:dyDescent="0.25">
      <c r="A166" s="47">
        <v>8</v>
      </c>
      <c r="B166" s="59" t="s">
        <v>178</v>
      </c>
      <c r="C166" s="60"/>
      <c r="D166" s="60"/>
      <c r="E166" s="60"/>
      <c r="F166" s="60"/>
      <c r="G166" s="61"/>
      <c r="H166" s="192"/>
    </row>
    <row r="167" spans="1:8" ht="129.75" customHeight="1" x14ac:dyDescent="0.25">
      <c r="A167" s="21">
        <v>8.1</v>
      </c>
      <c r="B167" s="58" t="s">
        <v>179</v>
      </c>
      <c r="C167" s="58"/>
      <c r="D167" s="22" t="s">
        <v>13</v>
      </c>
      <c r="E167" s="14">
        <f>HABITAT!E170</f>
        <v>2549895</v>
      </c>
      <c r="F167" s="41">
        <f>'R&amp;E'!E170</f>
        <v>2386875</v>
      </c>
      <c r="G167" s="188">
        <f t="shared" ref="G167:G198" si="14">AVERAGE(E167,F167)</f>
        <v>2468385</v>
      </c>
      <c r="H167" s="188">
        <f t="shared" ref="H167:H198" si="15">+ROUND((G167*1.27),0)</f>
        <v>3134849</v>
      </c>
    </row>
    <row r="168" spans="1:8" ht="99.75" customHeight="1" x14ac:dyDescent="0.25">
      <c r="A168" s="21">
        <v>8.1999999999999993</v>
      </c>
      <c r="B168" s="58" t="s">
        <v>180</v>
      </c>
      <c r="C168" s="58"/>
      <c r="D168" s="22" t="s">
        <v>13</v>
      </c>
      <c r="E168" s="14">
        <f>HABITAT!E171</f>
        <v>2505831</v>
      </c>
      <c r="F168" s="41">
        <f>'R&amp;E'!E171</f>
        <v>2310638</v>
      </c>
      <c r="G168" s="188">
        <f t="shared" si="14"/>
        <v>2408234.5</v>
      </c>
      <c r="H168" s="188">
        <f t="shared" si="15"/>
        <v>3058458</v>
      </c>
    </row>
    <row r="169" spans="1:8" ht="48" customHeight="1" x14ac:dyDescent="0.25">
      <c r="A169" s="21">
        <v>8.3000000000000007</v>
      </c>
      <c r="B169" s="58" t="s">
        <v>181</v>
      </c>
      <c r="C169" s="58"/>
      <c r="D169" s="22" t="s">
        <v>13</v>
      </c>
      <c r="E169" s="14">
        <f>HABITAT!E172</f>
        <v>1795500</v>
      </c>
      <c r="F169" s="41">
        <f>'R&amp;E'!E172</f>
        <v>1567500</v>
      </c>
      <c r="G169" s="188">
        <f t="shared" si="14"/>
        <v>1681500</v>
      </c>
      <c r="H169" s="188">
        <f t="shared" si="15"/>
        <v>2135505</v>
      </c>
    </row>
    <row r="170" spans="1:8" ht="39.75" customHeight="1" x14ac:dyDescent="0.25">
      <c r="A170" s="21">
        <v>8.4</v>
      </c>
      <c r="B170" s="58" t="s">
        <v>182</v>
      </c>
      <c r="C170" s="58"/>
      <c r="D170" s="22" t="s">
        <v>72</v>
      </c>
      <c r="E170" s="14">
        <f>HABITAT!E173</f>
        <v>494333</v>
      </c>
      <c r="F170" s="41">
        <f>'R&amp;E'!E173</f>
        <v>501355</v>
      </c>
      <c r="G170" s="188">
        <f t="shared" si="14"/>
        <v>497844</v>
      </c>
      <c r="H170" s="188">
        <f t="shared" si="15"/>
        <v>632262</v>
      </c>
    </row>
    <row r="171" spans="1:8" ht="39.75" customHeight="1" x14ac:dyDescent="0.25">
      <c r="A171" s="21">
        <v>8.5</v>
      </c>
      <c r="B171" s="58" t="s">
        <v>183</v>
      </c>
      <c r="C171" s="58"/>
      <c r="D171" s="22" t="s">
        <v>72</v>
      </c>
      <c r="E171" s="14">
        <f>HABITAT!E174</f>
        <v>282293</v>
      </c>
      <c r="F171" s="41">
        <f>'R&amp;E'!E174</f>
        <v>285000</v>
      </c>
      <c r="G171" s="188">
        <f t="shared" si="14"/>
        <v>283646.5</v>
      </c>
      <c r="H171" s="188">
        <f t="shared" si="15"/>
        <v>360231</v>
      </c>
    </row>
    <row r="172" spans="1:8" ht="40.5" customHeight="1" x14ac:dyDescent="0.25">
      <c r="A172" s="21">
        <v>8.6</v>
      </c>
      <c r="B172" s="58" t="s">
        <v>184</v>
      </c>
      <c r="C172" s="58"/>
      <c r="D172" s="22" t="s">
        <v>72</v>
      </c>
      <c r="E172" s="14">
        <f>HABITAT!E175</f>
        <v>265335</v>
      </c>
      <c r="F172" s="41">
        <f>'R&amp;E'!E175</f>
        <v>256500</v>
      </c>
      <c r="G172" s="188">
        <f t="shared" si="14"/>
        <v>260917.5</v>
      </c>
      <c r="H172" s="188">
        <f t="shared" si="15"/>
        <v>331365</v>
      </c>
    </row>
    <row r="173" spans="1:8" ht="51" customHeight="1" x14ac:dyDescent="0.25">
      <c r="A173" s="21">
        <v>8.6999999999999993</v>
      </c>
      <c r="B173" s="58" t="s">
        <v>185</v>
      </c>
      <c r="C173" s="58"/>
      <c r="D173" s="22" t="s">
        <v>13</v>
      </c>
      <c r="E173" s="14">
        <f>HABITAT!E176</f>
        <v>234666</v>
      </c>
      <c r="F173" s="41">
        <f>'R&amp;E'!E176</f>
        <v>228000</v>
      </c>
      <c r="G173" s="188">
        <f t="shared" si="14"/>
        <v>231333</v>
      </c>
      <c r="H173" s="188">
        <f t="shared" si="15"/>
        <v>293793</v>
      </c>
    </row>
    <row r="174" spans="1:8" ht="48.75" customHeight="1" x14ac:dyDescent="0.25">
      <c r="A174" s="21">
        <v>8.8000000000000007</v>
      </c>
      <c r="B174" s="58" t="s">
        <v>186</v>
      </c>
      <c r="C174" s="58"/>
      <c r="D174" s="22" t="s">
        <v>13</v>
      </c>
      <c r="E174" s="14">
        <f>HABITAT!E177</f>
        <v>290073</v>
      </c>
      <c r="F174" s="41">
        <f>'R&amp;E'!E177</f>
        <v>285000</v>
      </c>
      <c r="G174" s="188">
        <f t="shared" si="14"/>
        <v>287536.5</v>
      </c>
      <c r="H174" s="188">
        <f t="shared" si="15"/>
        <v>365171</v>
      </c>
    </row>
    <row r="175" spans="1:8" ht="33.75" customHeight="1" x14ac:dyDescent="0.25">
      <c r="A175" s="21">
        <v>8.9</v>
      </c>
      <c r="B175" s="58" t="s">
        <v>187</v>
      </c>
      <c r="C175" s="58"/>
      <c r="D175" s="22" t="s">
        <v>13</v>
      </c>
      <c r="E175" s="14">
        <f>HABITAT!E178</f>
        <v>706230</v>
      </c>
      <c r="F175" s="41">
        <f>'R&amp;E'!E178</f>
        <v>678011</v>
      </c>
      <c r="G175" s="188">
        <f t="shared" si="14"/>
        <v>692120.5</v>
      </c>
      <c r="H175" s="188">
        <f t="shared" si="15"/>
        <v>878993</v>
      </c>
    </row>
    <row r="176" spans="1:8" ht="33.75" customHeight="1" x14ac:dyDescent="0.25">
      <c r="A176" s="23">
        <v>8.1</v>
      </c>
      <c r="B176" s="58" t="s">
        <v>188</v>
      </c>
      <c r="C176" s="58"/>
      <c r="D176" s="22" t="s">
        <v>13</v>
      </c>
      <c r="E176" s="14">
        <f>HABITAT!E179</f>
        <v>706230</v>
      </c>
      <c r="F176" s="41">
        <f>'R&amp;E'!E179</f>
        <v>706230</v>
      </c>
      <c r="G176" s="188">
        <f t="shared" si="14"/>
        <v>706230</v>
      </c>
      <c r="H176" s="188">
        <f t="shared" si="15"/>
        <v>896912</v>
      </c>
    </row>
    <row r="177" spans="1:8" ht="42" customHeight="1" x14ac:dyDescent="0.25">
      <c r="A177" s="21">
        <v>8.11</v>
      </c>
      <c r="B177" s="58" t="s">
        <v>189</v>
      </c>
      <c r="C177" s="58"/>
      <c r="D177" s="22" t="s">
        <v>13</v>
      </c>
      <c r="E177" s="14">
        <f>HABITAT!E180</f>
        <v>375345</v>
      </c>
      <c r="F177" s="41">
        <f>'R&amp;E'!E180</f>
        <v>354707</v>
      </c>
      <c r="G177" s="188">
        <f t="shared" si="14"/>
        <v>365026</v>
      </c>
      <c r="H177" s="188">
        <f t="shared" si="15"/>
        <v>463583</v>
      </c>
    </row>
    <row r="178" spans="1:8" ht="45.75" customHeight="1" x14ac:dyDescent="0.25">
      <c r="A178" s="21">
        <v>8.1199999999999992</v>
      </c>
      <c r="B178" s="58" t="s">
        <v>190</v>
      </c>
      <c r="C178" s="58"/>
      <c r="D178" s="22" t="s">
        <v>13</v>
      </c>
      <c r="E178" s="14">
        <f>HABITAT!E181</f>
        <v>385558</v>
      </c>
      <c r="F178" s="41">
        <f>'R&amp;E'!E181</f>
        <v>383207</v>
      </c>
      <c r="G178" s="188">
        <f t="shared" si="14"/>
        <v>384382.5</v>
      </c>
      <c r="H178" s="188">
        <f t="shared" si="15"/>
        <v>488166</v>
      </c>
    </row>
    <row r="179" spans="1:8" ht="104.25" customHeight="1" x14ac:dyDescent="0.25">
      <c r="A179" s="21">
        <v>8.1300000000000008</v>
      </c>
      <c r="B179" s="58" t="s">
        <v>191</v>
      </c>
      <c r="C179" s="58"/>
      <c r="D179" s="22" t="s">
        <v>13</v>
      </c>
      <c r="E179" s="14">
        <f>HABITAT!E182</f>
        <v>2537170</v>
      </c>
      <c r="F179" s="41">
        <f>'R&amp;E'!E182</f>
        <v>2351250</v>
      </c>
      <c r="G179" s="188">
        <f t="shared" si="14"/>
        <v>2444210</v>
      </c>
      <c r="H179" s="188">
        <f t="shared" si="15"/>
        <v>3104147</v>
      </c>
    </row>
    <row r="180" spans="1:8" ht="151.5" customHeight="1" x14ac:dyDescent="0.25">
      <c r="A180" s="21">
        <v>8.14</v>
      </c>
      <c r="B180" s="58" t="s">
        <v>192</v>
      </c>
      <c r="C180" s="58"/>
      <c r="D180" s="22" t="s">
        <v>13</v>
      </c>
      <c r="E180" s="14">
        <f>HABITAT!E183</f>
        <v>2844742</v>
      </c>
      <c r="F180" s="41">
        <f>'R&amp;E'!E183</f>
        <v>2778750</v>
      </c>
      <c r="G180" s="188">
        <f t="shared" si="14"/>
        <v>2811746</v>
      </c>
      <c r="H180" s="188">
        <f t="shared" si="15"/>
        <v>3570917</v>
      </c>
    </row>
    <row r="181" spans="1:8" ht="102" customHeight="1" x14ac:dyDescent="0.25">
      <c r="A181" s="21">
        <v>8.15</v>
      </c>
      <c r="B181" s="58" t="s">
        <v>193</v>
      </c>
      <c r="C181" s="58"/>
      <c r="D181" s="22" t="s">
        <v>13</v>
      </c>
      <c r="E181" s="14">
        <f>HABITAT!E184</f>
        <v>2812451</v>
      </c>
      <c r="F181" s="41">
        <f>'R&amp;E'!E184</f>
        <v>2565000</v>
      </c>
      <c r="G181" s="188">
        <f t="shared" si="14"/>
        <v>2688725.5</v>
      </c>
      <c r="H181" s="188">
        <f t="shared" si="15"/>
        <v>3414681</v>
      </c>
    </row>
    <row r="182" spans="1:8" ht="150" customHeight="1" x14ac:dyDescent="0.25">
      <c r="A182" s="21">
        <v>8.16</v>
      </c>
      <c r="B182" s="58" t="s">
        <v>194</v>
      </c>
      <c r="C182" s="58"/>
      <c r="D182" s="22" t="s">
        <v>13</v>
      </c>
      <c r="E182" s="14">
        <f>HABITAT!E185</f>
        <v>2912230</v>
      </c>
      <c r="F182" s="41">
        <f>'R&amp;E'!E185</f>
        <v>2864250</v>
      </c>
      <c r="G182" s="188">
        <f t="shared" si="14"/>
        <v>2888240</v>
      </c>
      <c r="H182" s="188">
        <f t="shared" si="15"/>
        <v>3668065</v>
      </c>
    </row>
    <row r="183" spans="1:8" ht="93.75" customHeight="1" x14ac:dyDescent="0.25">
      <c r="A183" s="21">
        <v>8.17</v>
      </c>
      <c r="B183" s="58" t="s">
        <v>195</v>
      </c>
      <c r="C183" s="58"/>
      <c r="D183" s="22" t="s">
        <v>13</v>
      </c>
      <c r="E183" s="14">
        <f>HABITAT!E186</f>
        <v>2451570</v>
      </c>
      <c r="F183" s="41">
        <f>'R&amp;E'!E186</f>
        <v>2394000</v>
      </c>
      <c r="G183" s="188">
        <f t="shared" si="14"/>
        <v>2422785</v>
      </c>
      <c r="H183" s="188">
        <f t="shared" si="15"/>
        <v>3076937</v>
      </c>
    </row>
    <row r="184" spans="1:8" ht="162" customHeight="1" x14ac:dyDescent="0.25">
      <c r="A184" s="21">
        <v>8.18</v>
      </c>
      <c r="B184" s="58" t="s">
        <v>196</v>
      </c>
      <c r="C184" s="58"/>
      <c r="D184" s="22" t="s">
        <v>13</v>
      </c>
      <c r="E184" s="14">
        <f>HABITAT!E187</f>
        <v>2607750</v>
      </c>
      <c r="F184" s="41">
        <f>'R&amp;E'!E187</f>
        <v>2493750</v>
      </c>
      <c r="G184" s="188">
        <f t="shared" si="14"/>
        <v>2550750</v>
      </c>
      <c r="H184" s="188">
        <f t="shared" si="15"/>
        <v>3239453</v>
      </c>
    </row>
    <row r="185" spans="1:8" ht="93" customHeight="1" x14ac:dyDescent="0.25">
      <c r="A185" s="21">
        <v>8.19</v>
      </c>
      <c r="B185" s="58" t="s">
        <v>197</v>
      </c>
      <c r="C185" s="58"/>
      <c r="D185" s="22" t="s">
        <v>13</v>
      </c>
      <c r="E185" s="14">
        <f>HABITAT!E188</f>
        <v>2778750</v>
      </c>
      <c r="F185" s="41">
        <f>'R&amp;E'!E188</f>
        <v>2664750</v>
      </c>
      <c r="G185" s="188">
        <f t="shared" si="14"/>
        <v>2721750</v>
      </c>
      <c r="H185" s="188">
        <f t="shared" si="15"/>
        <v>3456623</v>
      </c>
    </row>
    <row r="186" spans="1:8" ht="34.5" customHeight="1" x14ac:dyDescent="0.25">
      <c r="A186" s="23">
        <v>8.1999999999999993</v>
      </c>
      <c r="B186" s="58" t="s">
        <v>198</v>
      </c>
      <c r="C186" s="58"/>
      <c r="D186" s="22" t="s">
        <v>33</v>
      </c>
      <c r="E186" s="14">
        <f>HABITAT!E189</f>
        <v>66020</v>
      </c>
      <c r="F186" s="41">
        <f>'R&amp;E'!E189</f>
        <v>57000</v>
      </c>
      <c r="G186" s="188">
        <f t="shared" si="14"/>
        <v>61510</v>
      </c>
      <c r="H186" s="188">
        <f t="shared" si="15"/>
        <v>78118</v>
      </c>
    </row>
    <row r="187" spans="1:8" ht="36" customHeight="1" x14ac:dyDescent="0.25">
      <c r="A187" s="21">
        <v>8.2100000000000009</v>
      </c>
      <c r="B187" s="58" t="s">
        <v>199</v>
      </c>
      <c r="C187" s="58"/>
      <c r="D187" s="22" t="s">
        <v>13</v>
      </c>
      <c r="E187" s="14">
        <f>HABITAT!E190</f>
        <v>19166</v>
      </c>
      <c r="F187" s="41">
        <f>'R&amp;E'!E190</f>
        <v>21375</v>
      </c>
      <c r="G187" s="188">
        <f t="shared" si="14"/>
        <v>20270.5</v>
      </c>
      <c r="H187" s="188">
        <f t="shared" si="15"/>
        <v>25744</v>
      </c>
    </row>
    <row r="188" spans="1:8" ht="38.25" customHeight="1" x14ac:dyDescent="0.25">
      <c r="A188" s="21">
        <v>8.2200000000000006</v>
      </c>
      <c r="B188" s="58" t="s">
        <v>200</v>
      </c>
      <c r="C188" s="58"/>
      <c r="D188" s="22" t="s">
        <v>13</v>
      </c>
      <c r="E188" s="14">
        <f>HABITAT!E191</f>
        <v>136487</v>
      </c>
      <c r="F188" s="41">
        <f>'R&amp;E'!E191</f>
        <v>131952</v>
      </c>
      <c r="G188" s="188">
        <f t="shared" si="14"/>
        <v>134219.5</v>
      </c>
      <c r="H188" s="188">
        <f t="shared" si="15"/>
        <v>170459</v>
      </c>
    </row>
    <row r="189" spans="1:8" ht="39" customHeight="1" x14ac:dyDescent="0.25">
      <c r="A189" s="21">
        <v>8.23</v>
      </c>
      <c r="B189" s="58" t="s">
        <v>201</v>
      </c>
      <c r="C189" s="58"/>
      <c r="D189" s="22" t="s">
        <v>13</v>
      </c>
      <c r="E189" s="14">
        <f>HABITAT!E192</f>
        <v>136487</v>
      </c>
      <c r="F189" s="41">
        <f>'R&amp;E'!E192</f>
        <v>131952</v>
      </c>
      <c r="G189" s="188">
        <f t="shared" si="14"/>
        <v>134219.5</v>
      </c>
      <c r="H189" s="188">
        <f t="shared" si="15"/>
        <v>170459</v>
      </c>
    </row>
    <row r="190" spans="1:8" ht="42" customHeight="1" x14ac:dyDescent="0.25">
      <c r="A190" s="21">
        <v>8.24</v>
      </c>
      <c r="B190" s="58" t="s">
        <v>202</v>
      </c>
      <c r="C190" s="58"/>
      <c r="D190" s="22" t="s">
        <v>72</v>
      </c>
      <c r="E190" s="14">
        <f>HABITAT!E193</f>
        <v>204488</v>
      </c>
      <c r="F190" s="41">
        <f>'R&amp;E'!E193</f>
        <v>189931</v>
      </c>
      <c r="G190" s="188">
        <f t="shared" si="14"/>
        <v>197209.5</v>
      </c>
      <c r="H190" s="188">
        <f t="shared" si="15"/>
        <v>250456</v>
      </c>
    </row>
    <row r="191" spans="1:8" ht="72" customHeight="1" x14ac:dyDescent="0.25">
      <c r="A191" s="21">
        <v>8.25</v>
      </c>
      <c r="B191" s="58" t="s">
        <v>203</v>
      </c>
      <c r="C191" s="58"/>
      <c r="D191" s="22" t="s">
        <v>27</v>
      </c>
      <c r="E191" s="14">
        <f>HABITAT!E194</f>
        <v>671161</v>
      </c>
      <c r="F191" s="41">
        <f>'R&amp;E'!E194</f>
        <v>641250</v>
      </c>
      <c r="G191" s="188">
        <f t="shared" si="14"/>
        <v>656205.5</v>
      </c>
      <c r="H191" s="188">
        <f t="shared" si="15"/>
        <v>833381</v>
      </c>
    </row>
    <row r="192" spans="1:8" ht="84.75" customHeight="1" x14ac:dyDescent="0.25">
      <c r="A192" s="21">
        <v>8.26</v>
      </c>
      <c r="B192" s="58" t="s">
        <v>204</v>
      </c>
      <c r="C192" s="58"/>
      <c r="D192" s="22" t="s">
        <v>27</v>
      </c>
      <c r="E192" s="14">
        <f>HABITAT!E195</f>
        <v>1005851</v>
      </c>
      <c r="F192" s="41">
        <f>'R&amp;E'!E195</f>
        <v>997500</v>
      </c>
      <c r="G192" s="188">
        <f t="shared" si="14"/>
        <v>1001675.5</v>
      </c>
      <c r="H192" s="188">
        <f t="shared" si="15"/>
        <v>1272128</v>
      </c>
    </row>
    <row r="193" spans="1:8" ht="35.25" customHeight="1" x14ac:dyDescent="0.25">
      <c r="A193" s="21">
        <v>8.27</v>
      </c>
      <c r="B193" s="58" t="s">
        <v>205</v>
      </c>
      <c r="C193" s="58"/>
      <c r="D193" s="22" t="s">
        <v>33</v>
      </c>
      <c r="E193" s="14">
        <f>HABITAT!E196</f>
        <v>317063</v>
      </c>
      <c r="F193" s="41">
        <f>'R&amp;E'!E196</f>
        <v>274552</v>
      </c>
      <c r="G193" s="188">
        <f t="shared" si="14"/>
        <v>295807.5</v>
      </c>
      <c r="H193" s="188">
        <f t="shared" si="15"/>
        <v>375676</v>
      </c>
    </row>
    <row r="194" spans="1:8" ht="34.5" customHeight="1" x14ac:dyDescent="0.25">
      <c r="A194" s="21">
        <v>8.2799999999999994</v>
      </c>
      <c r="B194" s="58" t="s">
        <v>206</v>
      </c>
      <c r="C194" s="58"/>
      <c r="D194" s="22" t="s">
        <v>13</v>
      </c>
      <c r="E194" s="14">
        <f>HABITAT!E197</f>
        <v>1567960</v>
      </c>
      <c r="F194" s="41">
        <f>'R&amp;E'!E197</f>
        <v>1538035</v>
      </c>
      <c r="G194" s="188">
        <f t="shared" si="14"/>
        <v>1552997.5</v>
      </c>
      <c r="H194" s="188">
        <f t="shared" si="15"/>
        <v>1972307</v>
      </c>
    </row>
    <row r="195" spans="1:8" ht="34.5" customHeight="1" x14ac:dyDescent="0.25">
      <c r="A195" s="21">
        <v>8.2899999999999991</v>
      </c>
      <c r="B195" s="58" t="s">
        <v>207</v>
      </c>
      <c r="C195" s="58"/>
      <c r="D195" s="22" t="s">
        <v>33</v>
      </c>
      <c r="E195" s="14">
        <f>HABITAT!E198</f>
        <v>937954</v>
      </c>
      <c r="F195" s="41">
        <f>'R&amp;E'!E198</f>
        <v>905952</v>
      </c>
      <c r="G195" s="188">
        <f t="shared" si="14"/>
        <v>921953</v>
      </c>
      <c r="H195" s="188">
        <f t="shared" si="15"/>
        <v>1170880</v>
      </c>
    </row>
    <row r="196" spans="1:8" ht="36" customHeight="1" x14ac:dyDescent="0.25">
      <c r="A196" s="23">
        <v>8.3000000000000007</v>
      </c>
      <c r="B196" s="58" t="s">
        <v>208</v>
      </c>
      <c r="C196" s="58"/>
      <c r="D196" s="22" t="s">
        <v>72</v>
      </c>
      <c r="E196" s="14">
        <f>HABITAT!E199</f>
        <v>10403</v>
      </c>
      <c r="F196" s="41">
        <f>'R&amp;E'!E199</f>
        <v>10955</v>
      </c>
      <c r="G196" s="188">
        <f t="shared" si="14"/>
        <v>10679</v>
      </c>
      <c r="H196" s="188">
        <f t="shared" si="15"/>
        <v>13562</v>
      </c>
    </row>
    <row r="197" spans="1:8" ht="37.5" customHeight="1" x14ac:dyDescent="0.25">
      <c r="A197" s="21">
        <v>8.31</v>
      </c>
      <c r="B197" s="58" t="s">
        <v>209</v>
      </c>
      <c r="C197" s="58"/>
      <c r="D197" s="22" t="s">
        <v>13</v>
      </c>
      <c r="E197" s="14">
        <f>HABITAT!E200</f>
        <v>222015</v>
      </c>
      <c r="F197" s="41">
        <f>'R&amp;E'!E200</f>
        <v>215969</v>
      </c>
      <c r="G197" s="188">
        <f t="shared" si="14"/>
        <v>218992</v>
      </c>
      <c r="H197" s="188">
        <f t="shared" si="15"/>
        <v>278120</v>
      </c>
    </row>
    <row r="198" spans="1:8" ht="44.25" customHeight="1" x14ac:dyDescent="0.25">
      <c r="A198" s="21">
        <v>8.32</v>
      </c>
      <c r="B198" s="58" t="s">
        <v>210</v>
      </c>
      <c r="C198" s="58"/>
      <c r="D198" s="22" t="s">
        <v>13</v>
      </c>
      <c r="E198" s="14">
        <f>HABITAT!E201</f>
        <v>226219</v>
      </c>
      <c r="F198" s="41">
        <f>'R&amp;E'!E201</f>
        <v>213750</v>
      </c>
      <c r="G198" s="188">
        <f t="shared" si="14"/>
        <v>219984.5</v>
      </c>
      <c r="H198" s="188">
        <f t="shared" si="15"/>
        <v>279380</v>
      </c>
    </row>
    <row r="199" spans="1:8" ht="15.75" x14ac:dyDescent="0.25">
      <c r="A199" s="56" t="s">
        <v>21</v>
      </c>
      <c r="B199" s="57"/>
      <c r="C199" s="57"/>
      <c r="D199" s="57"/>
      <c r="E199" s="14">
        <f>HABITAT!E202</f>
        <v>35057226</v>
      </c>
      <c r="F199" s="41">
        <f>'R&amp;E'!E202</f>
        <v>33384946</v>
      </c>
      <c r="G199" s="188">
        <f>AVERAGE(E199,F199)</f>
        <v>34221086</v>
      </c>
      <c r="H199" s="196">
        <f>SUM(H167:H198)</f>
        <v>43460781</v>
      </c>
    </row>
    <row r="200" spans="1:8" ht="15" customHeight="1" x14ac:dyDescent="0.25">
      <c r="A200" s="47">
        <v>9</v>
      </c>
      <c r="B200" s="59" t="s">
        <v>211</v>
      </c>
      <c r="C200" s="60"/>
      <c r="D200" s="60"/>
      <c r="E200" s="60"/>
      <c r="F200" s="60"/>
      <c r="G200" s="61"/>
      <c r="H200" s="192"/>
    </row>
    <row r="201" spans="1:8" ht="47.25" customHeight="1" x14ac:dyDescent="0.25">
      <c r="A201" s="21">
        <v>9.1</v>
      </c>
      <c r="B201" s="58" t="s">
        <v>212</v>
      </c>
      <c r="C201" s="58"/>
      <c r="D201" s="22" t="s">
        <v>72</v>
      </c>
      <c r="E201" s="14">
        <f>HABITAT!E204</f>
        <v>69383</v>
      </c>
      <c r="F201" s="41">
        <f>'R&amp;E'!E204</f>
        <v>64125</v>
      </c>
      <c r="G201" s="188">
        <f t="shared" ref="G201:G221" si="16">AVERAGE(E201,F201)</f>
        <v>66754</v>
      </c>
      <c r="H201" s="188">
        <f t="shared" ref="H201:H220" si="17">+ROUND((G201*1.27),0)</f>
        <v>84778</v>
      </c>
    </row>
    <row r="202" spans="1:8" ht="49.5" customHeight="1" x14ac:dyDescent="0.25">
      <c r="A202" s="21">
        <v>9.1999999999999993</v>
      </c>
      <c r="B202" s="58" t="s">
        <v>213</v>
      </c>
      <c r="C202" s="58"/>
      <c r="D202" s="22" t="s">
        <v>33</v>
      </c>
      <c r="E202" s="14">
        <f>HABITAT!E205</f>
        <v>24638</v>
      </c>
      <c r="F202" s="41">
        <f>'R&amp;E'!E205</f>
        <v>27075</v>
      </c>
      <c r="G202" s="188">
        <f t="shared" si="16"/>
        <v>25856.5</v>
      </c>
      <c r="H202" s="188">
        <f t="shared" si="17"/>
        <v>32838</v>
      </c>
    </row>
    <row r="203" spans="1:8" ht="71.25" customHeight="1" x14ac:dyDescent="0.25">
      <c r="A203" s="21">
        <v>9.3000000000000007</v>
      </c>
      <c r="B203" s="58" t="s">
        <v>214</v>
      </c>
      <c r="C203" s="58"/>
      <c r="D203" s="22" t="s">
        <v>72</v>
      </c>
      <c r="E203" s="14">
        <f>HABITAT!E206</f>
        <v>228653</v>
      </c>
      <c r="F203" s="41">
        <f>'R&amp;E'!E206</f>
        <v>213750</v>
      </c>
      <c r="G203" s="188">
        <f t="shared" si="16"/>
        <v>221201.5</v>
      </c>
      <c r="H203" s="188">
        <f t="shared" si="17"/>
        <v>280926</v>
      </c>
    </row>
    <row r="204" spans="1:8" ht="35.25" customHeight="1" x14ac:dyDescent="0.25">
      <c r="A204" s="21">
        <v>9.4</v>
      </c>
      <c r="B204" s="58" t="s">
        <v>215</v>
      </c>
      <c r="C204" s="58"/>
      <c r="D204" s="22" t="s">
        <v>72</v>
      </c>
      <c r="E204" s="14">
        <f>HABITAT!E207</f>
        <v>131291</v>
      </c>
      <c r="F204" s="41">
        <f>'R&amp;E'!E207</f>
        <v>125795</v>
      </c>
      <c r="G204" s="188">
        <f t="shared" si="16"/>
        <v>128543</v>
      </c>
      <c r="H204" s="188">
        <f t="shared" si="17"/>
        <v>163250</v>
      </c>
    </row>
    <row r="205" spans="1:8" ht="34.5" customHeight="1" x14ac:dyDescent="0.25">
      <c r="A205" s="21">
        <v>9.5</v>
      </c>
      <c r="B205" s="58" t="s">
        <v>216</v>
      </c>
      <c r="C205" s="58"/>
      <c r="D205" s="22" t="s">
        <v>72</v>
      </c>
      <c r="E205" s="14">
        <f>HABITAT!E208</f>
        <v>556809</v>
      </c>
      <c r="F205" s="41">
        <f>'R&amp;E'!E208</f>
        <v>560742</v>
      </c>
      <c r="G205" s="188">
        <f t="shared" si="16"/>
        <v>558775.5</v>
      </c>
      <c r="H205" s="188">
        <f t="shared" si="17"/>
        <v>709645</v>
      </c>
    </row>
    <row r="206" spans="1:8" ht="33" customHeight="1" x14ac:dyDescent="0.25">
      <c r="A206" s="21">
        <v>9.6</v>
      </c>
      <c r="B206" s="58" t="s">
        <v>217</v>
      </c>
      <c r="C206" s="58"/>
      <c r="D206" s="22" t="s">
        <v>72</v>
      </c>
      <c r="E206" s="14">
        <f>HABITAT!E209</f>
        <v>310650</v>
      </c>
      <c r="F206" s="41">
        <f>'R&amp;E'!E209</f>
        <v>285000</v>
      </c>
      <c r="G206" s="188">
        <f t="shared" si="16"/>
        <v>297825</v>
      </c>
      <c r="H206" s="188">
        <f t="shared" si="17"/>
        <v>378238</v>
      </c>
    </row>
    <row r="207" spans="1:8" ht="33.75" customHeight="1" x14ac:dyDescent="0.25">
      <c r="A207" s="21">
        <v>9.6999999999999993</v>
      </c>
      <c r="B207" s="58" t="s">
        <v>218</v>
      </c>
      <c r="C207" s="58"/>
      <c r="D207" s="22" t="s">
        <v>72</v>
      </c>
      <c r="E207" s="14">
        <f>HABITAT!E210</f>
        <v>585488</v>
      </c>
      <c r="F207" s="41">
        <f>'R&amp;E'!E210</f>
        <v>549632</v>
      </c>
      <c r="G207" s="188">
        <f t="shared" si="16"/>
        <v>567560</v>
      </c>
      <c r="H207" s="188">
        <f t="shared" si="17"/>
        <v>720801</v>
      </c>
    </row>
    <row r="208" spans="1:8" ht="36" customHeight="1" x14ac:dyDescent="0.25">
      <c r="A208" s="21">
        <v>9.8000000000000007</v>
      </c>
      <c r="B208" s="58" t="s">
        <v>219</v>
      </c>
      <c r="C208" s="58"/>
      <c r="D208" s="22" t="s">
        <v>33</v>
      </c>
      <c r="E208" s="14">
        <f>HABITAT!E211</f>
        <v>36323</v>
      </c>
      <c r="F208" s="41">
        <f>'R&amp;E'!E211</f>
        <v>37050</v>
      </c>
      <c r="G208" s="188">
        <f t="shared" si="16"/>
        <v>36686.5</v>
      </c>
      <c r="H208" s="188">
        <f t="shared" si="17"/>
        <v>46592</v>
      </c>
    </row>
    <row r="209" spans="1:8" ht="35.25" customHeight="1" x14ac:dyDescent="0.25">
      <c r="A209" s="21">
        <v>9.9</v>
      </c>
      <c r="B209" s="58" t="s">
        <v>220</v>
      </c>
      <c r="C209" s="58"/>
      <c r="D209" s="22" t="s">
        <v>33</v>
      </c>
      <c r="E209" s="14">
        <f>HABITAT!E212</f>
        <v>913026</v>
      </c>
      <c r="F209" s="41">
        <f>'R&amp;E'!E212</f>
        <v>905952</v>
      </c>
      <c r="G209" s="188">
        <f t="shared" si="16"/>
        <v>909489</v>
      </c>
      <c r="H209" s="188">
        <f t="shared" si="17"/>
        <v>1155051</v>
      </c>
    </row>
    <row r="210" spans="1:8" ht="41.25" customHeight="1" x14ac:dyDescent="0.25">
      <c r="A210" s="21">
        <v>9.1</v>
      </c>
      <c r="B210" s="58" t="s">
        <v>221</v>
      </c>
      <c r="C210" s="58"/>
      <c r="D210" s="22" t="s">
        <v>33</v>
      </c>
      <c r="E210" s="14">
        <f>HABITAT!E213</f>
        <v>57000</v>
      </c>
      <c r="F210" s="41">
        <f>'R&amp;E'!E213</f>
        <v>51300</v>
      </c>
      <c r="G210" s="188">
        <f t="shared" si="16"/>
        <v>54150</v>
      </c>
      <c r="H210" s="188">
        <f t="shared" si="17"/>
        <v>68771</v>
      </c>
    </row>
    <row r="211" spans="1:8" ht="52.5" customHeight="1" x14ac:dyDescent="0.25">
      <c r="A211" s="21">
        <v>9.11</v>
      </c>
      <c r="B211" s="58" t="s">
        <v>222</v>
      </c>
      <c r="C211" s="58"/>
      <c r="D211" s="22" t="s">
        <v>13</v>
      </c>
      <c r="E211" s="14">
        <f>HABITAT!E214</f>
        <v>1810601</v>
      </c>
      <c r="F211" s="41">
        <f>'R&amp;E'!E214</f>
        <v>1666609</v>
      </c>
      <c r="G211" s="188">
        <f t="shared" si="16"/>
        <v>1738605</v>
      </c>
      <c r="H211" s="188">
        <f t="shared" si="17"/>
        <v>2208028</v>
      </c>
    </row>
    <row r="212" spans="1:8" ht="39.75" customHeight="1" x14ac:dyDescent="0.25">
      <c r="A212" s="21">
        <v>9.1199999999999992</v>
      </c>
      <c r="B212" s="58" t="s">
        <v>223</v>
      </c>
      <c r="C212" s="58"/>
      <c r="D212" s="22" t="s">
        <v>13</v>
      </c>
      <c r="E212" s="14">
        <f>HABITAT!E215</f>
        <v>93680</v>
      </c>
      <c r="F212" s="41">
        <f>'R&amp;E'!E215</f>
        <v>99609</v>
      </c>
      <c r="G212" s="188">
        <f t="shared" si="16"/>
        <v>96644.5</v>
      </c>
      <c r="H212" s="188">
        <f t="shared" si="17"/>
        <v>122739</v>
      </c>
    </row>
    <row r="213" spans="1:8" ht="41.25" customHeight="1" x14ac:dyDescent="0.25">
      <c r="A213" s="21">
        <v>9.1300000000000008</v>
      </c>
      <c r="B213" s="58" t="s">
        <v>224</v>
      </c>
      <c r="C213" s="58"/>
      <c r="D213" s="22" t="s">
        <v>13</v>
      </c>
      <c r="E213" s="14">
        <f>HABITAT!E216</f>
        <v>103740</v>
      </c>
      <c r="F213" s="41">
        <f>'R&amp;E'!E216</f>
        <v>107394</v>
      </c>
      <c r="G213" s="188">
        <f t="shared" si="16"/>
        <v>105567</v>
      </c>
      <c r="H213" s="188">
        <f t="shared" si="17"/>
        <v>134070</v>
      </c>
    </row>
    <row r="214" spans="1:8" ht="100.5" customHeight="1" x14ac:dyDescent="0.25">
      <c r="A214" s="21">
        <v>9.14</v>
      </c>
      <c r="B214" s="58" t="s">
        <v>225</v>
      </c>
      <c r="C214" s="58"/>
      <c r="D214" s="22" t="s">
        <v>72</v>
      </c>
      <c r="E214" s="14">
        <f>HABITAT!E217</f>
        <v>235410</v>
      </c>
      <c r="F214" s="41">
        <f>'R&amp;E'!E217</f>
        <v>228000</v>
      </c>
      <c r="G214" s="188">
        <f t="shared" si="16"/>
        <v>231705</v>
      </c>
      <c r="H214" s="188">
        <f t="shared" si="17"/>
        <v>294265</v>
      </c>
    </row>
    <row r="215" spans="1:8" ht="105" customHeight="1" x14ac:dyDescent="0.25">
      <c r="A215" s="21">
        <v>9.15</v>
      </c>
      <c r="B215" s="58" t="s">
        <v>226</v>
      </c>
      <c r="C215" s="58"/>
      <c r="D215" s="22" t="s">
        <v>72</v>
      </c>
      <c r="E215" s="14">
        <f>HABITAT!E218</f>
        <v>186205</v>
      </c>
      <c r="F215" s="41">
        <f>'R&amp;E'!E218</f>
        <v>199500</v>
      </c>
      <c r="G215" s="188">
        <f t="shared" si="16"/>
        <v>192852.5</v>
      </c>
      <c r="H215" s="188">
        <f t="shared" si="17"/>
        <v>244923</v>
      </c>
    </row>
    <row r="216" spans="1:8" ht="102" customHeight="1" x14ac:dyDescent="0.25">
      <c r="A216" s="21">
        <v>9.16</v>
      </c>
      <c r="B216" s="58" t="s">
        <v>227</v>
      </c>
      <c r="C216" s="58"/>
      <c r="D216" s="22" t="s">
        <v>72</v>
      </c>
      <c r="E216" s="14">
        <f>HABITAT!E219</f>
        <v>571406</v>
      </c>
      <c r="F216" s="41">
        <f>'R&amp;E'!E219</f>
        <v>541500</v>
      </c>
      <c r="G216" s="188">
        <f t="shared" si="16"/>
        <v>556453</v>
      </c>
      <c r="H216" s="188">
        <f t="shared" si="17"/>
        <v>706695</v>
      </c>
    </row>
    <row r="217" spans="1:8" ht="15.75" x14ac:dyDescent="0.25">
      <c r="A217" s="21">
        <v>9.17</v>
      </c>
      <c r="B217" s="58" t="s">
        <v>228</v>
      </c>
      <c r="C217" s="58"/>
      <c r="D217" s="22" t="s">
        <v>72</v>
      </c>
      <c r="E217" s="14">
        <f>HABITAT!E220</f>
        <v>356906</v>
      </c>
      <c r="F217" s="41">
        <f>'R&amp;E'!E220</f>
        <v>285000</v>
      </c>
      <c r="G217" s="188">
        <f t="shared" si="16"/>
        <v>320953</v>
      </c>
      <c r="H217" s="188">
        <f t="shared" si="17"/>
        <v>407610</v>
      </c>
    </row>
    <row r="218" spans="1:8" ht="41.25" customHeight="1" x14ac:dyDescent="0.25">
      <c r="A218" s="21">
        <v>9.18</v>
      </c>
      <c r="B218" s="58" t="s">
        <v>229</v>
      </c>
      <c r="C218" s="58"/>
      <c r="D218" s="22" t="s">
        <v>72</v>
      </c>
      <c r="E218" s="14">
        <f>HABITAT!E221</f>
        <v>53067</v>
      </c>
      <c r="F218" s="41">
        <f>'R&amp;E'!E221</f>
        <v>49875</v>
      </c>
      <c r="G218" s="188">
        <f t="shared" si="16"/>
        <v>51471</v>
      </c>
      <c r="H218" s="188">
        <f t="shared" si="17"/>
        <v>65368</v>
      </c>
    </row>
    <row r="219" spans="1:8" ht="15.75" x14ac:dyDescent="0.25">
      <c r="A219" s="21">
        <v>9.19</v>
      </c>
      <c r="B219" s="58" t="s">
        <v>230</v>
      </c>
      <c r="C219" s="58"/>
      <c r="D219" s="22" t="s">
        <v>72</v>
      </c>
      <c r="E219" s="14">
        <f>HABITAT!E222</f>
        <v>55005</v>
      </c>
      <c r="F219" s="41">
        <f>'R&amp;E'!E222</f>
        <v>58283</v>
      </c>
      <c r="G219" s="188">
        <f t="shared" si="16"/>
        <v>56644</v>
      </c>
      <c r="H219" s="188">
        <f t="shared" si="17"/>
        <v>71938</v>
      </c>
    </row>
    <row r="220" spans="1:8" ht="64.5" customHeight="1" x14ac:dyDescent="0.25">
      <c r="A220" s="21">
        <v>9.1999999999999993</v>
      </c>
      <c r="B220" s="58" t="s">
        <v>231</v>
      </c>
      <c r="C220" s="58"/>
      <c r="D220" s="22" t="s">
        <v>72</v>
      </c>
      <c r="E220" s="14">
        <f>HABITAT!E223</f>
        <v>2194771</v>
      </c>
      <c r="F220" s="41">
        <f>'R&amp;E'!E223</f>
        <v>2105466</v>
      </c>
      <c r="G220" s="188">
        <f t="shared" si="16"/>
        <v>2150118.5</v>
      </c>
      <c r="H220" s="188">
        <f t="shared" si="17"/>
        <v>2730650</v>
      </c>
    </row>
    <row r="221" spans="1:8" ht="15.75" x14ac:dyDescent="0.25">
      <c r="A221" s="56" t="s">
        <v>21</v>
      </c>
      <c r="B221" s="57"/>
      <c r="C221" s="57"/>
      <c r="D221" s="57"/>
      <c r="E221" s="14">
        <f>HABITAT!E224</f>
        <v>8574052</v>
      </c>
      <c r="F221" s="41">
        <f>'R&amp;E'!E224</f>
        <v>8161657</v>
      </c>
      <c r="G221" s="188">
        <f t="shared" si="16"/>
        <v>8367854.5</v>
      </c>
      <c r="H221" s="196">
        <f>SUM(H201:H220)</f>
        <v>10627176</v>
      </c>
    </row>
    <row r="222" spans="1:8" ht="15" customHeight="1" x14ac:dyDescent="0.25">
      <c r="A222" s="47">
        <v>10</v>
      </c>
      <c r="B222" s="59" t="s">
        <v>232</v>
      </c>
      <c r="C222" s="60"/>
      <c r="D222" s="60"/>
      <c r="E222" s="60"/>
      <c r="F222" s="60"/>
      <c r="G222" s="61"/>
      <c r="H222" s="192"/>
    </row>
    <row r="223" spans="1:8" ht="50.25" customHeight="1" x14ac:dyDescent="0.25">
      <c r="A223" s="21">
        <v>10.1</v>
      </c>
      <c r="B223" s="58" t="s">
        <v>233</v>
      </c>
      <c r="C223" s="58"/>
      <c r="D223" s="22" t="s">
        <v>13</v>
      </c>
      <c r="E223" s="14">
        <f>HABITAT!E226</f>
        <v>5102</v>
      </c>
      <c r="F223" s="41">
        <f>'R&amp;E'!E226</f>
        <v>3285</v>
      </c>
      <c r="G223" s="188">
        <f t="shared" ref="G223:G238" si="18">AVERAGE(E223,F223)</f>
        <v>4193.5</v>
      </c>
      <c r="H223" s="188">
        <f t="shared" ref="H223:H238" si="19">+ROUND((G223*1.27),0)</f>
        <v>5326</v>
      </c>
    </row>
    <row r="224" spans="1:8" ht="35.25" customHeight="1" x14ac:dyDescent="0.25">
      <c r="A224" s="21">
        <v>10.199999999999999</v>
      </c>
      <c r="B224" s="58" t="s">
        <v>234</v>
      </c>
      <c r="C224" s="58"/>
      <c r="D224" s="22" t="s">
        <v>13</v>
      </c>
      <c r="E224" s="14">
        <f>HABITAT!E227</f>
        <v>178236</v>
      </c>
      <c r="F224" s="41">
        <f>'R&amp;E'!E227</f>
        <v>165686</v>
      </c>
      <c r="G224" s="188">
        <f t="shared" si="18"/>
        <v>171961</v>
      </c>
      <c r="H224" s="188">
        <f t="shared" si="19"/>
        <v>218390</v>
      </c>
    </row>
    <row r="225" spans="1:9" ht="36.75" customHeight="1" x14ac:dyDescent="0.25">
      <c r="A225" s="21">
        <v>10.3</v>
      </c>
      <c r="B225" s="58" t="s">
        <v>235</v>
      </c>
      <c r="C225" s="58"/>
      <c r="D225" s="22" t="s">
        <v>37</v>
      </c>
      <c r="E225" s="14">
        <f>HABITAT!E228</f>
        <v>677360</v>
      </c>
      <c r="F225" s="41">
        <f>'R&amp;E'!E228</f>
        <v>649800</v>
      </c>
      <c r="G225" s="188">
        <f t="shared" si="18"/>
        <v>663580</v>
      </c>
      <c r="H225" s="188">
        <f t="shared" si="19"/>
        <v>842747</v>
      </c>
    </row>
    <row r="226" spans="1:9" ht="37.5" customHeight="1" x14ac:dyDescent="0.25">
      <c r="A226" s="21">
        <v>10.4</v>
      </c>
      <c r="B226" s="58" t="s">
        <v>236</v>
      </c>
      <c r="C226" s="58"/>
      <c r="D226" s="22" t="s">
        <v>13</v>
      </c>
      <c r="E226" s="14">
        <f>HABITAT!E229</f>
        <v>188243</v>
      </c>
      <c r="F226" s="41">
        <f>'R&amp;E'!E229</f>
        <v>179785</v>
      </c>
      <c r="G226" s="188">
        <f t="shared" si="18"/>
        <v>184014</v>
      </c>
      <c r="H226" s="188">
        <f t="shared" si="19"/>
        <v>233698</v>
      </c>
    </row>
    <row r="227" spans="1:9" ht="38.25" customHeight="1" x14ac:dyDescent="0.25">
      <c r="A227" s="21">
        <v>10.5</v>
      </c>
      <c r="B227" s="58" t="s">
        <v>237</v>
      </c>
      <c r="C227" s="58"/>
      <c r="D227" s="22" t="s">
        <v>13</v>
      </c>
      <c r="E227" s="14">
        <f>HABITAT!E230</f>
        <v>249660</v>
      </c>
      <c r="F227" s="41">
        <f>'R&amp;E'!E230</f>
        <v>236251</v>
      </c>
      <c r="G227" s="188">
        <f t="shared" si="18"/>
        <v>242955.5</v>
      </c>
      <c r="H227" s="188">
        <f t="shared" si="19"/>
        <v>308553</v>
      </c>
    </row>
    <row r="228" spans="1:9" ht="41.25" customHeight="1" x14ac:dyDescent="0.25">
      <c r="A228" s="21">
        <v>10.6</v>
      </c>
      <c r="B228" s="58" t="s">
        <v>238</v>
      </c>
      <c r="C228" s="58"/>
      <c r="D228" s="22" t="s">
        <v>33</v>
      </c>
      <c r="E228" s="14">
        <f>HABITAT!E231</f>
        <v>135375</v>
      </c>
      <c r="F228" s="41">
        <f>'R&amp;E'!E231</f>
        <v>119225</v>
      </c>
      <c r="G228" s="188">
        <f t="shared" si="18"/>
        <v>127300</v>
      </c>
      <c r="H228" s="188">
        <f t="shared" si="19"/>
        <v>161671</v>
      </c>
    </row>
    <row r="229" spans="1:9" ht="68.25" customHeight="1" x14ac:dyDescent="0.25">
      <c r="A229" s="21">
        <v>10.7</v>
      </c>
      <c r="B229" s="58" t="s">
        <v>239</v>
      </c>
      <c r="C229" s="58"/>
      <c r="D229" s="22" t="s">
        <v>33</v>
      </c>
      <c r="E229" s="14">
        <f>HABITAT!E232</f>
        <v>534461</v>
      </c>
      <c r="F229" s="41">
        <f>'R&amp;E'!E232</f>
        <v>522761</v>
      </c>
      <c r="G229" s="188">
        <f t="shared" si="18"/>
        <v>528611</v>
      </c>
      <c r="H229" s="188">
        <f t="shared" si="19"/>
        <v>671336</v>
      </c>
    </row>
    <row r="230" spans="1:9" ht="66.75" customHeight="1" x14ac:dyDescent="0.25">
      <c r="A230" s="21">
        <v>10.8</v>
      </c>
      <c r="B230" s="58" t="s">
        <v>240</v>
      </c>
      <c r="C230" s="58"/>
      <c r="D230" s="22" t="s">
        <v>33</v>
      </c>
      <c r="E230" s="14">
        <f>HABITAT!E233</f>
        <v>549195</v>
      </c>
      <c r="F230" s="41">
        <f>'R&amp;E'!E233</f>
        <v>543154</v>
      </c>
      <c r="G230" s="188">
        <f t="shared" si="18"/>
        <v>546174.5</v>
      </c>
      <c r="H230" s="188">
        <f t="shared" si="19"/>
        <v>693642</v>
      </c>
    </row>
    <row r="231" spans="1:9" ht="66" customHeight="1" x14ac:dyDescent="0.25">
      <c r="A231" s="21">
        <v>10.9</v>
      </c>
      <c r="B231" s="58" t="s">
        <v>241</v>
      </c>
      <c r="C231" s="58"/>
      <c r="D231" s="22" t="s">
        <v>33</v>
      </c>
      <c r="E231" s="14">
        <f>HABITAT!E234</f>
        <v>306874</v>
      </c>
      <c r="F231" s="41">
        <f>'R&amp;E'!E234</f>
        <v>310857</v>
      </c>
      <c r="G231" s="188">
        <f t="shared" si="18"/>
        <v>308865.5</v>
      </c>
      <c r="H231" s="188">
        <f t="shared" si="19"/>
        <v>392259</v>
      </c>
    </row>
    <row r="232" spans="1:9" ht="31.5" customHeight="1" x14ac:dyDescent="0.25">
      <c r="A232" s="21">
        <v>10.1</v>
      </c>
      <c r="B232" s="58" t="s">
        <v>242</v>
      </c>
      <c r="C232" s="58"/>
      <c r="D232" s="22" t="s">
        <v>33</v>
      </c>
      <c r="E232" s="14">
        <f>HABITAT!E235</f>
        <v>163989</v>
      </c>
      <c r="F232" s="41">
        <f>'R&amp;E'!E235</f>
        <v>161291</v>
      </c>
      <c r="G232" s="188">
        <f t="shared" si="18"/>
        <v>162640</v>
      </c>
      <c r="H232" s="188">
        <f t="shared" si="19"/>
        <v>206553</v>
      </c>
    </row>
    <row r="233" spans="1:9" ht="30" customHeight="1" x14ac:dyDescent="0.25">
      <c r="A233" s="21">
        <v>10.11</v>
      </c>
      <c r="B233" s="58" t="s">
        <v>243</v>
      </c>
      <c r="C233" s="58"/>
      <c r="D233" s="22" t="s">
        <v>72</v>
      </c>
      <c r="E233" s="14">
        <f>HABITAT!E236</f>
        <v>286853</v>
      </c>
      <c r="F233" s="41">
        <f>'R&amp;E'!E236</f>
        <v>273941</v>
      </c>
      <c r="G233" s="188">
        <f t="shared" si="18"/>
        <v>280397</v>
      </c>
      <c r="H233" s="188">
        <f t="shared" si="19"/>
        <v>356104</v>
      </c>
    </row>
    <row r="234" spans="1:9" ht="15.75" x14ac:dyDescent="0.25">
      <c r="A234" s="21">
        <v>10.119999999999999</v>
      </c>
      <c r="B234" s="58" t="s">
        <v>244</v>
      </c>
      <c r="C234" s="58"/>
      <c r="D234" s="22" t="s">
        <v>37</v>
      </c>
      <c r="E234" s="14">
        <f>HABITAT!E237</f>
        <v>277946</v>
      </c>
      <c r="F234" s="41">
        <f>'R&amp;E'!E237</f>
        <v>253793</v>
      </c>
      <c r="G234" s="188">
        <f t="shared" si="18"/>
        <v>265869.5</v>
      </c>
      <c r="H234" s="188">
        <f t="shared" si="19"/>
        <v>337654</v>
      </c>
    </row>
    <row r="235" spans="1:9" ht="15.75" x14ac:dyDescent="0.25">
      <c r="A235" s="21">
        <v>10.130000000000001</v>
      </c>
      <c r="B235" s="58" t="s">
        <v>245</v>
      </c>
      <c r="C235" s="58"/>
      <c r="D235" s="22" t="s">
        <v>13</v>
      </c>
      <c r="E235" s="14">
        <f>HABITAT!E238</f>
        <v>39188</v>
      </c>
      <c r="F235" s="41">
        <f>'R&amp;E'!E238</f>
        <v>41453</v>
      </c>
      <c r="G235" s="188">
        <f t="shared" si="18"/>
        <v>40320.5</v>
      </c>
      <c r="H235" s="188">
        <f t="shared" si="19"/>
        <v>51207</v>
      </c>
    </row>
    <row r="236" spans="1:9" ht="30" customHeight="1" x14ac:dyDescent="0.25">
      <c r="A236" s="21">
        <v>10.14</v>
      </c>
      <c r="B236" s="58" t="s">
        <v>246</v>
      </c>
      <c r="C236" s="58"/>
      <c r="D236" s="22" t="s">
        <v>13</v>
      </c>
      <c r="E236" s="14">
        <f>HABITAT!E239</f>
        <v>498764</v>
      </c>
      <c r="F236" s="41">
        <f>'R&amp;E'!E239</f>
        <v>427500</v>
      </c>
      <c r="G236" s="188">
        <f t="shared" si="18"/>
        <v>463132</v>
      </c>
      <c r="H236" s="188">
        <f t="shared" si="19"/>
        <v>588178</v>
      </c>
    </row>
    <row r="237" spans="1:9" ht="15.75" x14ac:dyDescent="0.25">
      <c r="A237" s="21">
        <v>10.15</v>
      </c>
      <c r="B237" s="58" t="s">
        <v>247</v>
      </c>
      <c r="C237" s="58"/>
      <c r="D237" s="22" t="s">
        <v>13</v>
      </c>
      <c r="E237" s="14">
        <f>HABITAT!E240</f>
        <v>14321</v>
      </c>
      <c r="F237" s="41">
        <f>'R&amp;E'!E240</f>
        <v>12406</v>
      </c>
      <c r="G237" s="188">
        <f t="shared" si="18"/>
        <v>13363.5</v>
      </c>
      <c r="H237" s="188">
        <f t="shared" si="19"/>
        <v>16972</v>
      </c>
    </row>
    <row r="238" spans="1:9" ht="37.5" customHeight="1" x14ac:dyDescent="0.25">
      <c r="A238" s="21">
        <v>10.16</v>
      </c>
      <c r="B238" s="58" t="s">
        <v>248</v>
      </c>
      <c r="C238" s="58"/>
      <c r="D238" s="22" t="s">
        <v>13</v>
      </c>
      <c r="E238" s="14">
        <f>HABITAT!E241</f>
        <v>26078</v>
      </c>
      <c r="F238" s="41">
        <f>'R&amp;E'!E241</f>
        <v>28500</v>
      </c>
      <c r="G238" s="188">
        <f t="shared" si="18"/>
        <v>27289</v>
      </c>
      <c r="H238" s="188">
        <f t="shared" si="19"/>
        <v>34657</v>
      </c>
    </row>
    <row r="239" spans="1:9" ht="15.75" x14ac:dyDescent="0.25">
      <c r="A239" s="56" t="s">
        <v>21</v>
      </c>
      <c r="B239" s="57"/>
      <c r="C239" s="57"/>
      <c r="D239" s="57"/>
      <c r="E239" s="14">
        <f>HABITAT!E242</f>
        <v>4131645</v>
      </c>
      <c r="F239" s="41">
        <f>'R&amp;E'!E242</f>
        <v>3929688</v>
      </c>
      <c r="G239" s="188">
        <f>AVERAGE(E239,F239)</f>
        <v>4030666.5</v>
      </c>
      <c r="H239" s="196">
        <f>SUM(H223:H238)</f>
        <v>5118947</v>
      </c>
    </row>
    <row r="240" spans="1:9" ht="15.75" x14ac:dyDescent="0.25">
      <c r="A240" s="74" t="s">
        <v>249</v>
      </c>
      <c r="B240" s="75"/>
      <c r="C240" s="75"/>
      <c r="D240" s="75"/>
      <c r="E240" s="48">
        <f>SUM(E17,E37,E59,E81,E130,E138,E165,E199,E221,E239)</f>
        <v>250746544</v>
      </c>
      <c r="F240" s="48">
        <f>SUM(F17,F37,F59,F81,F130,F138,F165,F199,F221,F239)</f>
        <v>238933859</v>
      </c>
      <c r="G240" s="189">
        <f>SUM(G17,G37,G59,G81,G130,G138,G165,G199,G221,G239)</f>
        <v>244840201.5</v>
      </c>
      <c r="H240" s="189">
        <f>SUM(H17,H37,H59,H81,H130,H138,H165,H199,H221,H239)</f>
        <v>310947060</v>
      </c>
      <c r="I240" s="197">
        <f>+H240-G244</f>
        <v>4.0950000286102295</v>
      </c>
    </row>
    <row r="241" spans="1:8" ht="15.75" x14ac:dyDescent="0.25">
      <c r="A241" s="76" t="s">
        <v>250</v>
      </c>
      <c r="B241" s="77"/>
      <c r="C241" s="77"/>
      <c r="D241" s="35">
        <v>0.17</v>
      </c>
      <c r="E241" s="42">
        <f>E240*D241</f>
        <v>42626912.480000004</v>
      </c>
      <c r="F241" s="36">
        <f>F240*D241</f>
        <v>40618756.030000001</v>
      </c>
      <c r="G241" s="190">
        <f>G240*D241</f>
        <v>41622834.255000003</v>
      </c>
      <c r="H241" s="190"/>
    </row>
    <row r="242" spans="1:8" ht="15.75" x14ac:dyDescent="0.25">
      <c r="A242" s="76" t="s">
        <v>251</v>
      </c>
      <c r="B242" s="77"/>
      <c r="C242" s="77"/>
      <c r="D242" s="35">
        <v>0.04</v>
      </c>
      <c r="E242" s="42">
        <f>E240*D242</f>
        <v>10029861.76</v>
      </c>
      <c r="F242" s="36">
        <f>F240*D242</f>
        <v>9557354.3599999994</v>
      </c>
      <c r="G242" s="190">
        <f>G240*D242</f>
        <v>9793608.0600000005</v>
      </c>
      <c r="H242" s="190"/>
    </row>
    <row r="243" spans="1:8" ht="15.75" x14ac:dyDescent="0.25">
      <c r="A243" s="76" t="s">
        <v>252</v>
      </c>
      <c r="B243" s="77"/>
      <c r="C243" s="77"/>
      <c r="D243" s="35">
        <v>0.06</v>
      </c>
      <c r="E243" s="42">
        <f>E240*D243</f>
        <v>15044792.639999999</v>
      </c>
      <c r="F243" s="36">
        <f>F240*D243</f>
        <v>14336031.539999999</v>
      </c>
      <c r="G243" s="190">
        <f>G240*D243</f>
        <v>14690412.09</v>
      </c>
      <c r="H243" s="190"/>
    </row>
    <row r="244" spans="1:8" ht="16.5" thickBot="1" x14ac:dyDescent="0.3">
      <c r="A244" s="78" t="s">
        <v>273</v>
      </c>
      <c r="B244" s="79"/>
      <c r="C244" s="79"/>
      <c r="D244" s="79"/>
      <c r="E244" s="49">
        <f>SUM(E240:E243)</f>
        <v>318448110.88</v>
      </c>
      <c r="F244" s="49">
        <f>SUM(F240:F243)</f>
        <v>303446000.93000001</v>
      </c>
      <c r="G244" s="191">
        <f>SUM(G240:G243)</f>
        <v>310947055.90499997</v>
      </c>
      <c r="H244" s="191"/>
    </row>
  </sheetData>
  <mergeCells count="246">
    <mergeCell ref="H7:H9"/>
    <mergeCell ref="A5:G6"/>
    <mergeCell ref="A4:G4"/>
    <mergeCell ref="A1:G3"/>
    <mergeCell ref="A240:D240"/>
    <mergeCell ref="A241:C241"/>
    <mergeCell ref="A242:C242"/>
    <mergeCell ref="A243:C243"/>
    <mergeCell ref="A244:D244"/>
    <mergeCell ref="B9:G9"/>
    <mergeCell ref="B18:G18"/>
    <mergeCell ref="B38:G38"/>
    <mergeCell ref="B60:G60"/>
    <mergeCell ref="B82:G82"/>
    <mergeCell ref="B234:C234"/>
    <mergeCell ref="B235:C235"/>
    <mergeCell ref="B236:C236"/>
    <mergeCell ref="B237:C237"/>
    <mergeCell ref="B238:C238"/>
    <mergeCell ref="A239:D239"/>
    <mergeCell ref="B228:C228"/>
    <mergeCell ref="B229:C229"/>
    <mergeCell ref="B230:C230"/>
    <mergeCell ref="B231:C231"/>
    <mergeCell ref="B232:C232"/>
    <mergeCell ref="B233:C233"/>
    <mergeCell ref="B223:C223"/>
    <mergeCell ref="B224:C224"/>
    <mergeCell ref="B225:C225"/>
    <mergeCell ref="B226:C226"/>
    <mergeCell ref="B227:C227"/>
    <mergeCell ref="B222:G222"/>
    <mergeCell ref="B216:C216"/>
    <mergeCell ref="B217:C217"/>
    <mergeCell ref="B218:C218"/>
    <mergeCell ref="B219:C219"/>
    <mergeCell ref="B220:C220"/>
    <mergeCell ref="A221:D221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A199:D199"/>
    <mergeCell ref="B201:C201"/>
    <mergeCell ref="B202:C202"/>
    <mergeCell ref="B203:C203"/>
    <mergeCell ref="B200:G200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A165:D165"/>
    <mergeCell ref="B167:C167"/>
    <mergeCell ref="B166:G166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A138:D138"/>
    <mergeCell ref="B140:C140"/>
    <mergeCell ref="B141:C141"/>
    <mergeCell ref="B142:C142"/>
    <mergeCell ref="B143:C143"/>
    <mergeCell ref="B139:G13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A130:D130"/>
    <mergeCell ref="B131:G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A81:D81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A59:D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A37:D37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A17:D17"/>
    <mergeCell ref="B10:C10"/>
    <mergeCell ref="B11:C11"/>
    <mergeCell ref="A7:A8"/>
    <mergeCell ref="B7:C8"/>
    <mergeCell ref="D7:D8"/>
    <mergeCell ref="E7:E8"/>
    <mergeCell ref="F7:F8"/>
    <mergeCell ref="G7:G8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HABITAT</vt:lpstr>
      <vt:lpstr>R&amp;E</vt:lpstr>
      <vt:lpstr>PROMEDIO Z3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 Administrativa - Meta - Villavicencio</dc:creator>
  <cp:lastModifiedBy>Coordinación De Ejecución Presupuestal - Meta - Villav</cp:lastModifiedBy>
  <dcterms:created xsi:type="dcterms:W3CDTF">2026-06-30T19:34:04Z</dcterms:created>
  <dcterms:modified xsi:type="dcterms:W3CDTF">2026-07-02T19:47:12Z</dcterms:modified>
</cp:coreProperties>
</file>