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presiifvcio_cendoj_ramajudicial_gov_co/Documents/Escritorio/PRESUPUESTO 2026/Contratos/Precios obra municipios/"/>
    </mc:Choice>
  </mc:AlternateContent>
  <xr:revisionPtr revIDLastSave="41" documentId="8_{5B6B2EA6-9541-4D25-87EF-5A470F92543C}" xr6:coauthVersionLast="47" xr6:coauthVersionMax="47" xr10:uidLastSave="{BD390D90-1B5B-4CF2-9FBD-EFC29700440C}"/>
  <bookViews>
    <workbookView xWindow="12900" yWindow="0" windowWidth="15990" windowHeight="15390" activeTab="2" xr2:uid="{9F97314D-7B38-4837-A6A0-52AE1C7A58BC}"/>
  </bookViews>
  <sheets>
    <sheet name="HABITAT" sheetId="5" r:id="rId1"/>
    <sheet name="R&amp;E" sheetId="4" r:id="rId2"/>
    <sheet name="PROMEDIO Z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40" i="3" l="1"/>
  <c r="H240" i="3"/>
  <c r="H239" i="3"/>
  <c r="H221" i="3"/>
  <c r="H199" i="3"/>
  <c r="H165" i="3"/>
  <c r="H138" i="3"/>
  <c r="H131" i="3"/>
  <c r="H81" i="3"/>
  <c r="H59" i="3"/>
  <c r="H37" i="3"/>
  <c r="H17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7" i="3"/>
  <c r="H136" i="3"/>
  <c r="H135" i="3"/>
  <c r="H134" i="3"/>
  <c r="H133" i="3"/>
  <c r="H132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6" i="3"/>
  <c r="H15" i="3"/>
  <c r="H14" i="3"/>
  <c r="H13" i="3"/>
  <c r="H12" i="3"/>
  <c r="H11" i="3"/>
  <c r="H10" i="3"/>
  <c r="G10" i="3"/>
  <c r="E242" i="4"/>
  <c r="E224" i="4"/>
  <c r="E202" i="4"/>
  <c r="E168" i="4"/>
  <c r="E141" i="4"/>
  <c r="E133" i="4"/>
  <c r="E84" i="4"/>
  <c r="E62" i="4"/>
  <c r="E40" i="4"/>
  <c r="E20" i="4"/>
  <c r="E242" i="5" l="1"/>
  <c r="E224" i="5"/>
  <c r="E202" i="5"/>
  <c r="E168" i="5"/>
  <c r="E141" i="5"/>
  <c r="E133" i="5"/>
  <c r="E84" i="5"/>
  <c r="E62" i="5"/>
  <c r="E40" i="5"/>
  <c r="E20" i="5"/>
  <c r="F239" i="3" l="1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23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01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40" i="3"/>
  <c r="F133" i="3"/>
  <c r="F134" i="3"/>
  <c r="F135" i="3"/>
  <c r="F136" i="3"/>
  <c r="F137" i="3"/>
  <c r="F138" i="3"/>
  <c r="F132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83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61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19" i="3"/>
  <c r="F17" i="3"/>
  <c r="F11" i="3"/>
  <c r="F12" i="3"/>
  <c r="F13" i="3"/>
  <c r="F14" i="3"/>
  <c r="F15" i="3"/>
  <c r="F16" i="3"/>
  <c r="F10" i="3"/>
  <c r="E224" i="3" l="1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23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01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G199" i="3" s="1"/>
  <c r="F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167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40" i="3"/>
  <c r="E133" i="3"/>
  <c r="E134" i="3"/>
  <c r="E135" i="3"/>
  <c r="E136" i="3"/>
  <c r="E137" i="3"/>
  <c r="E138" i="3"/>
  <c r="E132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83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G81" i="3" s="1"/>
  <c r="E61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39" i="3"/>
  <c r="G37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19" i="3"/>
  <c r="E11" i="3"/>
  <c r="E12" i="3"/>
  <c r="E13" i="3"/>
  <c r="E14" i="3"/>
  <c r="E15" i="3"/>
  <c r="E16" i="3"/>
  <c r="E17" i="3"/>
  <c r="E10" i="3"/>
  <c r="E243" i="5"/>
  <c r="E245" i="5" s="1"/>
  <c r="E240" i="3" l="1"/>
  <c r="G39" i="3"/>
  <c r="E246" i="5"/>
  <c r="E244" i="5"/>
  <c r="G17" i="3"/>
  <c r="F240" i="3"/>
  <c r="E243" i="4"/>
  <c r="E244" i="4" s="1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8" i="3"/>
  <c r="G137" i="3"/>
  <c r="G136" i="3"/>
  <c r="G135" i="3"/>
  <c r="G134" i="3"/>
  <c r="G133" i="3"/>
  <c r="G132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6" i="3"/>
  <c r="G15" i="3"/>
  <c r="G14" i="3"/>
  <c r="G13" i="3"/>
  <c r="G12" i="3"/>
  <c r="G11" i="3"/>
  <c r="G59" i="3"/>
  <c r="G221" i="3"/>
  <c r="G165" i="3"/>
  <c r="G130" i="3"/>
  <c r="E247" i="5" l="1"/>
  <c r="G240" i="3"/>
  <c r="G243" i="3" s="1"/>
  <c r="E243" i="3"/>
  <c r="E245" i="4"/>
  <c r="E246" i="4"/>
  <c r="E247" i="4" l="1"/>
  <c r="E242" i="3"/>
  <c r="E241" i="3"/>
  <c r="F243" i="3"/>
  <c r="F242" i="3"/>
  <c r="F241" i="3"/>
  <c r="G241" i="3"/>
  <c r="G242" i="3"/>
  <c r="E244" i="3" l="1"/>
  <c r="F244" i="3"/>
  <c r="G244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<sst xmlns="http://schemas.openxmlformats.org/spreadsheetml/2006/main" count="1421" uniqueCount="279">
  <si>
    <t>Nombre de la Empresa</t>
  </si>
  <si>
    <t>HABITAT SOLUCIONES PARA LA CONSTRUCCION SAS</t>
  </si>
  <si>
    <t xml:space="preserve">Correo Eléctronico </t>
  </si>
  <si>
    <t>habitats.construccion@gmail.com</t>
  </si>
  <si>
    <t>Telefono de Contacto</t>
  </si>
  <si>
    <t>322 375 6616</t>
  </si>
  <si>
    <t>COTIZACIÓN ZONA 1</t>
  </si>
  <si>
    <t>ITEM</t>
  </si>
  <si>
    <t>DESCRIPCIÓN</t>
  </si>
  <si>
    <t>UNIDAD</t>
  </si>
  <si>
    <t xml:space="preserve">VALOR  UNITARIO   </t>
  </si>
  <si>
    <t>ACTIVIDADES PRELIMINARES</t>
  </si>
  <si>
    <t>Localización y replanteo con gps</t>
  </si>
  <si>
    <t>m2</t>
  </si>
  <si>
    <t>Replanteo general básico</t>
  </si>
  <si>
    <t>Localización, trazado y replanteo obra arquitectónica incluye comisión topográfica, cartera y planos.</t>
  </si>
  <si>
    <t>Localización y replanteo convencional obra arquitectónica (m2) no incluye comisión topográfica ni cartera.</t>
  </si>
  <si>
    <t>Ajuste de diseños estructural, redes eléctricas, aguas lluvias e hidrosanitarias. Incluye planos as built</t>
  </si>
  <si>
    <t>Glb</t>
  </si>
  <si>
    <t>Cerramiento provisional en muro 1 cara lamina fibrocemento 6 mm, incluye estructura cal 26, plástico interior, acabado cara exterior (estuco 3 manos de pintura) y media caña pvc</t>
  </si>
  <si>
    <t>Levantamiento en campo, identificación y georreferenciación de redes existentes eléctricas, hidráulicas y sanitarias en las áreas a intervenir, incluyendo verificación física, registro de información y elaboración de planos técnicos actualizados.</t>
  </si>
  <si>
    <t>SUB TOTAL</t>
  </si>
  <si>
    <t xml:space="preserve">DEMOLICIONES Y RETIROS </t>
  </si>
  <si>
    <t>Desmonte de cielo raso en PVC existente, incluyendo estructura de soporte, accesorios y elementos de fijación. Incluye demolición, retiro, cargue, transporte interno, clasificación y disposición final de los materiales en sitio autorizado, conforme a la normatividad ambiental vigente.</t>
  </si>
  <si>
    <t>Desmonte de cubierta existente en lámina metálica tipo canaleta o similar, incluyendo elementos de fijación y accesorios. Incluye demolición, retiro, cargue, transporte interno, clasificación y disposición final de los materiales en sitio autorizado, conforme a la normatividad ambiental vigente.</t>
  </si>
  <si>
    <t>Remoción de pintura o barniz existente en superficies arquitectónicas o estructurales mediante medios manuales o mecánicos. Incluye retiro, cargue, transporte interno y disposición final de residuos en sitio autorizado, conforme a la normatividad ambiental vigente.</t>
  </si>
  <si>
    <t>Desmonte de lavamanos existente, incluyendo accesorios, conexiones hidráulicas y elementos de fijación. Incluye retiro, cargue, transporte interno y disposición final en sitio autorizado, conforme a la normatividad ambiental vigente.</t>
  </si>
  <si>
    <t>Und</t>
  </si>
  <si>
    <t>Desmonte, limpieza y retiro de barandas existentes metálicas o similares. Incluye demolición parcial si aplica, retiro, cargue, transporte interno y disposición final en sitio autorizado, conforme a la normatividad ambiental vigente.</t>
  </si>
  <si>
    <t>m</t>
  </si>
  <si>
    <t>Desmonte manual de luminarias existentes tipo LED o similares, incluyendo accesorios y elementos de fijación. Incluye desconexión, retiro, cargue, transporte interno y disposición final en sitio autorizado, conforme a la normatividad ambiental vigente.</t>
  </si>
  <si>
    <t>Desmonte de puntos eléctricos existentes, incluyendo tubería, cableado, cajas, accesorios y elementos asociados. Incluye desconexión, retiro, cargue, transporte interno y disposición final en sitio autorizado, conforme a la normatividad ambiental vigente.</t>
  </si>
  <si>
    <t>Desmonte de canaletas o ductería eléctrica existente, incluyendo cableado y accesorios. Incluye desconexión, retiro, cargue, transporte interno y disposición final en sitio autorizado, conforme a la normatividad ambiental vigente.</t>
  </si>
  <si>
    <t>ml</t>
  </si>
  <si>
    <t>Desmonte de tablero eléctrico de 12 circuitos tipo TWS o similar, incluyendo accesorios y conexiones. Incluye desconexión, retiro, cargue, transporte interno y disposición final en sitio autorizado, conforme a la normatividad ambiental vigente.</t>
  </si>
  <si>
    <t>Desmonte de tablero eléctrico de 24 circuitos tipo TWP o similar, incluyendo accesorios y conexiones. Incluye desconexión, retiro, cargue, transporte interno y disposición final en sitio autorizado, conforme a la normatividad ambiental vigente.</t>
  </si>
  <si>
    <t>Demolición controlada de elementos en concreto reforzado existentes mediante medios manuales o mecánicos. Incluye corte si aplica, fragmentación, retiro, cargue, transporte interno, clasificación y disposición final en sitio autorizado, conforme a la normatividad ambiental vigente.</t>
  </si>
  <si>
    <t>m3</t>
  </si>
  <si>
    <t>Desmonte y posterior reinstalación de puertas en madera o aluminio, incluyendo marcos, accesorios y elementos de fijación. Incluye retiro temporal, cargue, transporte interno, almacenamiento, protección y reinstalación, así como disposición final de elementos no reutilizables.</t>
  </si>
  <si>
    <t>Desmonte y posterior reinstalación de ventanas existentes en aluminio, incluyendo marcos, hojas, accesorios y elementos de fijación. Incluye retiro temporal, cargue, transporte interno, almacenamiento, protección, reinstalación y disposición final de elementos no reutilizables.</t>
  </si>
  <si>
    <t>Desmonte y reinstalación de equipos de aire acondicionado existentes, incluyendo unidades condensadoras, evaporadoras, tuberías, cableado y accesorios. Incluye retiro, transporte interno, almacenamiento, protección, mantenimiento básico y disposición final de elementos no reutilizables.</t>
  </si>
  <si>
    <t>Desmonte y reinstalación de cámaras de seguridad existentes, incluyendo accesorios, cableado y conexiones al sistema CCTV. Incluye retiro, transporte interno, almacenamiento, protección y disposición final de elementos no reutilizables.</t>
  </si>
  <si>
    <t>Desmonte, traslado, acopio y posterior reinstalación de mobiliario y equipos de puesto de trabajo. Incluye retiro, cargue, transporte interno, almacenamiento, protección y disposición final de elementos no reutilizables.</t>
  </si>
  <si>
    <t>Retiro de enchapes o pisos existentes, incluyendo demolición, cargue, retiro y disposición final de escombros.</t>
  </si>
  <si>
    <t xml:space="preserve">Desmonte o retiro de fachaleta en fachadas, incluyendo desprendimiento manual o mecánico controlado, retiro de morteros de pega, limpieza de superficie base, cargue, transporte interno, evacuación desde alturas, y disposición final de residuos en sitio autorizado. Incluye suministro, montaje y operación de andamios, plataformas o equipos necesarios para trabajo en altura, así como todas las medidas de seguridad requeridas. </t>
  </si>
  <si>
    <t>OBRAS CIVILES.  </t>
  </si>
  <si>
    <t>Suministro y vaciado de concreto estructural f’c=3000 psi para la ejecución de elementos en obra, incluyendo formaleta, colocación, vibrado, curado y acabado. Incluye suministro de materiales, mano de obra, equipos y todas las actividades necesarias para su correcta ejecución.</t>
  </si>
  <si>
    <t>Ejecución de concreto para nivelación o regularización de superficies, incluyendo preparación de base, colocación, nivelación y acabado.</t>
  </si>
  <si>
    <t>Suministro, corte, doblado e instalación de acero de refuerzo para elementos en obra, incluyendo amarre, colocación y desperdicios.</t>
  </si>
  <si>
    <t>kg</t>
  </si>
  <si>
    <t>Reparación de elementos en concreto afectados por deterioro, incluyendo picado, limpieza, tratamiento de acero expuesto, reposición con mortero estructural y acabado final.</t>
  </si>
  <si>
    <t>Limpieza, pasivación y protección de acero de refuerzo expuesto mediante aplicación de productos anticorrosivos.</t>
  </si>
  <si>
    <t>Sellado e inyección de grietas en elementos de concreto de carácter estructural mediante resinas o productos especializados.</t>
  </si>
  <si>
    <t>Sellado de juntas en elementos de concreto mediante materiales elastoméricos o equivalentes.</t>
  </si>
  <si>
    <t>Regularización de superficies mediante morteros para garantizar condiciones adecuadas para la aplicación de acabados.</t>
  </si>
  <si>
    <t>Tratamiento de superficies afectadas por humedad en ambientes interiores, incluyendo retiro de materiales deteriorados, limpieza, preparación de la superficie y aplicación de recubrimientos impermeabilizantes o sistemas de protección contra humedad para interiores.</t>
  </si>
  <si>
    <t>Tratamiento de humedades por filtración en superficies exteriores mediante aplicación de impermeabilizantes, sellantes o recubrimientos resistentes a la intemperie, de acuerdo con las condiciones de exposición y características de la superficie.</t>
  </si>
  <si>
    <t>Tratamiento de humedades por capilaridad en muros mediante aplicación de barreras químicas o físicas, incluyendo inyección de productos hidrófugos o sistemas de corte de humedad.</t>
  </si>
  <si>
    <t>Suministro y aplicación de mortero impermeabilizante en superficies, incluyendo preparación de base y curado.</t>
  </si>
  <si>
    <t>Impermeabilización de superficies exteriores mediante aplicación de sistemas impermeabilizantes tales como recubrimientos cementicios, membranas asfálticas, acrílicas o poliuretánicas, según las condiciones de la superficie y recomendaciones del fabricante.</t>
  </si>
  <si>
    <t>Amarre o estabilización de muros con desprendimiento o pérdida de adherencia, mediante la instalación de anclajes, conectores o sistemas equivalentes, incluyendo perforación, fijación y resane.</t>
  </si>
  <si>
    <t>Reparación de grietas en muros de carácter no estructural mediante apertura, limpieza y sellado con morteros, resinas o materiales especializados, según el tipo y profundidad de la fisura.</t>
  </si>
  <si>
    <t>Refuerzo localizado de elementos estructurales mediante aplicación de morteros estructurales, mallas, fibras, perfiles o soluciones equivalentes, incluyendo preparación de superficie e instalación.</t>
  </si>
  <si>
    <t>Suministro e instalación de anclajes mecánicos o químicos en elementos estructurales, incluyendo perforación, limpieza, colocación y fijación.</t>
  </si>
  <si>
    <t>Refuerzo de superficies mediante instalación de malla metálica o similar y aplicación de mortero estructural, incluyendo fijación y acabado.</t>
  </si>
  <si>
    <t>Cosido de grietas estructurales mediante instalación de elementos de refuerzo transversal, incluyendo perforación, colocación de barras, anclaje y sellado.</t>
  </si>
  <si>
    <t>Construcción y/o adecuación de diques de contención para electrobombas en concreto o mampostería, incluyendo excavación, conformación, formaleta, refuerzo si aplica, vaciado, impermeabilización, acabado y disposición de material sobrante, conforme a las dimensiones requeridas en sitio.</t>
  </si>
  <si>
    <t>INTERVENCIÓN HIDROSANITARIAS</t>
  </si>
  <si>
    <t>Suministro e instalación de tuberías para conducción de agua potable, incluyendo accesorios, uniones, soportes, cortes, empalmes y pruebas de presión.</t>
  </si>
  <si>
    <t>Suministro e instalación de tuberías sanitarias para evacuación de aguas residuales, incluyendo accesorios, uniones, soportes, pendientes y conexiones.</t>
  </si>
  <si>
    <t>Suministro e instalación de tuberías para conducción de aguas lluvias, incluyendo accesorios, uniones, pendientes y conexiones a sistemas existentes.</t>
  </si>
  <si>
    <t>Suministro e instalación de accesorios de red hidráulicos tales como válvulas, llaves, registros, uniones y elementos de control, incluyendo instalación, fijación y pruebas de funcionamiento.</t>
  </si>
  <si>
    <t>und</t>
  </si>
  <si>
    <t>Suministro e instalación de aparatos sanitarios, incluyendo accesorios, conexiones hidráulicas y sanitarias, fijación y puesta en funcionamiento.</t>
  </si>
  <si>
    <t>Suministro e instalación de lavamanos, incluyendo accesorios, conexiones, fijación y pruebas de funcionamiento.</t>
  </si>
  <si>
    <t>Suministro e instalación de equipos hidráulicos, incluyendo conexiones, fijación, pruebas y puesta en funcionamiento del sistema.</t>
  </si>
  <si>
    <t>Reparación de redes hidráulicas existentes, incluyendo detección de fugas, corte, reposición de tramos y reconexión.</t>
  </si>
  <si>
    <t>Reparación de redes sanitarias existentes, incluyendo reposición de tramos, ajuste de pendientes y reconexión.</t>
  </si>
  <si>
    <t>Destaponamiento y limpieza de redes hidráulicas o sanitarias mediante métodos manuales o mecánicos, incluyendo retiro y disposición de residuos.</t>
  </si>
  <si>
    <t>Construcción o adecuación de cajas de inspección, incluye excavación, formaleta, concreto, relleno, compactación y tapas.</t>
  </si>
  <si>
    <t>Limpieza y desinfección de tanques de almacenamiento de agua potable, incluyendo lavado, retiro de sedimentos, desinfección conforme a la normatividad sanitaria vigente aplicable.</t>
  </si>
  <si>
    <t>Reparación o adecuación de tanques de almacenamiento de agua potable, incluyendo intervención de superficies, resanes, sellado de fisuras e impermeabilización mediante sistemas aptos para contacto permanente con agua potable.</t>
  </si>
  <si>
    <t>Suministro e instalación de punto hidráulico de agua potable, incluyendo derivación, accesorios, conexiones y pruebas de funcionamiento.</t>
  </si>
  <si>
    <t>Suministro e instalación de punto sanitario para conexión de aparatos, incluyendo tubería, accesorios y conexión a red existente.</t>
  </si>
  <si>
    <t>Reubicación de puntos hidráulicos o sanitarios existentes, incluyendo desmonte, traslado, adecuación y reconexión.</t>
  </si>
  <si>
    <t>Ejecución de pases en muros o placas para instalación de tuberías, incluyendo perforación, protección, resane y sellado del paso.</t>
  </si>
  <si>
    <t>Suministro e instalación de sistemas de drenaje, incluyendo tubería perforada, material filtrante, geotextil y disposición final de excavación.</t>
  </si>
  <si>
    <t>Suministro e instalación de sifones de piso o sumideros, incluyendo rejilla, conexión y fijación.</t>
  </si>
  <si>
    <t>Desinfección de redes de agua potable mediante procedimientos sanitarios conforme a la normatividad sanitaria vigente aplicable.</t>
  </si>
  <si>
    <t>INTERVENCIÓN ELÉCTRICA  </t>
  </si>
  <si>
    <t>Ejecución de regatas o ranuras en elementos de concreto o mampostería para instalación de canalizaciones eléctricas, incluyendo corte, retiro de material, limpieza, instalación de ductos y resanes, sin afectar elementos estructurales principales.</t>
  </si>
  <si>
    <t>Demolición localizada en elementos de concreto para paso de instalaciones eléctricas, incluyendo corte, retiro de material, disposición final y resane.</t>
  </si>
  <si>
    <t>Construcción de dados o bases en concreto para instalación de equipos eléctricos, incluyendo excavación, formaleta, refuerzo, vaciado y acabado.</t>
  </si>
  <si>
    <t>Perforación en elementos de concreto mediante equipo especializado para paso de tuberías o canalizaciones eléctricas, incluyendo retiro de material y limpieza.</t>
  </si>
  <si>
    <t>Resane y acabado de superficies intervenidas, incluyendo morteros, nivelación y preparación para acabados.</t>
  </si>
  <si>
    <t>Suministro e instalación de conductores eléctricos para redes de baja tensión, incluyendo tendido, empalmes, identificación y pruebas básicas de continuidad y aislamiento.</t>
  </si>
  <si>
    <t>Suministro e instalación de canalización eléctrica en tubería PVC hasta 1" de diámetro, incluyendo accesorios, uniones, fijación y soportes.</t>
  </si>
  <si>
    <t>Suministro e instalación de canalización eléctrica en tubería PVC mayor a 1" y hasta 2", incluyendo accesorios, uniones, fijación y soportes.</t>
  </si>
  <si>
    <t>Suministro e instalación de canalización eléctrica en tubería PVC mayor a 2", incluyendo accesorios, uniones, fijación y soportes.</t>
  </si>
  <si>
    <t>Suministro e instalación de canalización eléctrica en tubería metálica tipo EMT o similar hasta 1", incluyendo accesorios, uniones, fijación y soportes.</t>
  </si>
  <si>
    <t>Suministro e instalación de canalización eléctrica en tubería metálica tipo EMT o similar mayor a 1", incluyendo accesorios, uniones, fijación y soportes.</t>
  </si>
  <si>
    <t>Suministro e instalación de canalización eléctrica en tubería metálica tipo conduit hasta 1", incluyendo accesorios, uniones, fijación y soportes.</t>
  </si>
  <si>
    <t>Suministro e instalación de canalización eléctrica en tubería metálica tipo conduit mayor a 1", incluyendo accesorios, uniones, fijación y soportes.</t>
  </si>
  <si>
    <t>Suministro e instalación de canalización eléctrica mediante canaleta plástica o metálica hasta 60 mm de ancho, incluyendo accesorios, uniones, fijación y soportes.</t>
  </si>
  <si>
    <t>Suministro e instalación de canalización eléctrica mediante canaleta plástica o metálica mayor a 60 mm, incluyendo accesorios, uniones, fijación y soportes.</t>
  </si>
  <si>
    <t>Suministro e instalación de bandejas portacables, incluyendo soportes, accesorios, fijación, nivelación y alineación.</t>
  </si>
  <si>
    <t>Suministro e instalación de tablero eléctrico hasta 12 circuitos, incluyendo protecciones, conexión, organización de circuitos, identificación, verificación de funcionamiento y puesta en servicio.</t>
  </si>
  <si>
    <t>5.18</t>
  </si>
  <si>
    <t>Suministro e instalación de tablero eléctrico de 13 a 24 circuitos, incluyendo protecciones, conexión, organización de circuitos, identificación, verificación de funcionamiento y puesta en servicio.</t>
  </si>
  <si>
    <t>5.19</t>
  </si>
  <si>
    <t>Suministro e instalación de tablero eléctrico mayor a 24 circuitos, incluyendo protecciones, conexión, organización de circuitos, identificación, verificación de funcionamiento y puesta en servicio.</t>
  </si>
  <si>
    <t>Adecuación o modificación de tableros eléctricos existentes, incluyendo reorganización, cambio de protecciones, conexión y verificación de funcionamiento.</t>
  </si>
  <si>
    <t>Suministro e instalación de salidas eléctricas para conexión de equipos o iluminación, incluyendo cableado, accesorios, conexión a red y verificación de funcionamiento.</t>
  </si>
  <si>
    <t>Suministro e instalación de tomacorrientes, incluyendo caja, accesorios, conexión y verificación de funcionamiento.</t>
  </si>
  <si>
    <t>Suministro e instalación de interruptores eléctricos, incluyendo conexión, fijación y verificación de funcionamiento.</t>
  </si>
  <si>
    <t>Suministro e instalación de luminarias, incluyendo accesorios, conexión, fijación y verificación de funcionamiento.</t>
  </si>
  <si>
    <t>Desmonte y reinstalación de luminarias existentes, incluyendo traslado, adecuación, reconexión y verificación de funcionamiento.</t>
  </si>
  <si>
    <t>Suministro e instalación o adecuación de sistemas de puesta a tierra, incluyendo electrodos, conductores, conexiones y medición de resistencia de puesta a tierra.</t>
  </si>
  <si>
    <t>Suministro e instalación de canalización para redes de datos o seguridad, incluyendo ductos, accesorios, fijación y canalización independiente de redes eléctricas conforme a normatividad aplicable.</t>
  </si>
  <si>
    <t>Reubicación de puntos eléctricos existentes, incluyendo desmonte, traslado, adecuación, reconexión y verificación de funcionamiento.</t>
  </si>
  <si>
    <t>Ejecución de pases en muros o placas para instalación eléctrica, incluyendo perforación, protección, resane y sellado del paso.</t>
  </si>
  <si>
    <t>Reparación de redes eléctricas existentes, incluyendo detección de fallas, reposición de tramos, reconexión y verificación de funcionamiento.</t>
  </si>
  <si>
    <t>Suministro e instalación de circuitos eléctricos derivados, incluyendo cableado, protecciones, conexión a tablero y pruebas de continuidad y funcionamiento del circuito.</t>
  </si>
  <si>
    <t>Suministro e instalación de luminarias de emergencia, incluyendo conexión y verificación de funcionamiento.</t>
  </si>
  <si>
    <t>Suministro y elaboración de estudio fotométrico y/o certificación RETILAP para sistemas de iluminación intervenidos, cuando sea requerido por la normatividad vigente o por la supervisión.</t>
  </si>
  <si>
    <t>Suministro e instalación de acometidas eléctricas en baja tensión, incluyendo conductores, canalización, protecciones, conexión a red existente y verificación de funcionamiento y medición de continuidad del sistema.</t>
  </si>
  <si>
    <t>Suministro e instalación o adecuación de transformadores o equipos asociados a subestaciones eléctricas, incluyendo conexiones, protecciones y verificación de funcionamiento.</t>
  </si>
  <si>
    <t>Suministro e instalación de sistema de protección contra descargas atmosféricas (pararrayos), incluyendo captadores, bajantes, sistema de puesta a tierra, conexiones y verificación de funcionamiento y continuidad del sistema.</t>
  </si>
  <si>
    <t>Mantenimiento preventivo y correctivo de sistemas eléctricos, por tablero o sistema intervenido, incluyendo limpieza, ajuste de conexiones, verificación de protecciones y funcionamiento con la previa validación y autorización de la supervisión.</t>
  </si>
  <si>
    <t>Suministro e instalación de sistemas fotovoltaicos, incluyendo panel solar, estructuras, inversores, cableado, conexión al sistema eléctrico existente, pruebas de generación, sincronización y verificación de funcionamiento del sistema.</t>
  </si>
  <si>
    <t>Mantenimiento y limpieza de paneles solares, incluyendo limpieza, revisión de conexiones eléctricas, verificación de generación y funcionamiento del sistema.</t>
  </si>
  <si>
    <t>Suministro e instalación de cajas eléctricas para paso, derivación o salida, incluyendo fijación, accesorios, conexión y verificación de funcionamiento.</t>
  </si>
  <si>
    <t>Suministro e instalación de dispositivos de protección eléctrica, tales como interruptores automáticos, diferenciales u otros, incluyendo conexión y verificación de funcionamiento.</t>
  </si>
  <si>
    <t>Suministro e instalación de señalización y rotulado de sistemas eléctricos existentes, incluyendo identificación de circuitos, tableros y redes.</t>
  </si>
  <si>
    <t>Suministro e instalación de luminarias tipo reflector para iluminación exterior hasta 100W, incluyendo soportes, accesorios, conexión al sistema eléctrico, fijación y verificación de funcionamiento, conforme a normatividad RETILAP aplicable.</t>
  </si>
  <si>
    <t>Suministro e instalación de luminarias tipo reflector para iluminación exterior mayor a 100W, incluyendo soportes, accesorios, conexión al sistema eléctrico, fijación y verificación de funcionamiento, conforme a normatividad RETILAP aplicable.</t>
  </si>
  <si>
    <t>Suministro e instalación de equipos de medición eléctrica, incluyendo conexión, configuración y verificación de funcionamiento.</t>
  </si>
  <si>
    <t>Suministro e instalación de poste metálico para alumbrado exterior, en acero galvanizado o inoxidable, incluyendo base de anclaje, platina, pernos, accesorios, instalación, conexión al sistema eléctrico y verificación de funcionamiento.</t>
  </si>
  <si>
    <t>Suministro e instalación de poste abatible para alumbrado exterior, incluyendo mecanismo de abatimiento, base de anclaje, herrajes, instalación, conexión al sistema eléctrico y verificación de funcionamiento.</t>
  </si>
  <si>
    <t>CUBIERTA</t>
  </si>
  <si>
    <t>6.1</t>
  </si>
  <si>
    <t>Suministro e instalación de pasarela en cubierta para labores de inspección y mantenimiento, en estructura metálica o aluminio, con ancho mínimo de 1,20 m o según diseño, incluyendo superficie de tránsito tipo rejilla o lámina antideslizante, estructura de soporte, anclajes a la estructura existente, barandas de seguridad en tubería metálica o aluminio, elementos de fijación, acceso y todo lo necesario para su correcto funcionamiento y seguridad.</t>
  </si>
  <si>
    <t>6.2</t>
  </si>
  <si>
    <t>Suministro e instalación de flanche en lámina galvanizada calibre 22, ancho aproximado de 0,40 m, anclado a muro o elemento existente, incluyendo fijación, sellado y cinta bituminosa autoadhesiva o equivalente.</t>
  </si>
  <si>
    <t>6.3</t>
  </si>
  <si>
    <t>Mantenimiento e impermeabilización de vigas canal o superficies de cubierta mediante aplicación de manto asfáltico o sistema equivalente, incluyendo preparación de superficie, limpieza, imprimación y acabado final.</t>
  </si>
  <si>
    <t>6.4</t>
  </si>
  <si>
    <t>Suministro e instalación de cubierta tipo sándwich en lámina metálica calibre 26 prepintada o equivalente, con núcleo en poliuretano o material aislante (espesor mínimo 30–40 mm), incluyendo fijaciones, tornillería, remates, sellos y todos los elementos necesarios para su correcta instalación.</t>
  </si>
  <si>
    <t>6.5</t>
  </si>
  <si>
    <t>Suministro e instalación de estructura metálica para soporte de cubierta o pasarelas, en perfiles estructurales conforme a diseño, incluyendo fabricación, montaje, anclajes y aplicación de pintura anticorrosiva.</t>
  </si>
  <si>
    <t>6.6</t>
  </si>
  <si>
    <t>Limpieza y mantenimiento de canales de cubierta para evacuación de aguas lluvias, incluyendo retiro de sedimentos, residuos, material vegetal y obstrucciones, limpieza manual o mecánica, disposición final de residuos en sitio autorizado, verificación del correcto flujo del sistema y revisión de puntos críticos.</t>
  </si>
  <si>
    <t>ADECUACIONES LOCATIVAS </t>
  </si>
  <si>
    <t>Suministro y aplicación de pañete en muros interiores sobre malla, incluyendo venas, filos, dilataciones, preparación de superficie, mortero y acabado.</t>
  </si>
  <si>
    <t xml:space="preserve">Suministro y aplicación de pañete en muros exteriores y culatas con mortero con aditivo hidrófugo, incluyendo preparación de superficie, aplicación en alturas mayores a 3,00 m y acabado tipo fachada. </t>
  </si>
  <si>
    <t>Suministro y aplicación de estuco acrílico en muros interiores, incluyendo preparación de superficie y acabado.</t>
  </si>
  <si>
    <t>Suministro y aplicación de pintura vinilo en muros interiores, mínimo tres (3) manos, incluyendo preparación de superficie.</t>
  </si>
  <si>
    <t>Suministro y aplicación de pintura para exteriores tipo acrílica, incluyendo preparación de superficie y acabado mínimo tres (3) manos.</t>
  </si>
  <si>
    <t>Suministro y aplicación de pintura esmalte en elementos metálicos, incluyendo limpieza, preparación de superficie, aplicación de anticorrosivo, pintura de acabado y verificación de adherencia.</t>
  </si>
  <si>
    <t>Tratamiento integral de humedad en muros interiores, incluyendo retiro de material deteriorado, limpieza, preparación de superficie y aplicación de sistema técnico especializado.</t>
  </si>
  <si>
    <t>Tratamiento superficial contra humedad en muros interiores mediante aplicación de recubrimientos impermeabilizantes o hidrófugos de base acrílica, elastomérica o equivalente, sin intervención de base. Incluye preparación de superficie y aplicación conforme a especificaciones del fabricante.</t>
  </si>
  <si>
    <t xml:space="preserve">Suministro y aplicación de impermeabilizante en muros interiores, mediante recubrimientos cementicios, acrílicos o equivalentes, incluyendo preparación de superficie. </t>
  </si>
  <si>
    <t>Suministro y aplicación de sistema impermeabilizante en muros exteriores, mediante recubrimientos elastoméricos, cementicios, acrílicos o poliuretánicos, incluyendo preparación de superficie y acabado resistente a la intemperie, en zonas que presenten o hayan presentado humedad, filtración o exposición directa a la intemperie, previa verificación por parte de la supervisión.</t>
  </si>
  <si>
    <t>Suministro e instalación de enchape cerámico en muros, incluyendo cortes, nivelación, boquilla, limpieza final y alineación de juntas.</t>
  </si>
  <si>
    <t>Suministro e instalación de piso en baldosa o cerámica, incluyendo nivelación, alineación, boquilla, acabado y limpieza final.</t>
  </si>
  <si>
    <t>Suministro e instalación de guardaescoba en PVC, incluyendo fijación cortes, uniones y acabado.</t>
  </si>
  <si>
    <t>Suministro y aplicación de pintura en cielorrasos, incluyendo preparación de superficie, resanes menores y acabado.</t>
  </si>
  <si>
    <t>Sellado de juntas en pisos mediante materiales elastoméricos o equivalentes, incluyendo preparación de superficie y aplicación.</t>
  </si>
  <si>
    <t>Sellado de juntas en muros, enchapes o elementos constructivos mediante siliconas o sellantes, incluyendo preparación y aplicación.</t>
  </si>
  <si>
    <t>Resane y acabado de superficies intervenidas en muros o cielos, incluyendo morteros, lijado y preparación para pintura.</t>
  </si>
  <si>
    <t>Suministro y aplicación de estuco para exteriores, incluyendo preparación siempre que la superficie existente se encuentre en condiciones aptas.</t>
  </si>
  <si>
    <t>Aplicación de pintura en muros interiores o exteriores sobre superficies existentes, sin intervención de base, incluyendo limpieza, lijado y preparación básica.</t>
  </si>
  <si>
    <t xml:space="preserve">Nivelación o regularización de pisos mediante mortero, incluyendo preparación de superficie y acabado para instalación de revestimientos. </t>
  </si>
  <si>
    <t xml:space="preserve">Reposición puntual de enchape en muros o pisos, incluyendo suministro, instalación, boquilla y limpieza. No incluye demolición o retiro de elementos existentes. </t>
  </si>
  <si>
    <t>Aplicación de recubrimiento anticorrosivo en elementos metálicos, incluyendo limpieza y preparación de superficie.</t>
  </si>
  <si>
    <t>Suministro e instalación de cielo raso en panel de yeso, PVC o similar, incluyendo estructura de soporte, nivelación, anclajes, protección de áreas inferiores, control de caída de materiales, tratamiento de juntas, pintura y acabado final.</t>
  </si>
  <si>
    <t xml:space="preserve">Suministro y aplicación de boquilla para enchapes en muros o pisos, incluyendo preparación y limpieza final.  </t>
  </si>
  <si>
    <t>Suministro y aplicación de imprimante o sellador previo a pintura o recubrimientos, incluyendo preparación de superficie.</t>
  </si>
  <si>
    <t>CARPINTERÍA, CERRAMIENTO Y ELEMENTOS ARQUITECTÓNICOS  </t>
  </si>
  <si>
    <t>Suministro e instalación de puerta tipo seguridad para uso institucional, conformada por hoja con estructura interna en bastidor de aglomerado RH (resistente a la humedad), con núcleo tipo macizo tubular en MDP, caras en tablero MDP con acabado en formica F-8. Incluye refuerzo estructural para cerradura, marco, tapajuntas, herrajes, cerradura multipunto, bisagras de seguridad tipo antipalanca, sistema de sellado inferior tipo guillotina, ajuste, nivelación y verificación de funcionamiento. El sistema deberá ser apto para uso en ambientes con humedad relativa elevada y contar con ficha técnica del fabricante, previa aprobación de la supervisión. Las dimensiones, acabado y configuración final se definirán de acuerdo con las condiciones de la sede a intervenir.</t>
  </si>
  <si>
    <t>Suministro e instalación de puerta en aluminio para uso interior o exterior, conformada por hoja en perfilería de aluminio extruido o equivalente, con panel liso, fresado o con inserciones de vidrio según diseño. Incluye marco, tapajuntas, herrajes, cerradura, bisagras, accesorios, fijación, ajuste, nivelación y verificación de funcionamiento. Espesor de la hoja mínimo de 45 mm. El acabado será en pintura electrostática tipo RAL o anodizado, según definición del proyecto. Las dimensiones, configuración y diseño final se definirán de acuerdo con las condiciones de la sede a intervenir.</t>
  </si>
  <si>
    <t>Suministro e instalación de puerta metálica, incluyendo marco, hoja, refuerzos, herrajes, cerradura, pintura anticorrosiva y acabado, instalación, fijación y verificación de funcionamiento, conforme a dimensiones existentes en obra.</t>
  </si>
  <si>
    <t>Suministro e instalación de marco metálico o en madera para puertas, incluyendo anclajes, nivelación y fijación.</t>
  </si>
  <si>
    <t>Suministro e instalación de bisagras, herrajes o accesorios para puertas, incluyendo ajuste y verificación de funcionamiento.</t>
  </si>
  <si>
    <t>Suministro e instalación de pasadores, cerrojos o pestillos para puertas o ventanas, incluyendo fijación y verificación de funcionamiento.</t>
  </si>
  <si>
    <t>Reparación y ajuste de puertas existentes en madera, incluyendo cambio de herrajes, nivelación, cepillado, alineación y verificación de funcionamiento, conforme a dimensiones existentes en obra.</t>
  </si>
  <si>
    <t>Reparación y ajuste de puertas existentes en metálicas, incluyendo cambio de herrajes, nivelación, cepillado, alineación y verificación de funcionamiento, conforme a dimensiones existentes en obra.</t>
  </si>
  <si>
    <t>Suministro e instalación de ventanas en aluminio, incluyendo marcos, hojas, vidrios, sellos, herrajes, fijación, nivelación y verificación de funcionamiento.</t>
  </si>
  <si>
    <t>Suministro e instalación de ventanas en aluminio, incluyendo marcos, hojas, vidrios, sellos, herrajes, fijación, nivelación y verificación de funcionamiento. Incluye película de control solar.</t>
  </si>
  <si>
    <t>Suministro e instalación de ventanas metálicas, incluyendo marcos, hojas, vidrios, sellos, herrajes, fijación, nivelación y verificación de funcionamiento.</t>
  </si>
  <si>
    <t>Suministro e instalación de ventanas metálicas, incluyendo marcos, hojas, vidrios, sellos, herrajes, fijación, nivelación y verificación de funcionamiento. Incluye película de control solar.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</si>
  <si>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</si>
  <si>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</si>
  <si>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</si>
  <si>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</si>
  <si>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</si>
  <si>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</si>
  <si>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</si>
  <si>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empaques, felpas o sellos para ventanas, incluyendo retiro de elementos deteriorados e instalación.</t>
  </si>
  <si>
    <t>Mantenimiento o reparación de ventanas existentes, incluyendo ajuste de hojas, cambio de accesorios, sellos y verificación de funcionamiento.</t>
  </si>
  <si>
    <t>Suministro e instalación de vidrio para ventanas o puertas, incluyendo corte, transporte, instalación, sellado y limpieza final.</t>
  </si>
  <si>
    <t>Reposición de vidrio en ventanas o puertas, incluyendo retiro de piezas deterioradas, suministro, instalación y sellado.</t>
  </si>
  <si>
    <t>Suministro e instalación de cerradura tipo pomo, incluyendo instalación, ajuste y verificación de funcionamiento.</t>
  </si>
  <si>
    <t>Suministro e instalación de cerradura de seguridad tipo embutir o sobreponer, con sistema de cierre reforzado, cilindro de seguridad, mínimo tres (3) puntos de anclaje o pasadores de seguridad, incluyendo accesorios, instalación, ajuste y verificación de funcionamiento. El sistema deberá contar con ficha técnica del fabricante y ser aprobado por la supervisión.</t>
  </si>
  <si>
    <t>Suministro e instalación de cerradura de alta seguridad tipo embutir o sistema multipunto, con mínimo tres (3) puntos de cierre distribuidos en la hoja, cilindro de alta seguridad, protección contra ganzuado, taladro y manipulación, incluyendo accesorios, instalación, ajuste y verificación de funcionamiento. El sistema deberá contar con ficha técnica del fabricante y cumplir condiciones de uso institucional, previa aprobación de la supervisión.</t>
  </si>
  <si>
    <t>Suministro e instalación de rejas metálicas de seguridad, incluyendo fabricación, pintura anticorrosiva, transporte, instalación, anclaje y verificación de estabilidad.</t>
  </si>
  <si>
    <t>Suministro e instalación de puertas metálicas tipo reja o seguridad, incluyendo fabricación, herrajes, pintura anticorrosiva, instalación y verificación de funcionamiento.</t>
  </si>
  <si>
    <t>Suministro e instalación de barandas metálicas, incluyendo fabricación, soldadura, pintura anticorrosiva y acabado.</t>
  </si>
  <si>
    <t>Sellado perimetral de puertas o ventanas existentes mediante siliconas o sellantes, incluyendo preparación de superficie y aplicación.</t>
  </si>
  <si>
    <t>Suministro e instalación de cerramientos metálicos o divisiones, incluyendo estructura, anclajes, pintura y acabado.</t>
  </si>
  <si>
    <t>Mantenimiento preventivo o correctivo de elementos de carpintería (puertas, ventanas, rejas), incluyendo ajuste, limpieza, lubricación, cambio de accesorios menores y verificación de funcionamiento.</t>
  </si>
  <si>
    <t>ELEMENTOS COMPLEMENTARIOS Y DE SEGURIDAD </t>
  </si>
  <si>
    <t>Suministro e instalación de señalización reglamentaria de seguridad y evacuación (salidas de emergencia, rutas de evacuación, puntos de encuentro, equipos contra incendio), conforme a normatividad vigente, incluyendo fijación y verificación de visibilidad.</t>
  </si>
  <si>
    <t>Suministro y aplicación de demarcación de áreas mediante pintura para señalización horizontal (zonas de circulación, seguridad, evacuación o restricción), incluyendo preparación de superficie.</t>
  </si>
  <si>
    <t>Suministro y aplicación de señalización horizontal mediante pintura para la demarcación de símbolos, pictogramas o elementos gráficos (rutas de evacuación, señalización de seguridad, accesibilidad, zonas especiales u otros), incluyendo trazado, preparación de superficie, aplicación de pintura y acabado final. Se consideran símbolos de tamaño estándar hasta 1,00 m² por unidad.</t>
  </si>
  <si>
    <t>Suministro e instalación de señalización fotoluminiscente para rutas de evacuación, incluyendo fijación y verificación de funcionamiento.</t>
  </si>
  <si>
    <t>Suministro e instalación de detectores de humo o calor tipo autónomo o convencional, incluyendo conexión y verificación de funcionamiento.</t>
  </si>
  <si>
    <t>Suministro e instalación de dispositivos de alarma sonora o visual tipo autónomo, incluyendo conexión y verificación de funcionamiento.</t>
  </si>
  <si>
    <t>Suministro e instalación de bolardos o elementos de control de acceso, incluyendo anclaje y fijación.</t>
  </si>
  <si>
    <t>Suministro e instalación de bandas antideslizantes en escaleras o rampas, incluyendo preparación de superficie y fijación.</t>
  </si>
  <si>
    <t>Suministro e instalación de pasamanos metálicos, incluyendo soportes, anclajes, fijación y acabado.</t>
  </si>
  <si>
    <t>Suministro e instalación de franjas de seguridad o señalización en superficies vidriadas, incluyendo limpieza y fijación.</t>
  </si>
  <si>
    <t>Suministro e instalación de divisiones o puertas en vidrio templado o laminado, incluyendo tipo de vidrio según requerimiento (templado o laminado), herrajes, fijación y verificación de funcionamiento.</t>
  </si>
  <si>
    <t>Suministro e instalación de película de seguridad para superficies vidriadas, incluyendo limpieza y aplicación.</t>
  </si>
  <si>
    <t>Suministro e instalación de cerramientos livianos (malla, panel o similar) para control de acceso, incluyendo estructura, anclajes, fijación y acabado, conforme a condiciones definidas en obra.</t>
  </si>
  <si>
    <t>Suministro e instalación de placas de identificación para oficinas, áreas o dependencias,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</si>
  <si>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numeración o rotulado de puertas,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</si>
  <si>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tableros informativos o señalización institucional,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</si>
  <si>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señalización exterior institucional, incluyendo estructura de soporte, anclaje, fijación y verificación de estabilidad. La información y características finales deberán ser aprobadas dependiendo la sede a intervenir.</t>
  </si>
  <si>
    <t>Mantenimiento o reposición de señalización existente, incluyendo limpieza, ajuste, reubicación o cambio de elementos deteriorados.</t>
  </si>
  <si>
    <t>Suministro e instalación de soportes para extintores, incluyendo fijación.</t>
  </si>
  <si>
    <t>Suministro e instalación de punto de anclaje para trabajo en alturas tipo argolla o anillo en “D” en acero inoxidable, certificado para detención, restricción o posicionamiento, incluyendo certificación del fabricante y capacidad de carga conforme a normatividad vigente aplicable a trabajo en alturas.</t>
  </si>
  <si>
    <t>INTERVENCIONES EXTERNAS Y PAISAJISMO  </t>
  </si>
  <si>
    <t>Limpieza, desbroce y descapote de zonas exteriores, incluyendo retiro de capa vegetal, recolección, cargue, transporte y disposición final de residuos en sitio autorizado, conforme a la normatividad ambiental vigente.</t>
  </si>
  <si>
    <t>Nivelación y conformación de terreno en zonas exteriores, incluyendo corte, relleno, extendido y compactación.</t>
  </si>
  <si>
    <t>Suministro, extendido y compactación de material de relleno seleccionado para adecuación de áreas exteriores.</t>
  </si>
  <si>
    <t>Suministro y construcción de andenes en concreto, incluyendo formaleta, vaciado, acabado, juntas y curado.</t>
  </si>
  <si>
    <t>Suministro y construcción de placas de concreto para zonas exteriores, incluyendo preparación de base, refuerzo, vaciado y acabado.</t>
  </si>
  <si>
    <t>Suministro e instalación de bordillos en concreto o prefabricados, incluyendo excavación, base y fijación.</t>
  </si>
  <si>
    <t>Construcción de cuneta o canal para drenaje superficial en concreto, sección tipo triangular o trapezoidal, con dimensiones hasta 0,30 m de ancho y 0,30 m de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</si>
  <si>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0,30 m y hasta 0,60 m de ancho y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</si>
  <si>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0,60 m de ancho o profundidad, incluyendo excavación, conformación, formaleta, refuerzo si aplica, vaciado, acabado y disposición de material sobrante.</t>
  </si>
  <si>
    <t>Suministro e instalación de sistema de drenaje tipo francés, incluyendo tubería perforada, material filtrante y geotextil.</t>
  </si>
  <si>
    <t>Suministro e instalación de rejillas o sumideros para evacuación de aguas lluvias, incluyendo conexión y fijación.</t>
  </si>
  <si>
    <t>Suministro y extendido de tierra vegetal para conformación de zonas verdes.</t>
  </si>
  <si>
    <t>Suministro y siembra de césped natural, incluyendo preparación de terreno y riego inicial.</t>
  </si>
  <si>
    <t>Suministro y siembra de plantas ornamentales, arbustos o especies vegetales, incluyendo excavación, abonado y riego inicial.</t>
  </si>
  <si>
    <t>Mantenimiento de zonas verdes, incluyendo poda, limpieza, riego y reposición de especies.</t>
  </si>
  <si>
    <t>Limpieza final de áreas exteriores intervenidas, incluyendo retiro de residuos y entrega en condiciones de uso.</t>
  </si>
  <si>
    <t xml:space="preserve">TOTAL COSTO DIRECTO </t>
  </si>
  <si>
    <t xml:space="preserve">Administración </t>
  </si>
  <si>
    <t>Imprevistos</t>
  </si>
  <si>
    <t>Utilidad</t>
  </si>
  <si>
    <t xml:space="preserve">Nota 1. </t>
  </si>
  <si>
    <t xml:space="preserve">Nota 2. </t>
  </si>
  <si>
    <t>La cotización deberá ser presentada en formato Excel y PDF, este último debidamente firmado por el representante legal o quien haga sus veces.
Así mismo, el cotizante deberá adjuntar:
Certificado de existencia y representación legal (Cámara de Comercio), con fecha de expedición no mayor a treinta (30) días calendario a la fecha de presentación de la cotización.
Registro Único Tributario (RUT) actualizado, en consideración al monto del proceso y para efectos de verificación de responsabilidades fiscales y tributarias.</t>
  </si>
  <si>
    <t xml:space="preserve">Nota 3. </t>
  </si>
  <si>
    <t>El cotizante deberá incluir dentro de su propuesta económica la totalidad de las actividades, suministros, equipos, materiales, mano de obra, adecuaciones y demás requerimientos necesarios para la ejecución integral del objeto, aun cuando estos no se encuentren expresamente descritos en el presente formato, pero resulten necesarios para su correcta funcionalidad y puesta en operación.
Así mismo, deberá contemplar todos los costos directos e indirectos, así como los impuestos, tasas, contribuciones y demás gravámenes aplicables, tales como importación, nacionalización, aranceles y tributos, sin que haya lugar a reconocimientos adicionales por estos conceptos durante la ejecución.</t>
  </si>
  <si>
    <t xml:space="preserve">Nota 4. </t>
  </si>
  <si>
    <r>
      <rPr>
        <b/>
        <i/>
        <sz val="8"/>
        <rFont val="Arial"/>
        <family val="2"/>
      </rPr>
      <t>Normativa aplicable y gestión de Seguridad y Salud en el Trabajo (HSE).</t>
    </r>
    <r>
      <rPr>
        <i/>
        <sz val="8"/>
        <rFont val="Arial"/>
        <family val="2"/>
      </rPr>
      <t xml:space="preserve">
El cotizante deberá garantizar el cumplimiento integral de la normatividad técnica, eléctrica, ambiental y de seguridad industrial aplicable durante la ejecución del contrato, incluyendo pero sin limitarse a:
Reglamento Técnico de Instalaciones Eléctricas – RETIE
Norma Técnica Colombiana NTC 5926 (ascensores eléctricos)
Reglamento Colombiano de Construcción Sismo Resistente – NSR-10 (cuando aplique)
Normativa ambiental vigente para manejo, transporte y disposición final de residuos
Sistema de Gestión de Seguridad y Salud en el Trabajo (SG-SST) conforme a la normatividad colombiana vigente
Normas aplicables para trabajo seguro en alturas, riesgo eléctrico y manipulación de cargas
</t>
    </r>
    <r>
      <rPr>
        <b/>
        <i/>
        <sz val="8"/>
        <rFont val="Arial"/>
        <family val="2"/>
      </rPr>
      <t>Gestión HSE durante la ejecución</t>
    </r>
    <r>
      <rPr>
        <i/>
        <sz val="8"/>
        <rFont val="Arial"/>
        <family val="2"/>
      </rPr>
      <t>:
El contratista deberá garantizar la implementación de un sistema de gestión HSE adecuado para las actividades objeto del contrato, incluyendo:
Designación obligatoria de un profesional responsable en Seguridad y Salud en el Trabajo (HSE), quien deberá tener licencia vigente y experiencia en actividades similares, con presencia durante la ejecución de las actividades críticas.
Elaboración e implementación de matrices de identificación de peligros, evaluación y valoración de riesgos (IPER o equivalente).
Implementación de procedimientos seguros de trabajo (incluyendo LOTO, trabajo en alturas, izaje y manejo de cargas).
Uso obligatorio de elementos de protección personal (EPP) certificados.
Señalización, delimitación y control de áreas de intervención.
Reporte y gestión de incidentes y accidentes de trabajo.
Alcance: El cumplimiento de estas disposiciones será de carácter obligatorio y se entenderá incluido dentro del valor de la cotización, sin que haya lugar a pagos adicionales por este concepto.</t>
    </r>
  </si>
  <si>
    <t>FIRMA</t>
  </si>
  <si>
    <t xml:space="preserve">NOMBRE DEL COTIZANTE </t>
  </si>
  <si>
    <t>HABITAT SOLUCIONES PARA LA CONSTRUCCION SAS</t>
  </si>
  <si>
    <t>NIT/CC</t>
  </si>
  <si>
    <t>901715048-0</t>
  </si>
  <si>
    <t>REPRESENTANTE LEGAL</t>
  </si>
  <si>
    <t>LUIS ALBERTO TRIANA GOMEZ </t>
  </si>
  <si>
    <t>ingenieria y suministros r&amp;e s.as.</t>
  </si>
  <si>
    <t>ingenieriaysuministrosrye@gmail.com</t>
  </si>
  <si>
    <r>
      <t xml:space="preserve">Se informa a los cotizantes que las intervenciones se ejecutarán en las sedes judiciales correspondientes a la </t>
    </r>
    <r>
      <rPr>
        <b/>
        <i/>
        <sz val="8"/>
        <rFont val="Arial"/>
        <family val="2"/>
      </rPr>
      <t>ZONA 1</t>
    </r>
    <r>
      <rPr>
        <i/>
        <sz val="8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</si>
  <si>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PROMEDIO</t>
  </si>
  <si>
    <t>HABITAT</t>
  </si>
  <si>
    <t>R&amp;E</t>
  </si>
  <si>
    <t xml:space="preserve">VALOR TOTAL </t>
  </si>
  <si>
    <t>VALOR TOTAL INCLUIDO IVA</t>
  </si>
  <si>
    <r>
      <rPr>
        <i/>
        <sz val="8"/>
        <color rgb="FF000000"/>
        <rFont val="Arial"/>
        <family val="2"/>
      </rPr>
      <t xml:space="preserve">Se informa a los cotizantes que las intervenciones se ejecutarán en las sedes judiciales correspondientes a la </t>
    </r>
    <r>
      <rPr>
        <b/>
        <i/>
        <sz val="8"/>
        <color rgb="FF000000"/>
        <rFont val="Arial"/>
        <family val="2"/>
      </rPr>
      <t>ZONA 2</t>
    </r>
    <r>
      <rPr>
        <i/>
        <sz val="8"/>
        <color rgb="FF000000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</si>
  <si>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COTIZACIÓN ZONA 2</t>
  </si>
  <si>
    <t>PROMEDIO DE LAS COTIZACIONES RECIBIDAS ZONA 4</t>
  </si>
  <si>
    <t>CON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</si>
</sst>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_([$$-409]* #,##0.00_);_([$$-409]* \(#,##0.00\);_([$$-409]* &quot;-&quot;??_);_(@_)"/>
    <numFmt numFmtId="166" formatCode="_(&quot;$&quot;* #,##0.00_);_(&quot;$&quot;* \(#,##0.00\);_(&quot;$&quot;* &quot;-&quot;??_);_(@_)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1"/>
      <color rgb="FF000000"/>
      <name val="Aptos Narrow"/>
      <family val="2"/>
      <charset val="1"/>
    </font>
    <font>
      <b/>
      <sz val="12"/>
      <color theme="1"/>
      <name val="Aptos Narrow"/>
      <family val="2"/>
    </font>
    <font>
      <sz val="11"/>
      <color theme="1"/>
      <name val="Calibri"/>
      <family val="2"/>
    </font>
    <font>
      <sz val="12"/>
      <color rgb="FF000000"/>
      <name val="Calibri"/>
      <family val="2"/>
      <charset val="1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Aptos Narrow"/>
      <family val="2"/>
    </font>
    <font>
      <sz val="12"/>
      <name val="Aptos Narrow"/>
      <family val="2"/>
    </font>
    <font>
      <b/>
      <i/>
      <sz val="8"/>
      <name val="Arial"/>
      <family val="2"/>
    </font>
    <font>
      <i/>
      <sz val="8"/>
      <color rgb="FF000000"/>
      <name val="Arial"/>
      <family val="2"/>
    </font>
    <font>
      <b/>
      <i/>
      <sz val="8"/>
      <color rgb="FF000000"/>
      <name val="Arial"/>
      <family val="2"/>
    </font>
    <font>
      <i/>
      <sz val="8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1"/>
    </font>
    <font>
      <u/>
      <sz val="11"/>
      <color theme="10"/>
      <name val="Aptos Narrow"/>
      <family val="2"/>
      <scheme val="minor"/>
    </font>
    <font>
      <b/>
      <sz val="12"/>
      <color rgb="FFFF0000"/>
      <name val="Aptos Narrow"/>
      <family val="2"/>
    </font>
    <font>
      <b/>
      <sz val="11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1A98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AED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95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164" fontId="2" fillId="9" borderId="2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66" fontId="0" fillId="0" borderId="29" xfId="1" applyFont="1" applyBorder="1" applyAlignment="1">
      <alignment wrapText="1"/>
    </xf>
    <xf numFmtId="0" fontId="8" fillId="10" borderId="30" xfId="0" applyFont="1" applyFill="1" applyBorder="1" applyAlignment="1">
      <alignment horizontal="center" vertical="center" wrapText="1"/>
    </xf>
    <xf numFmtId="165" fontId="6" fillId="0" borderId="27" xfId="0" applyNumberFormat="1" applyFont="1" applyBorder="1"/>
    <xf numFmtId="165" fontId="6" fillId="0" borderId="33" xfId="0" applyNumberFormat="1" applyFont="1" applyBorder="1"/>
    <xf numFmtId="2" fontId="5" fillId="0" borderId="26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66" fontId="0" fillId="0" borderId="32" xfId="1" applyFont="1" applyBorder="1" applyAlignment="1">
      <alignment wrapText="1"/>
    </xf>
    <xf numFmtId="0" fontId="9" fillId="10" borderId="30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2" fontId="10" fillId="0" borderId="26" xfId="0" applyNumberFormat="1" applyFont="1" applyBorder="1" applyAlignment="1">
      <alignment horizontal="center" vertical="center" wrapText="1"/>
    </xf>
    <xf numFmtId="166" fontId="0" fillId="0" borderId="38" xfId="1" applyFont="1" applyBorder="1" applyAlignment="1">
      <alignment wrapText="1"/>
    </xf>
    <xf numFmtId="0" fontId="10" fillId="10" borderId="3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166" fontId="12" fillId="0" borderId="17" xfId="1" applyFont="1" applyBorder="1" applyAlignment="1">
      <alignment vertical="center" wrapText="1"/>
    </xf>
    <xf numFmtId="9" fontId="13" fillId="0" borderId="27" xfId="0" applyNumberFormat="1" applyFont="1" applyBorder="1" applyAlignment="1">
      <alignment vertical="center" wrapText="1"/>
    </xf>
    <xf numFmtId="166" fontId="13" fillId="0" borderId="46" xfId="1" applyFont="1" applyBorder="1" applyAlignment="1">
      <alignment vertical="center" wrapText="1"/>
    </xf>
    <xf numFmtId="166" fontId="12" fillId="0" borderId="47" xfId="1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166" fontId="0" fillId="0" borderId="27" xfId="1" applyFont="1" applyBorder="1" applyAlignment="1" applyProtection="1">
      <alignment wrapText="1"/>
      <protection locked="0"/>
    </xf>
    <xf numFmtId="166" fontId="18" fillId="0" borderId="27" xfId="1" applyFont="1" applyBorder="1" applyAlignment="1" applyProtection="1">
      <alignment wrapText="1"/>
      <protection locked="0"/>
    </xf>
    <xf numFmtId="166" fontId="13" fillId="0" borderId="27" xfId="1" applyFont="1" applyBorder="1" applyAlignment="1">
      <alignment vertical="center" wrapText="1"/>
    </xf>
    <xf numFmtId="164" fontId="2" fillId="9" borderId="26" xfId="0" applyNumberFormat="1" applyFont="1" applyFill="1" applyBorder="1" applyAlignment="1">
      <alignment horizontal="center" vertical="center" wrapText="1"/>
    </xf>
    <xf numFmtId="165" fontId="0" fillId="0" borderId="46" xfId="0" applyNumberFormat="1" applyBorder="1"/>
    <xf numFmtId="0" fontId="8" fillId="10" borderId="26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10" fillId="10" borderId="26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166" fontId="12" fillId="9" borderId="27" xfId="1" applyFont="1" applyFill="1" applyBorder="1" applyAlignment="1">
      <alignment vertical="center" wrapText="1"/>
    </xf>
    <xf numFmtId="166" fontId="12" fillId="9" borderId="46" xfId="1" applyFont="1" applyFill="1" applyBorder="1" applyAlignment="1">
      <alignment vertical="center" wrapText="1"/>
    </xf>
    <xf numFmtId="166" fontId="12" fillId="9" borderId="42" xfId="1" applyFont="1" applyFill="1" applyBorder="1" applyAlignment="1">
      <alignment vertical="center" wrapText="1"/>
    </xf>
    <xf numFmtId="166" fontId="22" fillId="9" borderId="47" xfId="1" applyFont="1" applyFill="1" applyBorder="1" applyAlignment="1">
      <alignment vertical="center" wrapText="1"/>
    </xf>
    <xf numFmtId="165" fontId="6" fillId="0" borderId="25" xfId="0" applyNumberFormat="1" applyFont="1" applyBorder="1" applyAlignment="1">
      <alignment wrapText="1"/>
    </xf>
    <xf numFmtId="165" fontId="6" fillId="0" borderId="27" xfId="0" applyNumberFormat="1" applyFont="1" applyBorder="1" applyAlignment="1">
      <alignment wrapText="1"/>
    </xf>
    <xf numFmtId="165" fontId="6" fillId="0" borderId="33" xfId="0" applyNumberFormat="1" applyFont="1" applyBorder="1" applyAlignment="1">
      <alignment wrapText="1"/>
    </xf>
    <xf numFmtId="0" fontId="5" fillId="0" borderId="27" xfId="0" applyFont="1" applyBorder="1" applyAlignment="1">
      <alignment horizontal="justify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" fillId="9" borderId="46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10" fillId="0" borderId="27" xfId="0" applyFont="1" applyBorder="1" applyAlignment="1">
      <alignment horizontal="justify" vertical="center" wrapText="1"/>
    </xf>
    <xf numFmtId="0" fontId="11" fillId="10" borderId="53" xfId="0" applyFont="1" applyFill="1" applyBorder="1" applyAlignment="1">
      <alignment horizontal="left" vertical="center" wrapText="1"/>
    </xf>
    <xf numFmtId="0" fontId="11" fillId="10" borderId="44" xfId="0" applyFont="1" applyFill="1" applyBorder="1" applyAlignment="1">
      <alignment horizontal="left" vertical="center" wrapText="1"/>
    </xf>
    <xf numFmtId="0" fontId="11" fillId="10" borderId="58" xfId="0" applyFont="1" applyFill="1" applyBorder="1" applyAlignment="1">
      <alignment horizontal="left" vertical="center" wrapText="1"/>
    </xf>
    <xf numFmtId="0" fontId="4" fillId="14" borderId="26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4" fillId="14" borderId="4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12" fillId="9" borderId="26" xfId="0" applyFont="1" applyFill="1" applyBorder="1" applyAlignment="1">
      <alignment horizontal="right" vertical="center" wrapText="1"/>
    </xf>
    <xf numFmtId="0" fontId="12" fillId="9" borderId="27" xfId="0" applyFont="1" applyFill="1" applyBorder="1" applyAlignment="1">
      <alignment horizontal="right" vertical="center" wrapText="1"/>
    </xf>
    <xf numFmtId="0" fontId="13" fillId="0" borderId="26" xfId="0" applyFont="1" applyBorder="1" applyAlignment="1">
      <alignment horizontal="right" vertical="center" wrapText="1"/>
    </xf>
    <xf numFmtId="0" fontId="13" fillId="0" borderId="27" xfId="0" applyFont="1" applyBorder="1" applyAlignment="1">
      <alignment horizontal="right" vertical="center" wrapText="1"/>
    </xf>
    <xf numFmtId="0" fontId="12" fillId="9" borderId="41" xfId="0" applyFont="1" applyFill="1" applyBorder="1" applyAlignment="1">
      <alignment horizontal="right" vertical="center" wrapText="1"/>
    </xf>
    <xf numFmtId="0" fontId="12" fillId="9" borderId="42" xfId="0" applyFont="1" applyFill="1" applyBorder="1" applyAlignment="1">
      <alignment horizontal="right" vertical="center" wrapText="1"/>
    </xf>
    <xf numFmtId="0" fontId="2" fillId="9" borderId="27" xfId="0" applyFont="1" applyFill="1" applyBorder="1" applyAlignment="1">
      <alignment horizontal="left" vertical="center" wrapText="1"/>
    </xf>
    <xf numFmtId="0" fontId="2" fillId="9" borderId="46" xfId="0" applyFont="1" applyFill="1" applyBorder="1" applyAlignment="1">
      <alignment horizontal="left" vertical="center" wrapText="1"/>
    </xf>
    <xf numFmtId="0" fontId="9" fillId="10" borderId="53" xfId="0" applyFont="1" applyFill="1" applyBorder="1" applyAlignment="1">
      <alignment horizontal="left" vertical="center" wrapText="1"/>
    </xf>
    <xf numFmtId="0" fontId="9" fillId="10" borderId="44" xfId="0" applyFont="1" applyFill="1" applyBorder="1" applyAlignment="1">
      <alignment horizontal="left" vertical="center" wrapText="1"/>
    </xf>
    <xf numFmtId="0" fontId="9" fillId="10" borderId="58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5" borderId="7" xfId="0" applyFont="1" applyFill="1" applyBorder="1" applyAlignment="1">
      <alignment wrapText="1"/>
    </xf>
    <xf numFmtId="0" fontId="3" fillId="5" borderId="8" xfId="0" applyFont="1" applyFill="1" applyBorder="1" applyAlignment="1">
      <alignment wrapText="1"/>
    </xf>
    <xf numFmtId="0" fontId="3" fillId="5" borderId="9" xfId="0" applyFont="1" applyFill="1" applyBorder="1" applyAlignment="1">
      <alignment wrapText="1"/>
    </xf>
    <xf numFmtId="0" fontId="3" fillId="7" borderId="7" xfId="0" applyFont="1" applyFill="1" applyBorder="1" applyAlignment="1">
      <alignment wrapText="1"/>
    </xf>
    <xf numFmtId="0" fontId="3" fillId="7" borderId="8" xfId="0" applyFont="1" applyFill="1" applyBorder="1" applyAlignment="1">
      <alignment wrapText="1"/>
    </xf>
    <xf numFmtId="0" fontId="3" fillId="7" borderId="9" xfId="0" applyFont="1" applyFill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left" vertical="center" wrapText="1"/>
    </xf>
    <xf numFmtId="0" fontId="2" fillId="9" borderId="23" xfId="0" applyFont="1" applyFill="1" applyBorder="1" applyAlignment="1">
      <alignment horizontal="left" vertical="center" wrapText="1"/>
    </xf>
    <xf numFmtId="0" fontId="2" fillId="9" borderId="24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0" fontId="9" fillId="10" borderId="31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  <xf numFmtId="0" fontId="9" fillId="10" borderId="35" xfId="0" applyFont="1" applyFill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0" fontId="9" fillId="10" borderId="36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37" xfId="0" applyFont="1" applyBorder="1" applyAlignment="1">
      <alignment horizontal="right" vertical="center" wrapText="1"/>
    </xf>
    <xf numFmtId="0" fontId="11" fillId="10" borderId="35" xfId="0" applyFont="1" applyFill="1" applyBorder="1" applyAlignment="1">
      <alignment horizontal="left" vertical="center" wrapText="1"/>
    </xf>
    <xf numFmtId="0" fontId="11" fillId="10" borderId="8" xfId="0" applyFont="1" applyFill="1" applyBorder="1" applyAlignment="1">
      <alignment horizontal="left" vertical="center" wrapText="1"/>
    </xf>
    <xf numFmtId="0" fontId="11" fillId="10" borderId="36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justify" vertical="center" wrapText="1"/>
    </xf>
    <xf numFmtId="0" fontId="11" fillId="10" borderId="7" xfId="0" applyFont="1" applyFill="1" applyBorder="1" applyAlignment="1">
      <alignment horizontal="left" vertical="center" wrapText="1"/>
    </xf>
    <xf numFmtId="0" fontId="10" fillId="0" borderId="42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 wrapText="1"/>
    </xf>
    <xf numFmtId="0" fontId="13" fillId="0" borderId="43" xfId="0" applyFont="1" applyBorder="1" applyAlignment="1">
      <alignment horizontal="right" vertical="center" wrapText="1"/>
    </xf>
    <xf numFmtId="0" fontId="13" fillId="0" borderId="44" xfId="0" applyFont="1" applyBorder="1" applyAlignment="1">
      <alignment horizontal="right" vertical="center" wrapText="1"/>
    </xf>
    <xf numFmtId="0" fontId="13" fillId="0" borderId="45" xfId="0" applyFont="1" applyBorder="1" applyAlignment="1">
      <alignment horizontal="right" vertical="center" wrapText="1"/>
    </xf>
    <xf numFmtId="0" fontId="12" fillId="0" borderId="41" xfId="0" applyFont="1" applyBorder="1" applyAlignment="1">
      <alignment horizontal="right" vertical="center" wrapText="1"/>
    </xf>
    <xf numFmtId="0" fontId="12" fillId="0" borderId="42" xfId="0" applyFont="1" applyBorder="1" applyAlignment="1">
      <alignment horizontal="right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17" fillId="0" borderId="48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20" fillId="0" borderId="55" xfId="0" applyFont="1" applyBorder="1" applyAlignment="1">
      <alignment wrapText="1"/>
    </xf>
    <xf numFmtId="0" fontId="20" fillId="0" borderId="56" xfId="0" applyFont="1" applyBorder="1" applyAlignment="1">
      <alignment wrapText="1"/>
    </xf>
    <xf numFmtId="0" fontId="20" fillId="0" borderId="57" xfId="0" applyFont="1" applyBorder="1" applyAlignment="1">
      <alignment wrapText="1"/>
    </xf>
    <xf numFmtId="0" fontId="18" fillId="0" borderId="49" xfId="0" applyFont="1" applyBorder="1" applyAlignment="1">
      <alignment horizont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8" fillId="0" borderId="50" xfId="0" applyFont="1" applyBorder="1" applyAlignment="1" applyProtection="1">
      <alignment horizontal="center" wrapText="1"/>
      <protection locked="0"/>
    </xf>
    <xf numFmtId="0" fontId="18" fillId="0" borderId="51" xfId="0" applyFont="1" applyBorder="1" applyAlignment="1" applyProtection="1">
      <alignment horizontal="center" wrapText="1"/>
      <protection locked="0"/>
    </xf>
    <xf numFmtId="0" fontId="18" fillId="0" borderId="52" xfId="0" applyFont="1" applyBorder="1" applyAlignment="1" applyProtection="1">
      <alignment horizontal="center" wrapText="1"/>
      <protection locked="0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53" xfId="0" applyFont="1" applyBorder="1" applyAlignment="1">
      <alignment wrapText="1"/>
    </xf>
    <xf numFmtId="0" fontId="20" fillId="0" borderId="44" xfId="0" applyFont="1" applyBorder="1" applyAlignment="1">
      <alignment wrapText="1"/>
    </xf>
    <xf numFmtId="0" fontId="20" fillId="0" borderId="54" xfId="0" applyFont="1" applyBorder="1" applyAlignment="1">
      <alignment wrapText="1"/>
    </xf>
    <xf numFmtId="0" fontId="18" fillId="0" borderId="42" xfId="0" applyFont="1" applyBorder="1" applyAlignment="1" applyProtection="1">
      <alignment horizontal="center" wrapText="1"/>
      <protection locked="0"/>
    </xf>
    <xf numFmtId="0" fontId="18" fillId="0" borderId="47" xfId="0" applyFont="1" applyBorder="1" applyAlignment="1" applyProtection="1">
      <alignment horizontal="center" wrapText="1"/>
      <protection locked="0"/>
    </xf>
    <xf numFmtId="0" fontId="18" fillId="0" borderId="40" xfId="0" applyFont="1" applyBorder="1" applyAlignment="1" applyProtection="1">
      <alignment horizontal="center" wrapText="1"/>
      <protection locked="0"/>
    </xf>
    <xf numFmtId="0" fontId="18" fillId="0" borderId="48" xfId="0" applyFont="1" applyBorder="1" applyAlignment="1" applyProtection="1">
      <alignment horizontal="center" wrapText="1"/>
      <protection locked="0"/>
    </xf>
    <xf numFmtId="0" fontId="18" fillId="0" borderId="27" xfId="0" applyFont="1" applyBorder="1" applyAlignment="1" applyProtection="1">
      <alignment horizontal="center" wrapText="1"/>
      <protection locked="0"/>
    </xf>
    <xf numFmtId="0" fontId="18" fillId="0" borderId="46" xfId="0" applyFont="1" applyBorder="1" applyAlignment="1" applyProtection="1">
      <alignment horizontal="center" wrapText="1"/>
      <protection locked="0"/>
    </xf>
    <xf numFmtId="0" fontId="2" fillId="11" borderId="7" xfId="0" applyFont="1" applyFill="1" applyBorder="1" applyAlignment="1" applyProtection="1">
      <alignment vertical="center" wrapText="1"/>
      <protection locked="0"/>
    </xf>
    <xf numFmtId="0" fontId="2" fillId="11" borderId="8" xfId="0" applyFont="1" applyFill="1" applyBorder="1" applyAlignment="1" applyProtection="1">
      <alignment vertical="center" wrapText="1"/>
      <protection locked="0"/>
    </xf>
    <xf numFmtId="0" fontId="2" fillId="11" borderId="36" xfId="0" applyFont="1" applyFill="1" applyBorder="1" applyAlignment="1" applyProtection="1">
      <alignment vertical="center" wrapText="1"/>
      <protection locked="0"/>
    </xf>
    <xf numFmtId="0" fontId="21" fillId="12" borderId="7" xfId="2" applyFill="1" applyBorder="1" applyAlignment="1" applyProtection="1">
      <alignment vertical="center" wrapText="1"/>
      <protection locked="0"/>
    </xf>
    <xf numFmtId="0" fontId="2" fillId="12" borderId="8" xfId="0" applyFont="1" applyFill="1" applyBorder="1" applyAlignment="1" applyProtection="1">
      <alignment vertical="center" wrapText="1"/>
      <protection locked="0"/>
    </xf>
    <xf numFmtId="0" fontId="2" fillId="12" borderId="36" xfId="0" applyFont="1" applyFill="1" applyBorder="1" applyAlignment="1" applyProtection="1">
      <alignment vertical="center" wrapText="1"/>
      <protection locked="0"/>
    </xf>
    <xf numFmtId="0" fontId="2" fillId="13" borderId="7" xfId="0" applyFont="1" applyFill="1" applyBorder="1" applyAlignment="1" applyProtection="1">
      <alignment vertical="center" wrapText="1"/>
      <protection locked="0"/>
    </xf>
    <xf numFmtId="0" fontId="2" fillId="13" borderId="8" xfId="0" applyFont="1" applyFill="1" applyBorder="1" applyAlignment="1" applyProtection="1">
      <alignment vertical="center" wrapText="1"/>
      <protection locked="0"/>
    </xf>
    <xf numFmtId="0" fontId="2" fillId="13" borderId="36" xfId="0" applyFont="1" applyFill="1" applyBorder="1" applyAlignment="1" applyProtection="1">
      <alignment vertical="center" wrapText="1"/>
      <protection locked="0"/>
    </xf>
    <xf numFmtId="0" fontId="2" fillId="9" borderId="59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60" xfId="0" applyFont="1" applyFill="1" applyBorder="1" applyAlignment="1">
      <alignment horizontal="center" vertical="center" wrapText="1"/>
    </xf>
    <xf numFmtId="165" fontId="23" fillId="0" borderId="46" xfId="0" applyNumberFormat="1" applyFont="1" applyBorder="1"/>
    <xf numFmtId="44" fontId="0" fillId="0" borderId="0" xfId="0" applyNumberForma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genieriaysuministrosry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8ED5-C28C-4B48-B4B2-4A605899802D}">
  <sheetPr>
    <pageSetUpPr fitToPage="1"/>
  </sheetPr>
  <dimension ref="A1:E258"/>
  <sheetViews>
    <sheetView topLeftCell="A240" workbookViewId="0">
      <selection activeCell="G247" sqref="G247"/>
    </sheetView>
  </sheetViews>
  <sheetFormatPr baseColWidth="10" defaultColWidth="9.140625" defaultRowHeight="15" x14ac:dyDescent="0.25"/>
  <cols>
    <col min="2" max="2" width="73.28515625" customWidth="1"/>
    <col min="3" max="3" width="18.42578125" customWidth="1"/>
    <col min="5" max="5" width="22.5703125" customWidth="1"/>
  </cols>
  <sheetData>
    <row r="1" spans="1:5" x14ac:dyDescent="0.25">
      <c r="A1" s="88" t="e" vm="1">
        <v>#VALUE!</v>
      </c>
      <c r="B1" s="89"/>
      <c r="C1" s="89"/>
      <c r="D1" s="89"/>
      <c r="E1" s="89"/>
    </row>
    <row r="2" spans="1:5" x14ac:dyDescent="0.25">
      <c r="A2" s="90"/>
      <c r="B2" s="91"/>
      <c r="C2" s="91"/>
      <c r="D2" s="91"/>
      <c r="E2" s="91"/>
    </row>
    <row r="3" spans="1:5" ht="15.75" thickBot="1" x14ac:dyDescent="0.3">
      <c r="A3" s="92"/>
      <c r="B3" s="93"/>
      <c r="C3" s="93"/>
      <c r="D3" s="93"/>
      <c r="E3" s="93"/>
    </row>
    <row r="4" spans="1:5" ht="30.75" customHeight="1" thickBot="1" x14ac:dyDescent="0.3">
      <c r="A4" s="1"/>
      <c r="B4" s="2" t="s">
        <v>0</v>
      </c>
      <c r="C4" s="94" t="s">
        <v>1</v>
      </c>
      <c r="D4" s="95"/>
      <c r="E4" s="96"/>
    </row>
    <row r="5" spans="1:5" ht="28.5" customHeight="1" thickBot="1" x14ac:dyDescent="0.3">
      <c r="A5" s="3"/>
      <c r="B5" s="4" t="s">
        <v>2</v>
      </c>
      <c r="C5" s="97" t="s">
        <v>3</v>
      </c>
      <c r="D5" s="98"/>
      <c r="E5" s="99"/>
    </row>
    <row r="6" spans="1:5" ht="30.75" customHeight="1" thickBot="1" x14ac:dyDescent="0.3">
      <c r="A6" s="1"/>
      <c r="B6" s="5" t="s">
        <v>4</v>
      </c>
      <c r="C6" s="100" t="s">
        <v>5</v>
      </c>
      <c r="D6" s="101"/>
      <c r="E6" s="102"/>
    </row>
    <row r="7" spans="1:5" ht="15.75" thickBot="1" x14ac:dyDescent="0.3">
      <c r="A7" s="103"/>
      <c r="B7" s="104"/>
      <c r="C7" s="104"/>
      <c r="D7" s="104"/>
      <c r="E7" s="104"/>
    </row>
    <row r="8" spans="1:5" x14ac:dyDescent="0.25">
      <c r="A8" s="105" t="s">
        <v>276</v>
      </c>
      <c r="B8" s="106"/>
      <c r="C8" s="106"/>
      <c r="D8" s="106"/>
      <c r="E8" s="107"/>
    </row>
    <row r="9" spans="1:5" ht="15.75" thickBot="1" x14ac:dyDescent="0.3">
      <c r="A9" s="108"/>
      <c r="B9" s="109"/>
      <c r="C9" s="109"/>
      <c r="D9" s="109"/>
      <c r="E9" s="110"/>
    </row>
    <row r="10" spans="1:5" ht="15.75" thickTop="1" x14ac:dyDescent="0.25">
      <c r="A10" s="111" t="s">
        <v>7</v>
      </c>
      <c r="B10" s="113" t="s">
        <v>8</v>
      </c>
      <c r="C10" s="113"/>
      <c r="D10" s="113" t="s">
        <v>9</v>
      </c>
      <c r="E10" s="115" t="s">
        <v>10</v>
      </c>
    </row>
    <row r="11" spans="1:5" ht="15.75" thickBot="1" x14ac:dyDescent="0.3">
      <c r="A11" s="112"/>
      <c r="B11" s="114"/>
      <c r="C11" s="114"/>
      <c r="D11" s="114"/>
      <c r="E11" s="116"/>
    </row>
    <row r="12" spans="1:5" ht="15.75" thickBot="1" x14ac:dyDescent="0.3">
      <c r="A12" s="6">
        <v>1</v>
      </c>
      <c r="B12" s="117" t="s">
        <v>11</v>
      </c>
      <c r="C12" s="118"/>
      <c r="D12" s="118"/>
      <c r="E12" s="119"/>
    </row>
    <row r="13" spans="1:5" ht="15.75" x14ac:dyDescent="0.25">
      <c r="A13" s="7">
        <v>1.1000000000000001</v>
      </c>
      <c r="B13" s="120" t="s">
        <v>12</v>
      </c>
      <c r="C13" s="120"/>
      <c r="D13" s="8" t="s">
        <v>13</v>
      </c>
      <c r="E13" s="52">
        <v>5880</v>
      </c>
    </row>
    <row r="14" spans="1:5" ht="15.75" x14ac:dyDescent="0.25">
      <c r="A14" s="9">
        <v>1.2</v>
      </c>
      <c r="B14" s="55" t="s">
        <v>14</v>
      </c>
      <c r="C14" s="55"/>
      <c r="D14" s="10" t="s">
        <v>13</v>
      </c>
      <c r="E14" s="52">
        <v>4358</v>
      </c>
    </row>
    <row r="15" spans="1:5" ht="32.25" customHeight="1" x14ac:dyDescent="0.25">
      <c r="A15" s="9">
        <v>1.3</v>
      </c>
      <c r="B15" s="55" t="s">
        <v>15</v>
      </c>
      <c r="C15" s="55"/>
      <c r="D15" s="10" t="s">
        <v>13</v>
      </c>
      <c r="E15" s="52">
        <v>5278</v>
      </c>
    </row>
    <row r="16" spans="1:5" ht="29.25" customHeight="1" x14ac:dyDescent="0.25">
      <c r="A16" s="9">
        <v>1.4</v>
      </c>
      <c r="B16" s="55" t="s">
        <v>16</v>
      </c>
      <c r="C16" s="55"/>
      <c r="D16" s="10" t="s">
        <v>13</v>
      </c>
      <c r="E16" s="52">
        <v>6020</v>
      </c>
    </row>
    <row r="17" spans="1:5" ht="30" customHeight="1" x14ac:dyDescent="0.25">
      <c r="A17" s="9">
        <v>1.5</v>
      </c>
      <c r="B17" s="55" t="s">
        <v>17</v>
      </c>
      <c r="C17" s="55"/>
      <c r="D17" s="10" t="s">
        <v>18</v>
      </c>
      <c r="E17" s="52">
        <v>9866190</v>
      </c>
    </row>
    <row r="18" spans="1:5" ht="33" customHeight="1" x14ac:dyDescent="0.25">
      <c r="A18" s="9">
        <v>1.6</v>
      </c>
      <c r="B18" s="55" t="s">
        <v>19</v>
      </c>
      <c r="C18" s="55"/>
      <c r="D18" s="10" t="s">
        <v>13</v>
      </c>
      <c r="E18" s="52">
        <v>231000</v>
      </c>
    </row>
    <row r="19" spans="1:5" ht="45" customHeight="1" x14ac:dyDescent="0.25">
      <c r="A19" s="9">
        <v>1.7</v>
      </c>
      <c r="B19" s="55" t="s">
        <v>20</v>
      </c>
      <c r="C19" s="55"/>
      <c r="D19" s="10" t="s">
        <v>18</v>
      </c>
      <c r="E19" s="52">
        <v>4466000</v>
      </c>
    </row>
    <row r="20" spans="1:5" ht="15.75" thickBot="1" x14ac:dyDescent="0.3">
      <c r="A20" s="121" t="s">
        <v>21</v>
      </c>
      <c r="B20" s="122"/>
      <c r="C20" s="122"/>
      <c r="D20" s="123"/>
      <c r="E20" s="11">
        <f>SUM(E13:E19)</f>
        <v>14584726</v>
      </c>
    </row>
    <row r="21" spans="1:5" ht="15.75" thickBot="1" x14ac:dyDescent="0.3">
      <c r="A21" s="12">
        <v>2</v>
      </c>
      <c r="B21" s="124" t="s">
        <v>22</v>
      </c>
      <c r="C21" s="124"/>
      <c r="D21" s="124"/>
      <c r="E21" s="125"/>
    </row>
    <row r="22" spans="1:5" ht="61.5" customHeight="1" x14ac:dyDescent="0.25">
      <c r="A22" s="7">
        <v>2.1</v>
      </c>
      <c r="B22" s="120" t="s">
        <v>23</v>
      </c>
      <c r="C22" s="120"/>
      <c r="D22" s="8" t="s">
        <v>13</v>
      </c>
      <c r="E22" s="13">
        <v>10290</v>
      </c>
    </row>
    <row r="23" spans="1:5" ht="65.25" customHeight="1" x14ac:dyDescent="0.25">
      <c r="A23" s="9">
        <v>2.2000000000000002</v>
      </c>
      <c r="B23" s="55" t="s">
        <v>24</v>
      </c>
      <c r="C23" s="55"/>
      <c r="D23" s="10" t="s">
        <v>13</v>
      </c>
      <c r="E23" s="14">
        <v>41440</v>
      </c>
    </row>
    <row r="24" spans="1:5" ht="47.25" customHeight="1" x14ac:dyDescent="0.25">
      <c r="A24" s="9">
        <v>2.2999999999999998</v>
      </c>
      <c r="B24" s="55" t="s">
        <v>25</v>
      </c>
      <c r="C24" s="55"/>
      <c r="D24" s="10" t="s">
        <v>13</v>
      </c>
      <c r="E24" s="14">
        <v>44800</v>
      </c>
    </row>
    <row r="25" spans="1:5" ht="48" customHeight="1" x14ac:dyDescent="0.25">
      <c r="A25" s="9">
        <v>2.4</v>
      </c>
      <c r="B25" s="55" t="s">
        <v>26</v>
      </c>
      <c r="C25" s="55"/>
      <c r="D25" s="10" t="s">
        <v>27</v>
      </c>
      <c r="E25" s="14">
        <v>58100</v>
      </c>
    </row>
    <row r="26" spans="1:5" ht="45.75" customHeight="1" x14ac:dyDescent="0.25">
      <c r="A26" s="9">
        <v>2.5</v>
      </c>
      <c r="B26" s="55" t="s">
        <v>28</v>
      </c>
      <c r="C26" s="55"/>
      <c r="D26" s="10" t="s">
        <v>29</v>
      </c>
      <c r="E26" s="14">
        <v>60900</v>
      </c>
    </row>
    <row r="27" spans="1:5" ht="44.25" customHeight="1" x14ac:dyDescent="0.25">
      <c r="A27" s="9">
        <v>2.6</v>
      </c>
      <c r="B27" s="55" t="s">
        <v>30</v>
      </c>
      <c r="C27" s="55"/>
      <c r="D27" s="10" t="s">
        <v>27</v>
      </c>
      <c r="E27" s="14">
        <v>11834</v>
      </c>
    </row>
    <row r="28" spans="1:5" ht="45" customHeight="1" x14ac:dyDescent="0.25">
      <c r="A28" s="9">
        <v>2.7</v>
      </c>
      <c r="B28" s="55" t="s">
        <v>31</v>
      </c>
      <c r="C28" s="55"/>
      <c r="D28" s="10" t="s">
        <v>27</v>
      </c>
      <c r="E28" s="14">
        <v>56420</v>
      </c>
    </row>
    <row r="29" spans="1:5" ht="45" customHeight="1" x14ac:dyDescent="0.25">
      <c r="A29" s="9">
        <v>2.8</v>
      </c>
      <c r="B29" s="55" t="s">
        <v>32</v>
      </c>
      <c r="C29" s="55"/>
      <c r="D29" s="10" t="s">
        <v>33</v>
      </c>
      <c r="E29" s="14">
        <v>20930</v>
      </c>
    </row>
    <row r="30" spans="1:5" ht="45" customHeight="1" x14ac:dyDescent="0.25">
      <c r="A30" s="9">
        <v>2.9</v>
      </c>
      <c r="B30" s="55" t="s">
        <v>34</v>
      </c>
      <c r="C30" s="55"/>
      <c r="D30" s="10" t="s">
        <v>27</v>
      </c>
      <c r="E30" s="14">
        <v>166180</v>
      </c>
    </row>
    <row r="31" spans="1:5" ht="45.75" customHeight="1" x14ac:dyDescent="0.25">
      <c r="A31" s="15">
        <v>2.1</v>
      </c>
      <c r="B31" s="55" t="s">
        <v>35</v>
      </c>
      <c r="C31" s="55"/>
      <c r="D31" s="10" t="s">
        <v>27</v>
      </c>
      <c r="E31" s="14">
        <v>172900</v>
      </c>
    </row>
    <row r="32" spans="1:5" ht="60.75" customHeight="1" x14ac:dyDescent="0.25">
      <c r="A32" s="9">
        <v>2.11</v>
      </c>
      <c r="B32" s="55" t="s">
        <v>36</v>
      </c>
      <c r="C32" s="55"/>
      <c r="D32" s="10" t="s">
        <v>37</v>
      </c>
      <c r="E32" s="14">
        <v>693000</v>
      </c>
    </row>
    <row r="33" spans="1:5" ht="59.25" customHeight="1" x14ac:dyDescent="0.25">
      <c r="A33" s="9">
        <v>2.12</v>
      </c>
      <c r="B33" s="55" t="s">
        <v>38</v>
      </c>
      <c r="C33" s="55"/>
      <c r="D33" s="10" t="s">
        <v>27</v>
      </c>
      <c r="E33" s="14">
        <v>121800</v>
      </c>
    </row>
    <row r="34" spans="1:5" ht="45.75" customHeight="1" x14ac:dyDescent="0.25">
      <c r="A34" s="9">
        <v>2.13</v>
      </c>
      <c r="B34" s="55" t="s">
        <v>39</v>
      </c>
      <c r="C34" s="55"/>
      <c r="D34" s="10" t="s">
        <v>13</v>
      </c>
      <c r="E34" s="14">
        <v>32900</v>
      </c>
    </row>
    <row r="35" spans="1:5" ht="47.25" customHeight="1" x14ac:dyDescent="0.25">
      <c r="A35" s="9">
        <v>2.14</v>
      </c>
      <c r="B35" s="55" t="s">
        <v>40</v>
      </c>
      <c r="C35" s="55"/>
      <c r="D35" s="10" t="s">
        <v>27</v>
      </c>
      <c r="E35" s="14">
        <v>266000</v>
      </c>
    </row>
    <row r="36" spans="1:5" ht="52.5" customHeight="1" x14ac:dyDescent="0.25">
      <c r="A36" s="9">
        <v>2.15</v>
      </c>
      <c r="B36" s="55" t="s">
        <v>41</v>
      </c>
      <c r="C36" s="55"/>
      <c r="D36" s="10" t="s">
        <v>27</v>
      </c>
      <c r="E36" s="14">
        <v>308000</v>
      </c>
    </row>
    <row r="37" spans="1:5" ht="48.75" customHeight="1" x14ac:dyDescent="0.25">
      <c r="A37" s="9">
        <v>2.16</v>
      </c>
      <c r="B37" s="55" t="s">
        <v>42</v>
      </c>
      <c r="C37" s="55"/>
      <c r="D37" s="10" t="s">
        <v>27</v>
      </c>
      <c r="E37" s="14">
        <v>84000</v>
      </c>
    </row>
    <row r="38" spans="1:5" ht="30.75" customHeight="1" x14ac:dyDescent="0.25">
      <c r="A38" s="9">
        <v>2.17</v>
      </c>
      <c r="B38" s="55" t="s">
        <v>43</v>
      </c>
      <c r="C38" s="55"/>
      <c r="D38" s="10" t="s">
        <v>13</v>
      </c>
      <c r="E38" s="14">
        <v>33600</v>
      </c>
    </row>
    <row r="39" spans="1:5" ht="75" customHeight="1" thickBot="1" x14ac:dyDescent="0.3">
      <c r="A39" s="16">
        <v>2.1800000000000002</v>
      </c>
      <c r="B39" s="126" t="s">
        <v>44</v>
      </c>
      <c r="C39" s="126"/>
      <c r="D39" s="17" t="s">
        <v>13</v>
      </c>
      <c r="E39" s="14">
        <v>19460</v>
      </c>
    </row>
    <row r="40" spans="1:5" ht="15.75" thickBot="1" x14ac:dyDescent="0.3">
      <c r="A40" s="127" t="s">
        <v>21</v>
      </c>
      <c r="B40" s="128"/>
      <c r="C40" s="128"/>
      <c r="D40" s="129"/>
      <c r="E40" s="18">
        <f>SUM(E22:E39)</f>
        <v>2202554</v>
      </c>
    </row>
    <row r="41" spans="1:5" ht="15.75" thickBot="1" x14ac:dyDescent="0.3">
      <c r="A41" s="19">
        <v>3</v>
      </c>
      <c r="B41" s="130" t="s">
        <v>45</v>
      </c>
      <c r="C41" s="131"/>
      <c r="D41" s="131"/>
      <c r="E41" s="132"/>
    </row>
    <row r="42" spans="1:5" ht="51.75" customHeight="1" x14ac:dyDescent="0.25">
      <c r="A42" s="7">
        <v>3.1</v>
      </c>
      <c r="B42" s="120" t="s">
        <v>46</v>
      </c>
      <c r="C42" s="120"/>
      <c r="D42" s="8" t="s">
        <v>37</v>
      </c>
      <c r="E42" s="13">
        <v>1946000</v>
      </c>
    </row>
    <row r="43" spans="1:5" ht="34.5" customHeight="1" x14ac:dyDescent="0.25">
      <c r="A43" s="20">
        <v>3.2</v>
      </c>
      <c r="B43" s="61" t="s">
        <v>47</v>
      </c>
      <c r="C43" s="61"/>
      <c r="D43" s="21" t="s">
        <v>37</v>
      </c>
      <c r="E43" s="14">
        <v>1638000</v>
      </c>
    </row>
    <row r="44" spans="1:5" ht="32.25" customHeight="1" x14ac:dyDescent="0.25">
      <c r="A44" s="20">
        <v>3.3</v>
      </c>
      <c r="B44" s="61" t="s">
        <v>48</v>
      </c>
      <c r="C44" s="61"/>
      <c r="D44" s="21" t="s">
        <v>49</v>
      </c>
      <c r="E44" s="14">
        <v>17500</v>
      </c>
    </row>
    <row r="45" spans="1:5" ht="31.5" customHeight="1" x14ac:dyDescent="0.25">
      <c r="A45" s="20">
        <v>3.4</v>
      </c>
      <c r="B45" s="61" t="s">
        <v>50</v>
      </c>
      <c r="C45" s="61"/>
      <c r="D45" s="21" t="s">
        <v>13</v>
      </c>
      <c r="E45" s="14">
        <v>43400</v>
      </c>
    </row>
    <row r="46" spans="1:5" ht="31.5" customHeight="1" x14ac:dyDescent="0.25">
      <c r="A46" s="20">
        <v>3.5</v>
      </c>
      <c r="B46" s="61" t="s">
        <v>51</v>
      </c>
      <c r="C46" s="61"/>
      <c r="D46" s="21" t="s">
        <v>13</v>
      </c>
      <c r="E46" s="14">
        <v>54600</v>
      </c>
    </row>
    <row r="47" spans="1:5" ht="31.5" customHeight="1" x14ac:dyDescent="0.25">
      <c r="A47" s="20">
        <v>3.6</v>
      </c>
      <c r="B47" s="61" t="s">
        <v>52</v>
      </c>
      <c r="C47" s="61"/>
      <c r="D47" s="21" t="s">
        <v>33</v>
      </c>
      <c r="E47" s="14">
        <v>63000</v>
      </c>
    </row>
    <row r="48" spans="1:5" ht="21" customHeight="1" x14ac:dyDescent="0.25">
      <c r="A48" s="20">
        <v>3.7</v>
      </c>
      <c r="B48" s="61" t="s">
        <v>53</v>
      </c>
      <c r="C48" s="61"/>
      <c r="D48" s="21" t="s">
        <v>33</v>
      </c>
      <c r="E48" s="14">
        <v>156800</v>
      </c>
    </row>
    <row r="49" spans="1:5" ht="30.75" customHeight="1" x14ac:dyDescent="0.25">
      <c r="A49" s="20">
        <v>3.8</v>
      </c>
      <c r="B49" s="61" t="s">
        <v>54</v>
      </c>
      <c r="C49" s="61"/>
      <c r="D49" s="21" t="s">
        <v>13</v>
      </c>
      <c r="E49" s="14">
        <v>168000</v>
      </c>
    </row>
    <row r="50" spans="1:5" ht="48" customHeight="1" x14ac:dyDescent="0.25">
      <c r="A50" s="20">
        <v>3.9</v>
      </c>
      <c r="B50" s="61" t="s">
        <v>55</v>
      </c>
      <c r="C50" s="61"/>
      <c r="D50" s="21" t="s">
        <v>13</v>
      </c>
      <c r="E50" s="14">
        <v>70000</v>
      </c>
    </row>
    <row r="51" spans="1:5" ht="47.25" customHeight="1" x14ac:dyDescent="0.25">
      <c r="A51" s="22">
        <v>3.1</v>
      </c>
      <c r="B51" s="61" t="s">
        <v>56</v>
      </c>
      <c r="C51" s="61"/>
      <c r="D51" s="21" t="s">
        <v>13</v>
      </c>
      <c r="E51" s="14">
        <v>84000</v>
      </c>
    </row>
    <row r="52" spans="1:5" ht="31.5" customHeight="1" x14ac:dyDescent="0.25">
      <c r="A52" s="20">
        <v>3.11</v>
      </c>
      <c r="B52" s="61" t="s">
        <v>57</v>
      </c>
      <c r="C52" s="61"/>
      <c r="D52" s="21" t="s">
        <v>13</v>
      </c>
      <c r="E52" s="14">
        <v>98000</v>
      </c>
    </row>
    <row r="53" spans="1:5" ht="32.25" customHeight="1" x14ac:dyDescent="0.25">
      <c r="A53" s="20">
        <v>3.12</v>
      </c>
      <c r="B53" s="61" t="s">
        <v>58</v>
      </c>
      <c r="C53" s="61"/>
      <c r="D53" s="21" t="s">
        <v>13</v>
      </c>
      <c r="E53" s="14">
        <v>126000</v>
      </c>
    </row>
    <row r="54" spans="1:5" ht="48.75" customHeight="1" x14ac:dyDescent="0.25">
      <c r="A54" s="20">
        <v>3.13</v>
      </c>
      <c r="B54" s="61" t="s">
        <v>59</v>
      </c>
      <c r="C54" s="61"/>
      <c r="D54" s="21" t="s">
        <v>13</v>
      </c>
      <c r="E54" s="14">
        <v>124600</v>
      </c>
    </row>
    <row r="55" spans="1:5" ht="33.75" customHeight="1" x14ac:dyDescent="0.25">
      <c r="A55" s="20">
        <v>3.14</v>
      </c>
      <c r="B55" s="61" t="s">
        <v>60</v>
      </c>
      <c r="C55" s="61"/>
      <c r="D55" s="21" t="s">
        <v>13</v>
      </c>
      <c r="E55" s="14">
        <v>49000</v>
      </c>
    </row>
    <row r="56" spans="1:5" ht="31.5" customHeight="1" x14ac:dyDescent="0.25">
      <c r="A56" s="20">
        <v>3.15</v>
      </c>
      <c r="B56" s="61" t="s">
        <v>61</v>
      </c>
      <c r="C56" s="61"/>
      <c r="D56" s="21" t="s">
        <v>33</v>
      </c>
      <c r="E56" s="14">
        <v>26600</v>
      </c>
    </row>
    <row r="57" spans="1:5" ht="30.75" customHeight="1" x14ac:dyDescent="0.25">
      <c r="A57" s="20">
        <v>3.16</v>
      </c>
      <c r="B57" s="61" t="s">
        <v>62</v>
      </c>
      <c r="C57" s="61"/>
      <c r="D57" s="21" t="s">
        <v>13</v>
      </c>
      <c r="E57" s="14">
        <v>161000</v>
      </c>
    </row>
    <row r="58" spans="1:5" ht="31.5" customHeight="1" x14ac:dyDescent="0.25">
      <c r="A58" s="20">
        <v>3.17</v>
      </c>
      <c r="B58" s="61" t="s">
        <v>63</v>
      </c>
      <c r="C58" s="61"/>
      <c r="D58" s="21" t="s">
        <v>27</v>
      </c>
      <c r="E58" s="14">
        <v>51380</v>
      </c>
    </row>
    <row r="59" spans="1:5" ht="32.25" customHeight="1" x14ac:dyDescent="0.25">
      <c r="A59" s="20">
        <v>3.18</v>
      </c>
      <c r="B59" s="61" t="s">
        <v>64</v>
      </c>
      <c r="C59" s="61"/>
      <c r="D59" s="21" t="s">
        <v>13</v>
      </c>
      <c r="E59" s="14">
        <v>104370</v>
      </c>
    </row>
    <row r="60" spans="1:5" ht="31.5" customHeight="1" x14ac:dyDescent="0.25">
      <c r="A60" s="20">
        <v>3.19</v>
      </c>
      <c r="B60" s="61" t="s">
        <v>65</v>
      </c>
      <c r="C60" s="61"/>
      <c r="D60" s="21" t="s">
        <v>33</v>
      </c>
      <c r="E60" s="14">
        <v>156800</v>
      </c>
    </row>
    <row r="61" spans="1:5" ht="45" customHeight="1" x14ac:dyDescent="0.25">
      <c r="A61" s="20">
        <v>3.2</v>
      </c>
      <c r="B61" s="61" t="s">
        <v>66</v>
      </c>
      <c r="C61" s="61"/>
      <c r="D61" s="21" t="s">
        <v>37</v>
      </c>
      <c r="E61" s="14">
        <v>2478000</v>
      </c>
    </row>
    <row r="62" spans="1:5" ht="15.75" thickBot="1" x14ac:dyDescent="0.3">
      <c r="A62" s="133" t="s">
        <v>21</v>
      </c>
      <c r="B62" s="134"/>
      <c r="C62" s="134"/>
      <c r="D62" s="135"/>
      <c r="E62" s="23">
        <f>SUM(E42:E61)</f>
        <v>7617050</v>
      </c>
    </row>
    <row r="63" spans="1:5" ht="15.75" thickBot="1" x14ac:dyDescent="0.3">
      <c r="A63" s="24">
        <v>4</v>
      </c>
      <c r="B63" s="136" t="s">
        <v>67</v>
      </c>
      <c r="C63" s="137"/>
      <c r="D63" s="137"/>
      <c r="E63" s="138"/>
    </row>
    <row r="64" spans="1:5" ht="33" customHeight="1" x14ac:dyDescent="0.25">
      <c r="A64" s="25">
        <v>4.0999999999999996</v>
      </c>
      <c r="B64" s="139" t="s">
        <v>68</v>
      </c>
      <c r="C64" s="139"/>
      <c r="D64" s="26" t="s">
        <v>33</v>
      </c>
      <c r="E64" s="13">
        <v>46480</v>
      </c>
    </row>
    <row r="65" spans="1:5" ht="33" customHeight="1" x14ac:dyDescent="0.25">
      <c r="A65" s="20">
        <v>4.2</v>
      </c>
      <c r="B65" s="61" t="s">
        <v>69</v>
      </c>
      <c r="C65" s="61"/>
      <c r="D65" s="21" t="s">
        <v>33</v>
      </c>
      <c r="E65" s="14">
        <v>168700</v>
      </c>
    </row>
    <row r="66" spans="1:5" ht="31.5" customHeight="1" x14ac:dyDescent="0.25">
      <c r="A66" s="20">
        <v>4.3</v>
      </c>
      <c r="B66" s="61" t="s">
        <v>70</v>
      </c>
      <c r="C66" s="61"/>
      <c r="D66" s="21" t="s">
        <v>33</v>
      </c>
      <c r="E66" s="14">
        <v>97860</v>
      </c>
    </row>
    <row r="67" spans="1:5" ht="33" customHeight="1" x14ac:dyDescent="0.25">
      <c r="A67" s="20">
        <v>4.4000000000000004</v>
      </c>
      <c r="B67" s="61" t="s">
        <v>71</v>
      </c>
      <c r="C67" s="61"/>
      <c r="D67" s="21" t="s">
        <v>72</v>
      </c>
      <c r="E67" s="14">
        <v>196700</v>
      </c>
    </row>
    <row r="68" spans="1:5" ht="33" customHeight="1" x14ac:dyDescent="0.25">
      <c r="A68" s="20">
        <v>4.5</v>
      </c>
      <c r="B68" s="61" t="s">
        <v>73</v>
      </c>
      <c r="C68" s="61"/>
      <c r="D68" s="21" t="s">
        <v>72</v>
      </c>
      <c r="E68" s="14">
        <v>2170000</v>
      </c>
    </row>
    <row r="69" spans="1:5" ht="34.5" customHeight="1" x14ac:dyDescent="0.25">
      <c r="A69" s="20">
        <v>4.5999999999999996</v>
      </c>
      <c r="B69" s="61" t="s">
        <v>74</v>
      </c>
      <c r="C69" s="61"/>
      <c r="D69" s="21" t="s">
        <v>72</v>
      </c>
      <c r="E69" s="14">
        <v>806260</v>
      </c>
    </row>
    <row r="70" spans="1:5" ht="34.5" customHeight="1" x14ac:dyDescent="0.25">
      <c r="A70" s="20">
        <v>4.7</v>
      </c>
      <c r="B70" s="61" t="s">
        <v>75</v>
      </c>
      <c r="C70" s="61"/>
      <c r="D70" s="21" t="s">
        <v>72</v>
      </c>
      <c r="E70" s="14">
        <v>10500000</v>
      </c>
    </row>
    <row r="71" spans="1:5" ht="33.75" customHeight="1" x14ac:dyDescent="0.25">
      <c r="A71" s="20">
        <v>4.8</v>
      </c>
      <c r="B71" s="61" t="s">
        <v>76</v>
      </c>
      <c r="C71" s="61"/>
      <c r="D71" s="21" t="s">
        <v>33</v>
      </c>
      <c r="E71" s="14">
        <v>44100</v>
      </c>
    </row>
    <row r="72" spans="1:5" ht="35.25" customHeight="1" x14ac:dyDescent="0.25">
      <c r="A72" s="20">
        <v>4.9000000000000004</v>
      </c>
      <c r="B72" s="61" t="s">
        <v>77</v>
      </c>
      <c r="C72" s="61"/>
      <c r="D72" s="21" t="s">
        <v>33</v>
      </c>
      <c r="E72" s="14">
        <v>186900</v>
      </c>
    </row>
    <row r="73" spans="1:5" ht="34.5" customHeight="1" x14ac:dyDescent="0.25">
      <c r="A73" s="22">
        <v>4.0999999999999996</v>
      </c>
      <c r="B73" s="61" t="s">
        <v>78</v>
      </c>
      <c r="C73" s="61"/>
      <c r="D73" s="21" t="s">
        <v>33</v>
      </c>
      <c r="E73" s="14">
        <v>102808</v>
      </c>
    </row>
    <row r="74" spans="1:5" ht="36" customHeight="1" x14ac:dyDescent="0.25">
      <c r="A74" s="20">
        <v>4.1100000000000003</v>
      </c>
      <c r="B74" s="61" t="s">
        <v>79</v>
      </c>
      <c r="C74" s="61"/>
      <c r="D74" s="21" t="s">
        <v>72</v>
      </c>
      <c r="E74" s="14">
        <v>1715000</v>
      </c>
    </row>
    <row r="75" spans="1:5" ht="36" customHeight="1" x14ac:dyDescent="0.25">
      <c r="A75" s="20">
        <v>4.12</v>
      </c>
      <c r="B75" s="61" t="s">
        <v>80</v>
      </c>
      <c r="C75" s="61"/>
      <c r="D75" s="21" t="s">
        <v>37</v>
      </c>
      <c r="E75" s="14">
        <v>322000</v>
      </c>
    </row>
    <row r="76" spans="1:5" ht="51.75" customHeight="1" x14ac:dyDescent="0.25">
      <c r="A76" s="20">
        <v>4.13</v>
      </c>
      <c r="B76" s="61" t="s">
        <v>81</v>
      </c>
      <c r="C76" s="61"/>
      <c r="D76" s="21" t="s">
        <v>13</v>
      </c>
      <c r="E76" s="14">
        <v>588000</v>
      </c>
    </row>
    <row r="77" spans="1:5" ht="33.75" customHeight="1" x14ac:dyDescent="0.25">
      <c r="A77" s="20">
        <v>4.1399999999999997</v>
      </c>
      <c r="B77" s="61" t="s">
        <v>82</v>
      </c>
      <c r="C77" s="61"/>
      <c r="D77" s="21" t="s">
        <v>72</v>
      </c>
      <c r="E77" s="14">
        <v>172907</v>
      </c>
    </row>
    <row r="78" spans="1:5" ht="34.5" customHeight="1" x14ac:dyDescent="0.25">
      <c r="A78" s="20">
        <v>4.1500000000000004</v>
      </c>
      <c r="B78" s="61" t="s">
        <v>83</v>
      </c>
      <c r="C78" s="61"/>
      <c r="D78" s="21" t="s">
        <v>72</v>
      </c>
      <c r="E78" s="14">
        <v>267722</v>
      </c>
    </row>
    <row r="79" spans="1:5" ht="33.75" customHeight="1" x14ac:dyDescent="0.25">
      <c r="A79" s="20">
        <v>4.16</v>
      </c>
      <c r="B79" s="61" t="s">
        <v>84</v>
      </c>
      <c r="C79" s="61"/>
      <c r="D79" s="21" t="s">
        <v>72</v>
      </c>
      <c r="E79" s="14">
        <v>210056</v>
      </c>
    </row>
    <row r="80" spans="1:5" ht="32.25" customHeight="1" x14ac:dyDescent="0.25">
      <c r="A80" s="20">
        <v>4.17</v>
      </c>
      <c r="B80" s="61" t="s">
        <v>85</v>
      </c>
      <c r="C80" s="61"/>
      <c r="D80" s="21" t="s">
        <v>72</v>
      </c>
      <c r="E80" s="14">
        <v>177520</v>
      </c>
    </row>
    <row r="81" spans="1:5" ht="31.5" customHeight="1" x14ac:dyDescent="0.25">
      <c r="A81" s="20">
        <v>4.18</v>
      </c>
      <c r="B81" s="61" t="s">
        <v>86</v>
      </c>
      <c r="C81" s="61"/>
      <c r="D81" s="21" t="s">
        <v>33</v>
      </c>
      <c r="E81" s="14">
        <v>179018</v>
      </c>
    </row>
    <row r="82" spans="1:5" ht="20.25" customHeight="1" x14ac:dyDescent="0.25">
      <c r="A82" s="20">
        <v>4.1900000000000004</v>
      </c>
      <c r="B82" s="61" t="s">
        <v>87</v>
      </c>
      <c r="C82" s="61"/>
      <c r="D82" s="21" t="s">
        <v>72</v>
      </c>
      <c r="E82" s="14">
        <v>217420</v>
      </c>
    </row>
    <row r="83" spans="1:5" ht="38.25" customHeight="1" x14ac:dyDescent="0.25">
      <c r="A83" s="20">
        <v>4.2</v>
      </c>
      <c r="B83" s="61" t="s">
        <v>88</v>
      </c>
      <c r="C83" s="61"/>
      <c r="D83" s="21" t="s">
        <v>33</v>
      </c>
      <c r="E83" s="14">
        <v>51464</v>
      </c>
    </row>
    <row r="84" spans="1:5" ht="15.75" thickBot="1" x14ac:dyDescent="0.3">
      <c r="A84" s="133" t="s">
        <v>21</v>
      </c>
      <c r="B84" s="134"/>
      <c r="C84" s="134"/>
      <c r="D84" s="135"/>
      <c r="E84" s="23">
        <f>SUM(E64:E83)</f>
        <v>18220915</v>
      </c>
    </row>
    <row r="85" spans="1:5" ht="15.75" thickBot="1" x14ac:dyDescent="0.3">
      <c r="A85" s="24">
        <v>5</v>
      </c>
      <c r="B85" s="136" t="s">
        <v>89</v>
      </c>
      <c r="C85" s="137"/>
      <c r="D85" s="137"/>
      <c r="E85" s="138"/>
    </row>
    <row r="86" spans="1:5" ht="48" customHeight="1" x14ac:dyDescent="0.25">
      <c r="A86" s="25">
        <v>5.0999999999999996</v>
      </c>
      <c r="B86" s="139" t="s">
        <v>90</v>
      </c>
      <c r="C86" s="139"/>
      <c r="D86" s="26" t="s">
        <v>33</v>
      </c>
      <c r="E86" s="13">
        <v>26180</v>
      </c>
    </row>
    <row r="87" spans="1:5" ht="35.25" customHeight="1" x14ac:dyDescent="0.25">
      <c r="A87" s="20">
        <v>5.2</v>
      </c>
      <c r="B87" s="61" t="s">
        <v>91</v>
      </c>
      <c r="C87" s="61"/>
      <c r="D87" s="21" t="s">
        <v>13</v>
      </c>
      <c r="E87" s="14">
        <v>21484</v>
      </c>
    </row>
    <row r="88" spans="1:5" ht="35.25" customHeight="1" x14ac:dyDescent="0.25">
      <c r="A88" s="20">
        <v>5.3</v>
      </c>
      <c r="B88" s="61" t="s">
        <v>92</v>
      </c>
      <c r="C88" s="61"/>
      <c r="D88" s="21" t="s">
        <v>37</v>
      </c>
      <c r="E88" s="14">
        <v>2492000</v>
      </c>
    </row>
    <row r="89" spans="1:5" ht="35.25" customHeight="1" x14ac:dyDescent="0.25">
      <c r="A89" s="20">
        <v>5.4</v>
      </c>
      <c r="B89" s="61" t="s">
        <v>93</v>
      </c>
      <c r="C89" s="61"/>
      <c r="D89" s="21" t="s">
        <v>72</v>
      </c>
      <c r="E89" s="14">
        <v>165309</v>
      </c>
    </row>
    <row r="90" spans="1:5" ht="36" customHeight="1" x14ac:dyDescent="0.25">
      <c r="A90" s="20">
        <v>5.5</v>
      </c>
      <c r="B90" s="61" t="s">
        <v>94</v>
      </c>
      <c r="C90" s="61"/>
      <c r="D90" s="21" t="s">
        <v>13</v>
      </c>
      <c r="E90" s="14">
        <v>39200</v>
      </c>
    </row>
    <row r="91" spans="1:5" ht="34.5" customHeight="1" x14ac:dyDescent="0.25">
      <c r="A91" s="20">
        <v>5.6</v>
      </c>
      <c r="B91" s="61" t="s">
        <v>95</v>
      </c>
      <c r="C91" s="61"/>
      <c r="D91" s="21" t="s">
        <v>33</v>
      </c>
      <c r="E91" s="14">
        <v>803180</v>
      </c>
    </row>
    <row r="92" spans="1:5" ht="34.5" customHeight="1" x14ac:dyDescent="0.25">
      <c r="A92" s="20">
        <v>5.7</v>
      </c>
      <c r="B92" s="61" t="s">
        <v>96</v>
      </c>
      <c r="C92" s="61"/>
      <c r="D92" s="21" t="s">
        <v>33</v>
      </c>
      <c r="E92" s="14">
        <v>26706</v>
      </c>
    </row>
    <row r="93" spans="1:5" ht="33" customHeight="1" x14ac:dyDescent="0.25">
      <c r="A93" s="20">
        <v>5.8</v>
      </c>
      <c r="B93" s="61" t="s">
        <v>97</v>
      </c>
      <c r="C93" s="61"/>
      <c r="D93" s="21" t="s">
        <v>33</v>
      </c>
      <c r="E93" s="14">
        <v>42322</v>
      </c>
    </row>
    <row r="94" spans="1:5" ht="34.5" customHeight="1" x14ac:dyDescent="0.25">
      <c r="A94" s="20">
        <v>5.9</v>
      </c>
      <c r="B94" s="61" t="s">
        <v>98</v>
      </c>
      <c r="C94" s="61"/>
      <c r="D94" s="21" t="s">
        <v>33</v>
      </c>
      <c r="E94" s="14">
        <v>182700</v>
      </c>
    </row>
    <row r="95" spans="1:5" ht="33.75" customHeight="1" x14ac:dyDescent="0.25">
      <c r="A95" s="22">
        <v>5.0999999999999996</v>
      </c>
      <c r="B95" s="61" t="s">
        <v>99</v>
      </c>
      <c r="C95" s="61"/>
      <c r="D95" s="21" t="s">
        <v>33</v>
      </c>
      <c r="E95" s="14">
        <v>86870</v>
      </c>
    </row>
    <row r="96" spans="1:5" ht="36" customHeight="1" x14ac:dyDescent="0.25">
      <c r="A96" s="20">
        <v>5.1100000000000003</v>
      </c>
      <c r="B96" s="61" t="s">
        <v>100</v>
      </c>
      <c r="C96" s="61"/>
      <c r="D96" s="21" t="s">
        <v>33</v>
      </c>
      <c r="E96" s="14">
        <v>110694</v>
      </c>
    </row>
    <row r="97" spans="1:5" ht="36" customHeight="1" x14ac:dyDescent="0.25">
      <c r="A97" s="20">
        <v>5.12</v>
      </c>
      <c r="B97" s="61" t="s">
        <v>101</v>
      </c>
      <c r="C97" s="61"/>
      <c r="D97" s="21" t="s">
        <v>33</v>
      </c>
      <c r="E97" s="14">
        <v>26432</v>
      </c>
    </row>
    <row r="98" spans="1:5" ht="34.5" customHeight="1" x14ac:dyDescent="0.25">
      <c r="A98" s="20">
        <v>5.13</v>
      </c>
      <c r="B98" s="61" t="s">
        <v>102</v>
      </c>
      <c r="C98" s="61"/>
      <c r="D98" s="21" t="s">
        <v>33</v>
      </c>
      <c r="E98" s="14">
        <v>84000</v>
      </c>
    </row>
    <row r="99" spans="1:5" ht="34.5" customHeight="1" x14ac:dyDescent="0.25">
      <c r="A99" s="20">
        <v>5.14</v>
      </c>
      <c r="B99" s="61" t="s">
        <v>103</v>
      </c>
      <c r="C99" s="61"/>
      <c r="D99" s="21" t="s">
        <v>33</v>
      </c>
      <c r="E99" s="14">
        <v>133000</v>
      </c>
    </row>
    <row r="100" spans="1:5" ht="33.75" customHeight="1" x14ac:dyDescent="0.25">
      <c r="A100" s="20">
        <v>5.15</v>
      </c>
      <c r="B100" s="61" t="s">
        <v>104</v>
      </c>
      <c r="C100" s="61"/>
      <c r="D100" s="21" t="s">
        <v>33</v>
      </c>
      <c r="E100" s="14">
        <v>215180</v>
      </c>
    </row>
    <row r="101" spans="1:5" ht="36" customHeight="1" x14ac:dyDescent="0.25">
      <c r="A101" s="20">
        <v>5.16</v>
      </c>
      <c r="B101" s="61" t="s">
        <v>105</v>
      </c>
      <c r="C101" s="61"/>
      <c r="D101" s="21" t="s">
        <v>33</v>
      </c>
      <c r="E101" s="14">
        <v>330119</v>
      </c>
    </row>
    <row r="102" spans="1:5" ht="35.25" customHeight="1" x14ac:dyDescent="0.25">
      <c r="A102" s="20">
        <v>5.17</v>
      </c>
      <c r="B102" s="61" t="s">
        <v>106</v>
      </c>
      <c r="C102" s="61"/>
      <c r="D102" s="21" t="s">
        <v>72</v>
      </c>
      <c r="E102" s="14">
        <v>1421980</v>
      </c>
    </row>
    <row r="103" spans="1:5" ht="34.5" customHeight="1" x14ac:dyDescent="0.25">
      <c r="A103" s="20" t="s">
        <v>107</v>
      </c>
      <c r="B103" s="61" t="s">
        <v>108</v>
      </c>
      <c r="C103" s="61"/>
      <c r="D103" s="21" t="s">
        <v>72</v>
      </c>
      <c r="E103" s="14">
        <v>1700300</v>
      </c>
    </row>
    <row r="104" spans="1:5" ht="34.5" customHeight="1" x14ac:dyDescent="0.25">
      <c r="A104" s="20" t="s">
        <v>109</v>
      </c>
      <c r="B104" s="61" t="s">
        <v>110</v>
      </c>
      <c r="C104" s="61"/>
      <c r="D104" s="21" t="s">
        <v>72</v>
      </c>
      <c r="E104" s="14">
        <v>2372300</v>
      </c>
    </row>
    <row r="105" spans="1:5" ht="33.75" customHeight="1" x14ac:dyDescent="0.25">
      <c r="A105" s="22">
        <v>5.2</v>
      </c>
      <c r="B105" s="61" t="s">
        <v>111</v>
      </c>
      <c r="C105" s="61"/>
      <c r="D105" s="21" t="s">
        <v>72</v>
      </c>
      <c r="E105" s="14">
        <v>770910</v>
      </c>
    </row>
    <row r="106" spans="1:5" ht="30.75" customHeight="1" x14ac:dyDescent="0.25">
      <c r="A106" s="20">
        <v>5.21</v>
      </c>
      <c r="B106" s="61" t="s">
        <v>112</v>
      </c>
      <c r="C106" s="61"/>
      <c r="D106" s="21" t="s">
        <v>72</v>
      </c>
      <c r="E106" s="14">
        <v>403620</v>
      </c>
    </row>
    <row r="107" spans="1:5" ht="30.75" customHeight="1" x14ac:dyDescent="0.25">
      <c r="A107" s="20">
        <v>5.22</v>
      </c>
      <c r="B107" s="61" t="s">
        <v>113</v>
      </c>
      <c r="C107" s="61"/>
      <c r="D107" s="21" t="s">
        <v>72</v>
      </c>
      <c r="E107" s="14">
        <v>403620</v>
      </c>
    </row>
    <row r="108" spans="1:5" ht="32.25" customHeight="1" x14ac:dyDescent="0.25">
      <c r="A108" s="20">
        <v>5.23</v>
      </c>
      <c r="B108" s="61" t="s">
        <v>114</v>
      </c>
      <c r="C108" s="61"/>
      <c r="D108" s="21" t="s">
        <v>72</v>
      </c>
      <c r="E108" s="14">
        <v>184380</v>
      </c>
    </row>
    <row r="109" spans="1:5" ht="31.5" customHeight="1" x14ac:dyDescent="0.25">
      <c r="A109" s="20">
        <v>5.24</v>
      </c>
      <c r="B109" s="61" t="s">
        <v>115</v>
      </c>
      <c r="C109" s="61"/>
      <c r="D109" s="21" t="s">
        <v>72</v>
      </c>
      <c r="E109" s="14">
        <v>230705</v>
      </c>
    </row>
    <row r="110" spans="1:5" ht="33" customHeight="1" x14ac:dyDescent="0.25">
      <c r="A110" s="20">
        <v>5.25</v>
      </c>
      <c r="B110" s="61" t="s">
        <v>116</v>
      </c>
      <c r="C110" s="61"/>
      <c r="D110" s="21" t="s">
        <v>72</v>
      </c>
      <c r="E110" s="14">
        <v>116844</v>
      </c>
    </row>
    <row r="111" spans="1:5" ht="34.5" customHeight="1" x14ac:dyDescent="0.25">
      <c r="A111" s="20">
        <v>5.26</v>
      </c>
      <c r="B111" s="61" t="s">
        <v>117</v>
      </c>
      <c r="C111" s="61"/>
      <c r="D111" s="21" t="s">
        <v>72</v>
      </c>
      <c r="E111" s="14">
        <v>810460</v>
      </c>
    </row>
    <row r="112" spans="1:5" ht="33" customHeight="1" x14ac:dyDescent="0.25">
      <c r="A112" s="20">
        <v>5.27</v>
      </c>
      <c r="B112" s="61" t="s">
        <v>118</v>
      </c>
      <c r="C112" s="61"/>
      <c r="D112" s="21" t="s">
        <v>33</v>
      </c>
      <c r="E112" s="14">
        <v>285023</v>
      </c>
    </row>
    <row r="113" spans="1:5" ht="33" customHeight="1" x14ac:dyDescent="0.25">
      <c r="A113" s="20">
        <v>5.28</v>
      </c>
      <c r="B113" s="61" t="s">
        <v>119</v>
      </c>
      <c r="C113" s="61"/>
      <c r="D113" s="21" t="s">
        <v>72</v>
      </c>
      <c r="E113" s="14">
        <v>167520</v>
      </c>
    </row>
    <row r="114" spans="1:5" ht="33" customHeight="1" x14ac:dyDescent="0.25">
      <c r="A114" s="20">
        <v>5.29</v>
      </c>
      <c r="B114" s="61" t="s">
        <v>120</v>
      </c>
      <c r="C114" s="61"/>
      <c r="D114" s="21" t="s">
        <v>72</v>
      </c>
      <c r="E114" s="14">
        <v>174348</v>
      </c>
    </row>
    <row r="115" spans="1:5" ht="30.75" customHeight="1" x14ac:dyDescent="0.25">
      <c r="A115" s="22">
        <v>5.3</v>
      </c>
      <c r="B115" s="61" t="s">
        <v>121</v>
      </c>
      <c r="C115" s="61"/>
      <c r="D115" s="21" t="s">
        <v>33</v>
      </c>
      <c r="E115" s="14">
        <v>114100</v>
      </c>
    </row>
    <row r="116" spans="1:5" ht="30" customHeight="1" x14ac:dyDescent="0.25">
      <c r="A116" s="20">
        <v>5.31</v>
      </c>
      <c r="B116" s="61" t="s">
        <v>122</v>
      </c>
      <c r="C116" s="61"/>
      <c r="D116" s="21" t="s">
        <v>72</v>
      </c>
      <c r="E116" s="14">
        <v>384383</v>
      </c>
    </row>
    <row r="117" spans="1:5" ht="31.5" customHeight="1" x14ac:dyDescent="0.25">
      <c r="A117" s="20">
        <v>5.32</v>
      </c>
      <c r="B117" s="61" t="s">
        <v>123</v>
      </c>
      <c r="C117" s="61"/>
      <c r="D117" s="21" t="s">
        <v>72</v>
      </c>
      <c r="E117" s="14">
        <v>356551</v>
      </c>
    </row>
    <row r="118" spans="1:5" ht="31.5" customHeight="1" x14ac:dyDescent="0.25">
      <c r="A118" s="20">
        <v>5.33</v>
      </c>
      <c r="B118" s="61" t="s">
        <v>124</v>
      </c>
      <c r="C118" s="61"/>
      <c r="D118" s="21" t="s">
        <v>18</v>
      </c>
      <c r="E118" s="14">
        <v>12378168</v>
      </c>
    </row>
    <row r="119" spans="1:5" ht="45.75" customHeight="1" x14ac:dyDescent="0.25">
      <c r="A119" s="20">
        <v>5.34</v>
      </c>
      <c r="B119" s="61" t="s">
        <v>125</v>
      </c>
      <c r="C119" s="61"/>
      <c r="D119" s="21" t="s">
        <v>72</v>
      </c>
      <c r="E119" s="14">
        <v>2039380</v>
      </c>
    </row>
    <row r="120" spans="1:5" ht="36.75" customHeight="1" x14ac:dyDescent="0.25">
      <c r="A120" s="20">
        <v>5.35</v>
      </c>
      <c r="B120" s="61" t="s">
        <v>126</v>
      </c>
      <c r="C120" s="61"/>
      <c r="D120" s="21" t="s">
        <v>72</v>
      </c>
      <c r="E120" s="14">
        <v>31186214</v>
      </c>
    </row>
    <row r="121" spans="1:5" ht="46.5" customHeight="1" x14ac:dyDescent="0.25">
      <c r="A121" s="20">
        <v>5.36</v>
      </c>
      <c r="B121" s="61" t="s">
        <v>127</v>
      </c>
      <c r="C121" s="61"/>
      <c r="D121" s="21" t="s">
        <v>72</v>
      </c>
      <c r="E121" s="14">
        <v>2618700</v>
      </c>
    </row>
    <row r="122" spans="1:5" ht="48.75" customHeight="1" x14ac:dyDescent="0.25">
      <c r="A122" s="20">
        <v>5.37</v>
      </c>
      <c r="B122" s="61" t="s">
        <v>128</v>
      </c>
      <c r="C122" s="61"/>
      <c r="D122" s="21" t="s">
        <v>72</v>
      </c>
      <c r="E122" s="14">
        <v>553980</v>
      </c>
    </row>
    <row r="123" spans="1:5" ht="47.25" customHeight="1" x14ac:dyDescent="0.25">
      <c r="A123" s="20">
        <v>5.38</v>
      </c>
      <c r="B123" s="61" t="s">
        <v>129</v>
      </c>
      <c r="C123" s="61"/>
      <c r="D123" s="21" t="s">
        <v>72</v>
      </c>
      <c r="E123" s="14">
        <v>70224000</v>
      </c>
    </row>
    <row r="124" spans="1:5" ht="32.25" customHeight="1" x14ac:dyDescent="0.25">
      <c r="A124" s="20">
        <v>5.39</v>
      </c>
      <c r="B124" s="61" t="s">
        <v>130</v>
      </c>
      <c r="C124" s="61"/>
      <c r="D124" s="21" t="s">
        <v>72</v>
      </c>
      <c r="E124" s="14">
        <v>4403000</v>
      </c>
    </row>
    <row r="125" spans="1:5" ht="31.5" customHeight="1" x14ac:dyDescent="0.25">
      <c r="A125" s="22">
        <v>5.4</v>
      </c>
      <c r="B125" s="61" t="s">
        <v>131</v>
      </c>
      <c r="C125" s="61"/>
      <c r="D125" s="21" t="s">
        <v>72</v>
      </c>
      <c r="E125" s="14">
        <v>130651</v>
      </c>
    </row>
    <row r="126" spans="1:5" ht="33" customHeight="1" x14ac:dyDescent="0.25">
      <c r="A126" s="20">
        <v>5.41</v>
      </c>
      <c r="B126" s="61" t="s">
        <v>132</v>
      </c>
      <c r="C126" s="61"/>
      <c r="D126" s="21" t="s">
        <v>72</v>
      </c>
      <c r="E126" s="14">
        <v>115486</v>
      </c>
    </row>
    <row r="127" spans="1:5" ht="33.75" customHeight="1" x14ac:dyDescent="0.25">
      <c r="A127" s="20">
        <v>5.42</v>
      </c>
      <c r="B127" s="61" t="s">
        <v>133</v>
      </c>
      <c r="C127" s="61"/>
      <c r="D127" s="21" t="s">
        <v>72</v>
      </c>
      <c r="E127" s="14">
        <v>13510</v>
      </c>
    </row>
    <row r="128" spans="1:5" ht="50.25" customHeight="1" x14ac:dyDescent="0.25">
      <c r="A128" s="20">
        <v>5.43</v>
      </c>
      <c r="B128" s="61" t="s">
        <v>134</v>
      </c>
      <c r="C128" s="61"/>
      <c r="D128" s="21" t="s">
        <v>72</v>
      </c>
      <c r="E128" s="14">
        <v>362110</v>
      </c>
    </row>
    <row r="129" spans="1:5" ht="51" customHeight="1" x14ac:dyDescent="0.25">
      <c r="A129" s="20">
        <v>5.44</v>
      </c>
      <c r="B129" s="61" t="s">
        <v>135</v>
      </c>
      <c r="C129" s="61"/>
      <c r="D129" s="21" t="s">
        <v>72</v>
      </c>
      <c r="E129" s="14">
        <v>1115225</v>
      </c>
    </row>
    <row r="130" spans="1:5" ht="34.5" customHeight="1" x14ac:dyDescent="0.25">
      <c r="A130" s="20">
        <v>5.45</v>
      </c>
      <c r="B130" s="61" t="s">
        <v>136</v>
      </c>
      <c r="C130" s="61"/>
      <c r="D130" s="21" t="s">
        <v>72</v>
      </c>
      <c r="E130" s="14">
        <v>1440446</v>
      </c>
    </row>
    <row r="131" spans="1:5" ht="47.25" customHeight="1" x14ac:dyDescent="0.25">
      <c r="A131" s="20">
        <v>5.46</v>
      </c>
      <c r="B131" s="61" t="s">
        <v>137</v>
      </c>
      <c r="C131" s="61"/>
      <c r="D131" s="21" t="s">
        <v>72</v>
      </c>
      <c r="E131" s="14">
        <v>5243980</v>
      </c>
    </row>
    <row r="132" spans="1:5" ht="38.25" customHeight="1" x14ac:dyDescent="0.25">
      <c r="A132" s="20">
        <v>5.47</v>
      </c>
      <c r="B132" s="61" t="s">
        <v>138</v>
      </c>
      <c r="C132" s="61"/>
      <c r="D132" s="21" t="s">
        <v>72</v>
      </c>
      <c r="E132" s="14">
        <v>6846000</v>
      </c>
    </row>
    <row r="133" spans="1:5" ht="15.75" thickBot="1" x14ac:dyDescent="0.3">
      <c r="A133" s="133" t="s">
        <v>21</v>
      </c>
      <c r="B133" s="134"/>
      <c r="C133" s="134"/>
      <c r="D133" s="135"/>
      <c r="E133" s="23">
        <f>SUM(E86:E132)</f>
        <v>153353270</v>
      </c>
    </row>
    <row r="134" spans="1:5" ht="15.75" thickBot="1" x14ac:dyDescent="0.3">
      <c r="A134" s="24">
        <v>6</v>
      </c>
      <c r="B134" s="136" t="s">
        <v>139</v>
      </c>
      <c r="C134" s="137"/>
      <c r="D134" s="137"/>
      <c r="E134" s="138"/>
    </row>
    <row r="135" spans="1:5" ht="78" customHeight="1" x14ac:dyDescent="0.25">
      <c r="A135" s="25" t="s">
        <v>140</v>
      </c>
      <c r="B135" s="139" t="s">
        <v>141</v>
      </c>
      <c r="C135" s="139"/>
      <c r="D135" s="26" t="s">
        <v>33</v>
      </c>
      <c r="E135" s="13">
        <v>1010240</v>
      </c>
    </row>
    <row r="136" spans="1:5" ht="33" customHeight="1" x14ac:dyDescent="0.25">
      <c r="A136" s="20" t="s">
        <v>142</v>
      </c>
      <c r="B136" s="61" t="s">
        <v>143</v>
      </c>
      <c r="C136" s="61"/>
      <c r="D136" s="21" t="s">
        <v>33</v>
      </c>
      <c r="E136" s="14">
        <v>73500</v>
      </c>
    </row>
    <row r="137" spans="1:5" ht="46.5" customHeight="1" x14ac:dyDescent="0.25">
      <c r="A137" s="20" t="s">
        <v>144</v>
      </c>
      <c r="B137" s="61" t="s">
        <v>145</v>
      </c>
      <c r="C137" s="61"/>
      <c r="D137" s="21" t="s">
        <v>13</v>
      </c>
      <c r="E137" s="14">
        <v>112728</v>
      </c>
    </row>
    <row r="138" spans="1:5" ht="49.5" customHeight="1" x14ac:dyDescent="0.25">
      <c r="A138" s="20" t="s">
        <v>146</v>
      </c>
      <c r="B138" s="61" t="s">
        <v>147</v>
      </c>
      <c r="C138" s="61"/>
      <c r="D138" s="21" t="s">
        <v>13</v>
      </c>
      <c r="E138" s="14">
        <v>415184</v>
      </c>
    </row>
    <row r="139" spans="1:5" ht="45" customHeight="1" x14ac:dyDescent="0.25">
      <c r="A139" s="20" t="s">
        <v>148</v>
      </c>
      <c r="B139" s="61" t="s">
        <v>149</v>
      </c>
      <c r="C139" s="61"/>
      <c r="D139" s="21" t="s">
        <v>49</v>
      </c>
      <c r="E139" s="14">
        <v>55286</v>
      </c>
    </row>
    <row r="140" spans="1:5" ht="45.75" customHeight="1" x14ac:dyDescent="0.25">
      <c r="A140" s="20" t="s">
        <v>150</v>
      </c>
      <c r="B140" s="61" t="s">
        <v>151</v>
      </c>
      <c r="C140" s="61"/>
      <c r="D140" s="21" t="s">
        <v>33</v>
      </c>
      <c r="E140" s="14">
        <v>7840</v>
      </c>
    </row>
    <row r="141" spans="1:5" ht="15.75" thickBot="1" x14ac:dyDescent="0.3">
      <c r="A141" s="133" t="s">
        <v>21</v>
      </c>
      <c r="B141" s="134"/>
      <c r="C141" s="134"/>
      <c r="D141" s="135"/>
      <c r="E141" s="23">
        <f>SUM(E135:E140)</f>
        <v>1674778</v>
      </c>
    </row>
    <row r="142" spans="1:5" ht="15.75" thickBot="1" x14ac:dyDescent="0.3">
      <c r="A142" s="24">
        <v>7</v>
      </c>
      <c r="B142" s="136" t="s">
        <v>152</v>
      </c>
      <c r="C142" s="137"/>
      <c r="D142" s="137"/>
      <c r="E142" s="138"/>
    </row>
    <row r="143" spans="1:5" ht="31.5" customHeight="1" x14ac:dyDescent="0.25">
      <c r="A143" s="25">
        <v>7.1</v>
      </c>
      <c r="B143" s="139" t="s">
        <v>153</v>
      </c>
      <c r="C143" s="139"/>
      <c r="D143" s="26" t="s">
        <v>13</v>
      </c>
      <c r="E143" s="13">
        <v>64540</v>
      </c>
    </row>
    <row r="144" spans="1:5" ht="32.25" customHeight="1" x14ac:dyDescent="0.25">
      <c r="A144" s="20">
        <v>7.2</v>
      </c>
      <c r="B144" s="61" t="s">
        <v>154</v>
      </c>
      <c r="C144" s="61"/>
      <c r="D144" s="21" t="s">
        <v>13</v>
      </c>
      <c r="E144" s="14">
        <v>95900</v>
      </c>
    </row>
    <row r="145" spans="1:5" ht="32.25" customHeight="1" x14ac:dyDescent="0.25">
      <c r="A145" s="20">
        <v>7.3</v>
      </c>
      <c r="B145" s="61" t="s">
        <v>155</v>
      </c>
      <c r="C145" s="61"/>
      <c r="D145" s="21" t="s">
        <v>13</v>
      </c>
      <c r="E145" s="14">
        <v>24402</v>
      </c>
    </row>
    <row r="146" spans="1:5" ht="36" customHeight="1" x14ac:dyDescent="0.25">
      <c r="A146" s="20">
        <v>7.4</v>
      </c>
      <c r="B146" s="61" t="s">
        <v>156</v>
      </c>
      <c r="C146" s="61"/>
      <c r="D146" s="21" t="s">
        <v>13</v>
      </c>
      <c r="E146" s="14">
        <v>17640</v>
      </c>
    </row>
    <row r="147" spans="1:5" ht="33.75" customHeight="1" x14ac:dyDescent="0.25">
      <c r="A147" s="20">
        <v>7.5</v>
      </c>
      <c r="B147" s="61" t="s">
        <v>157</v>
      </c>
      <c r="C147" s="61"/>
      <c r="D147" s="21" t="s">
        <v>13</v>
      </c>
      <c r="E147" s="14">
        <v>24360</v>
      </c>
    </row>
    <row r="148" spans="1:5" ht="39.75" customHeight="1" x14ac:dyDescent="0.25">
      <c r="A148" s="20">
        <v>7.6</v>
      </c>
      <c r="B148" s="61" t="s">
        <v>158</v>
      </c>
      <c r="C148" s="61"/>
      <c r="D148" s="21" t="s">
        <v>13</v>
      </c>
      <c r="E148" s="14">
        <v>41238</v>
      </c>
    </row>
    <row r="149" spans="1:5" ht="39" customHeight="1" x14ac:dyDescent="0.25">
      <c r="A149" s="20">
        <v>7.7</v>
      </c>
      <c r="B149" s="61" t="s">
        <v>159</v>
      </c>
      <c r="C149" s="61"/>
      <c r="D149" s="21" t="s">
        <v>13</v>
      </c>
      <c r="E149" s="14">
        <v>70203</v>
      </c>
    </row>
    <row r="150" spans="1:5" ht="51.75" customHeight="1" x14ac:dyDescent="0.25">
      <c r="A150" s="20">
        <v>7.8</v>
      </c>
      <c r="B150" s="61" t="s">
        <v>160</v>
      </c>
      <c r="C150" s="61"/>
      <c r="D150" s="21" t="s">
        <v>13</v>
      </c>
      <c r="E150" s="14">
        <v>84839</v>
      </c>
    </row>
    <row r="151" spans="1:5" ht="39.75" customHeight="1" x14ac:dyDescent="0.25">
      <c r="A151" s="20">
        <v>7.9</v>
      </c>
      <c r="B151" s="61" t="s">
        <v>161</v>
      </c>
      <c r="C151" s="61"/>
      <c r="D151" s="21" t="s">
        <v>13</v>
      </c>
      <c r="E151" s="14">
        <v>36849</v>
      </c>
    </row>
    <row r="152" spans="1:5" ht="66" customHeight="1" x14ac:dyDescent="0.25">
      <c r="A152" s="22">
        <v>7.1</v>
      </c>
      <c r="B152" s="61" t="s">
        <v>162</v>
      </c>
      <c r="C152" s="61"/>
      <c r="D152" s="21" t="s">
        <v>13</v>
      </c>
      <c r="E152" s="14">
        <v>45930</v>
      </c>
    </row>
    <row r="153" spans="1:5" ht="33" customHeight="1" x14ac:dyDescent="0.25">
      <c r="A153" s="20">
        <v>7.11</v>
      </c>
      <c r="B153" s="61" t="s">
        <v>163</v>
      </c>
      <c r="C153" s="61"/>
      <c r="D153" s="21" t="s">
        <v>13</v>
      </c>
      <c r="E153" s="14">
        <v>161476</v>
      </c>
    </row>
    <row r="154" spans="1:5" ht="36" customHeight="1" x14ac:dyDescent="0.25">
      <c r="A154" s="20">
        <v>7.12</v>
      </c>
      <c r="B154" s="61" t="s">
        <v>164</v>
      </c>
      <c r="C154" s="61"/>
      <c r="D154" s="21" t="s">
        <v>13</v>
      </c>
      <c r="E154" s="14">
        <v>250390</v>
      </c>
    </row>
    <row r="155" spans="1:5" ht="21" customHeight="1" x14ac:dyDescent="0.25">
      <c r="A155" s="20">
        <v>7.13</v>
      </c>
      <c r="B155" s="61" t="s">
        <v>165</v>
      </c>
      <c r="C155" s="61"/>
      <c r="D155" s="21" t="s">
        <v>33</v>
      </c>
      <c r="E155" s="14">
        <v>36120</v>
      </c>
    </row>
    <row r="156" spans="1:5" ht="33" customHeight="1" x14ac:dyDescent="0.25">
      <c r="A156" s="20">
        <v>7.14</v>
      </c>
      <c r="B156" s="61" t="s">
        <v>166</v>
      </c>
      <c r="C156" s="61"/>
      <c r="D156" s="21" t="s">
        <v>13</v>
      </c>
      <c r="E156" s="14">
        <v>23162</v>
      </c>
    </row>
    <row r="157" spans="1:5" ht="34.5" customHeight="1" x14ac:dyDescent="0.25">
      <c r="A157" s="20">
        <v>7.15</v>
      </c>
      <c r="B157" s="61" t="s">
        <v>167</v>
      </c>
      <c r="C157" s="61"/>
      <c r="D157" s="21" t="s">
        <v>33</v>
      </c>
      <c r="E157" s="14">
        <v>53379</v>
      </c>
    </row>
    <row r="158" spans="1:5" ht="33.75" customHeight="1" x14ac:dyDescent="0.25">
      <c r="A158" s="20">
        <v>7.16</v>
      </c>
      <c r="B158" s="61" t="s">
        <v>168</v>
      </c>
      <c r="C158" s="61"/>
      <c r="D158" s="21" t="s">
        <v>33</v>
      </c>
      <c r="E158" s="14">
        <v>61144</v>
      </c>
    </row>
    <row r="159" spans="1:5" ht="33" customHeight="1" x14ac:dyDescent="0.25">
      <c r="A159" s="20">
        <v>7.17</v>
      </c>
      <c r="B159" s="61" t="s">
        <v>169</v>
      </c>
      <c r="C159" s="61"/>
      <c r="D159" s="21" t="s">
        <v>13</v>
      </c>
      <c r="E159" s="14">
        <v>39158</v>
      </c>
    </row>
    <row r="160" spans="1:5" ht="34.5" customHeight="1" x14ac:dyDescent="0.25">
      <c r="A160" s="20">
        <v>7.18</v>
      </c>
      <c r="B160" s="61" t="s">
        <v>170</v>
      </c>
      <c r="C160" s="61"/>
      <c r="D160" s="21" t="s">
        <v>13</v>
      </c>
      <c r="E160" s="14">
        <v>30520</v>
      </c>
    </row>
    <row r="161" spans="1:5" ht="33.75" customHeight="1" x14ac:dyDescent="0.25">
      <c r="A161" s="20">
        <v>7.19</v>
      </c>
      <c r="B161" s="61" t="s">
        <v>171</v>
      </c>
      <c r="C161" s="61"/>
      <c r="D161" s="21" t="s">
        <v>13</v>
      </c>
      <c r="E161" s="14">
        <v>25676</v>
      </c>
    </row>
    <row r="162" spans="1:5" ht="33.75" customHeight="1" x14ac:dyDescent="0.25">
      <c r="A162" s="22">
        <v>7.2</v>
      </c>
      <c r="B162" s="61" t="s">
        <v>172</v>
      </c>
      <c r="C162" s="61"/>
      <c r="D162" s="21" t="s">
        <v>13</v>
      </c>
      <c r="E162" s="14">
        <v>75460</v>
      </c>
    </row>
    <row r="163" spans="1:5" ht="36.75" customHeight="1" x14ac:dyDescent="0.25">
      <c r="A163" s="20">
        <v>7.21</v>
      </c>
      <c r="B163" s="61" t="s">
        <v>173</v>
      </c>
      <c r="C163" s="61"/>
      <c r="D163" s="21" t="s">
        <v>13</v>
      </c>
      <c r="E163" s="14">
        <v>277620</v>
      </c>
    </row>
    <row r="164" spans="1:5" ht="39.75" customHeight="1" x14ac:dyDescent="0.25">
      <c r="A164" s="20">
        <v>7.22</v>
      </c>
      <c r="B164" s="61" t="s">
        <v>174</v>
      </c>
      <c r="C164" s="61"/>
      <c r="D164" s="21" t="s">
        <v>13</v>
      </c>
      <c r="E164" s="14">
        <v>29540</v>
      </c>
    </row>
    <row r="165" spans="1:5" ht="51" customHeight="1" x14ac:dyDescent="0.25">
      <c r="A165" s="20">
        <v>7.23</v>
      </c>
      <c r="B165" s="61" t="s">
        <v>175</v>
      </c>
      <c r="C165" s="61"/>
      <c r="D165" s="21" t="s">
        <v>13</v>
      </c>
      <c r="E165" s="14">
        <v>147644</v>
      </c>
    </row>
    <row r="166" spans="1:5" ht="35.25" customHeight="1" x14ac:dyDescent="0.25">
      <c r="A166" s="20">
        <v>7.24</v>
      </c>
      <c r="B166" s="61" t="s">
        <v>176</v>
      </c>
      <c r="C166" s="61"/>
      <c r="D166" s="21" t="s">
        <v>13</v>
      </c>
      <c r="E166" s="14">
        <v>7938</v>
      </c>
    </row>
    <row r="167" spans="1:5" ht="30.75" customHeight="1" x14ac:dyDescent="0.25">
      <c r="A167" s="20">
        <v>7.25</v>
      </c>
      <c r="B167" s="61" t="s">
        <v>177</v>
      </c>
      <c r="C167" s="61"/>
      <c r="D167" s="21" t="s">
        <v>13</v>
      </c>
      <c r="E167" s="14">
        <v>44030</v>
      </c>
    </row>
    <row r="168" spans="1:5" ht="15.75" thickBot="1" x14ac:dyDescent="0.3">
      <c r="A168" s="133" t="s">
        <v>21</v>
      </c>
      <c r="B168" s="134"/>
      <c r="C168" s="134"/>
      <c r="D168" s="135"/>
      <c r="E168" s="23">
        <f>SUM(E143:E167)</f>
        <v>1769158</v>
      </c>
    </row>
    <row r="169" spans="1:5" ht="15.75" thickBot="1" x14ac:dyDescent="0.3">
      <c r="A169" s="27">
        <v>8</v>
      </c>
      <c r="B169" s="136" t="s">
        <v>178</v>
      </c>
      <c r="C169" s="137"/>
      <c r="D169" s="137"/>
      <c r="E169" s="138"/>
    </row>
    <row r="170" spans="1:5" ht="129.75" customHeight="1" x14ac:dyDescent="0.25">
      <c r="A170" s="25">
        <v>8.1</v>
      </c>
      <c r="B170" s="139" t="s">
        <v>179</v>
      </c>
      <c r="C170" s="139"/>
      <c r="D170" s="26" t="s">
        <v>13</v>
      </c>
      <c r="E170" s="13">
        <v>2505160</v>
      </c>
    </row>
    <row r="171" spans="1:5" ht="99.75" customHeight="1" x14ac:dyDescent="0.25">
      <c r="A171" s="20">
        <v>8.1999999999999993</v>
      </c>
      <c r="B171" s="61" t="s">
        <v>180</v>
      </c>
      <c r="C171" s="61"/>
      <c r="D171" s="21" t="s">
        <v>13</v>
      </c>
      <c r="E171" s="14">
        <v>2461869</v>
      </c>
    </row>
    <row r="172" spans="1:5" ht="48" customHeight="1" x14ac:dyDescent="0.25">
      <c r="A172" s="20">
        <v>8.3000000000000007</v>
      </c>
      <c r="B172" s="61" t="s">
        <v>181</v>
      </c>
      <c r="C172" s="61"/>
      <c r="D172" s="21" t="s">
        <v>13</v>
      </c>
      <c r="E172" s="14">
        <v>1764000</v>
      </c>
    </row>
    <row r="173" spans="1:5" ht="39.75" customHeight="1" x14ac:dyDescent="0.25">
      <c r="A173" s="20">
        <v>8.4</v>
      </c>
      <c r="B173" s="61" t="s">
        <v>182</v>
      </c>
      <c r="C173" s="61"/>
      <c r="D173" s="21" t="s">
        <v>72</v>
      </c>
      <c r="E173" s="14">
        <v>485660</v>
      </c>
    </row>
    <row r="174" spans="1:5" ht="39.75" customHeight="1" x14ac:dyDescent="0.25">
      <c r="A174" s="20">
        <v>8.5</v>
      </c>
      <c r="B174" s="61" t="s">
        <v>183</v>
      </c>
      <c r="C174" s="61"/>
      <c r="D174" s="21" t="s">
        <v>72</v>
      </c>
      <c r="E174" s="14">
        <v>277340</v>
      </c>
    </row>
    <row r="175" spans="1:5" ht="40.5" customHeight="1" x14ac:dyDescent="0.25">
      <c r="A175" s="20">
        <v>8.6</v>
      </c>
      <c r="B175" s="61" t="s">
        <v>184</v>
      </c>
      <c r="C175" s="61"/>
      <c r="D175" s="21" t="s">
        <v>72</v>
      </c>
      <c r="E175" s="14">
        <v>260680</v>
      </c>
    </row>
    <row r="176" spans="1:5" ht="51" customHeight="1" x14ac:dyDescent="0.25">
      <c r="A176" s="20">
        <v>8.6999999999999993</v>
      </c>
      <c r="B176" s="61" t="s">
        <v>185</v>
      </c>
      <c r="C176" s="61"/>
      <c r="D176" s="21" t="s">
        <v>13</v>
      </c>
      <c r="E176" s="14">
        <v>230549</v>
      </c>
    </row>
    <row r="177" spans="1:5" ht="48.75" customHeight="1" x14ac:dyDescent="0.25">
      <c r="A177" s="20">
        <v>8.8000000000000007</v>
      </c>
      <c r="B177" s="61" t="s">
        <v>186</v>
      </c>
      <c r="C177" s="61"/>
      <c r="D177" s="21" t="s">
        <v>13</v>
      </c>
      <c r="E177" s="14">
        <v>284984</v>
      </c>
    </row>
    <row r="178" spans="1:5" ht="33.75" customHeight="1" x14ac:dyDescent="0.25">
      <c r="A178" s="20">
        <v>8.9</v>
      </c>
      <c r="B178" s="61" t="s">
        <v>187</v>
      </c>
      <c r="C178" s="61"/>
      <c r="D178" s="21" t="s">
        <v>13</v>
      </c>
      <c r="E178" s="14">
        <v>693840</v>
      </c>
    </row>
    <row r="179" spans="1:5" ht="33.75" customHeight="1" x14ac:dyDescent="0.25">
      <c r="A179" s="22">
        <v>8.1</v>
      </c>
      <c r="B179" s="61" t="s">
        <v>188</v>
      </c>
      <c r="C179" s="61"/>
      <c r="D179" s="21" t="s">
        <v>13</v>
      </c>
      <c r="E179" s="14">
        <v>693840</v>
      </c>
    </row>
    <row r="180" spans="1:5" ht="42" customHeight="1" x14ac:dyDescent="0.25">
      <c r="A180" s="20">
        <v>8.11</v>
      </c>
      <c r="B180" s="61" t="s">
        <v>189</v>
      </c>
      <c r="C180" s="61"/>
      <c r="D180" s="21" t="s">
        <v>13</v>
      </c>
      <c r="E180" s="14">
        <v>368760</v>
      </c>
    </row>
    <row r="181" spans="1:5" ht="45.75" customHeight="1" x14ac:dyDescent="0.25">
      <c r="A181" s="20">
        <v>8.1199999999999992</v>
      </c>
      <c r="B181" s="61" t="s">
        <v>190</v>
      </c>
      <c r="C181" s="61"/>
      <c r="D181" s="21" t="s">
        <v>13</v>
      </c>
      <c r="E181" s="14">
        <v>378794</v>
      </c>
    </row>
    <row r="182" spans="1:5" ht="104.25" customHeight="1" x14ac:dyDescent="0.25">
      <c r="A182" s="20">
        <v>8.1300000000000008</v>
      </c>
      <c r="B182" s="61" t="s">
        <v>191</v>
      </c>
      <c r="C182" s="61"/>
      <c r="D182" s="21" t="s">
        <v>13</v>
      </c>
      <c r="E182" s="14">
        <v>2492658</v>
      </c>
    </row>
    <row r="183" spans="1:5" ht="151.5" customHeight="1" x14ac:dyDescent="0.25">
      <c r="A183" s="20">
        <v>8.14</v>
      </c>
      <c r="B183" s="61" t="s">
        <v>192</v>
      </c>
      <c r="C183" s="61"/>
      <c r="D183" s="21" t="s">
        <v>13</v>
      </c>
      <c r="E183" s="14">
        <v>2794834</v>
      </c>
    </row>
    <row r="184" spans="1:5" ht="102" customHeight="1" x14ac:dyDescent="0.25">
      <c r="A184" s="20">
        <v>8.15</v>
      </c>
      <c r="B184" s="61" t="s">
        <v>193</v>
      </c>
      <c r="C184" s="61"/>
      <c r="D184" s="21" t="s">
        <v>13</v>
      </c>
      <c r="E184" s="14">
        <v>2763110</v>
      </c>
    </row>
    <row r="185" spans="1:5" ht="150" customHeight="1" x14ac:dyDescent="0.25">
      <c r="A185" s="20">
        <v>8.16</v>
      </c>
      <c r="B185" s="61" t="s">
        <v>194</v>
      </c>
      <c r="C185" s="61"/>
      <c r="D185" s="21" t="s">
        <v>13</v>
      </c>
      <c r="E185" s="14">
        <v>2861138</v>
      </c>
    </row>
    <row r="186" spans="1:5" ht="93.75" customHeight="1" x14ac:dyDescent="0.25">
      <c r="A186" s="20">
        <v>8.17</v>
      </c>
      <c r="B186" s="61" t="s">
        <v>195</v>
      </c>
      <c r="C186" s="61"/>
      <c r="D186" s="21" t="s">
        <v>13</v>
      </c>
      <c r="E186" s="14">
        <v>2408560</v>
      </c>
    </row>
    <row r="187" spans="1:5" ht="162" customHeight="1" x14ac:dyDescent="0.25">
      <c r="A187" s="20">
        <v>8.18</v>
      </c>
      <c r="B187" s="61" t="s">
        <v>196</v>
      </c>
      <c r="C187" s="61"/>
      <c r="D187" s="21" t="s">
        <v>13</v>
      </c>
      <c r="E187" s="14">
        <v>2562000</v>
      </c>
    </row>
    <row r="188" spans="1:5" ht="93" customHeight="1" x14ac:dyDescent="0.25">
      <c r="A188" s="20">
        <v>8.19</v>
      </c>
      <c r="B188" s="61" t="s">
        <v>197</v>
      </c>
      <c r="C188" s="61"/>
      <c r="D188" s="21" t="s">
        <v>13</v>
      </c>
      <c r="E188" s="14">
        <v>2730000</v>
      </c>
    </row>
    <row r="189" spans="1:5" ht="34.5" customHeight="1" x14ac:dyDescent="0.25">
      <c r="A189" s="22">
        <v>8.1999999999999993</v>
      </c>
      <c r="B189" s="61" t="s">
        <v>198</v>
      </c>
      <c r="C189" s="61"/>
      <c r="D189" s="21" t="s">
        <v>33</v>
      </c>
      <c r="E189" s="14">
        <v>64862</v>
      </c>
    </row>
    <row r="190" spans="1:5" ht="36" customHeight="1" x14ac:dyDescent="0.25">
      <c r="A190" s="20">
        <v>8.2100000000000009</v>
      </c>
      <c r="B190" s="61" t="s">
        <v>199</v>
      </c>
      <c r="C190" s="61"/>
      <c r="D190" s="21" t="s">
        <v>13</v>
      </c>
      <c r="E190" s="14">
        <v>18830</v>
      </c>
    </row>
    <row r="191" spans="1:5" ht="38.25" customHeight="1" x14ac:dyDescent="0.25">
      <c r="A191" s="20">
        <v>8.2200000000000006</v>
      </c>
      <c r="B191" s="61" t="s">
        <v>200</v>
      </c>
      <c r="C191" s="61"/>
      <c r="D191" s="21" t="s">
        <v>13</v>
      </c>
      <c r="E191" s="14">
        <v>134092</v>
      </c>
    </row>
    <row r="192" spans="1:5" ht="39" customHeight="1" x14ac:dyDescent="0.25">
      <c r="A192" s="20">
        <v>8.23</v>
      </c>
      <c r="B192" s="61" t="s">
        <v>201</v>
      </c>
      <c r="C192" s="61"/>
      <c r="D192" s="21" t="s">
        <v>13</v>
      </c>
      <c r="E192" s="14">
        <v>134092</v>
      </c>
    </row>
    <row r="193" spans="1:5" ht="42" customHeight="1" x14ac:dyDescent="0.25">
      <c r="A193" s="20">
        <v>8.24</v>
      </c>
      <c r="B193" s="61" t="s">
        <v>202</v>
      </c>
      <c r="C193" s="61"/>
      <c r="D193" s="21" t="s">
        <v>72</v>
      </c>
      <c r="E193" s="14">
        <v>200900</v>
      </c>
    </row>
    <row r="194" spans="1:5" ht="72" customHeight="1" x14ac:dyDescent="0.25">
      <c r="A194" s="20">
        <v>8.25</v>
      </c>
      <c r="B194" s="61" t="s">
        <v>203</v>
      </c>
      <c r="C194" s="61"/>
      <c r="D194" s="21" t="s">
        <v>27</v>
      </c>
      <c r="E194" s="14">
        <v>659386</v>
      </c>
    </row>
    <row r="195" spans="1:5" ht="84.75" customHeight="1" x14ac:dyDescent="0.25">
      <c r="A195" s="20">
        <v>8.26</v>
      </c>
      <c r="B195" s="61" t="s">
        <v>204</v>
      </c>
      <c r="C195" s="61"/>
      <c r="D195" s="21" t="s">
        <v>27</v>
      </c>
      <c r="E195" s="14">
        <v>988204</v>
      </c>
    </row>
    <row r="196" spans="1:5" ht="35.25" customHeight="1" x14ac:dyDescent="0.25">
      <c r="A196" s="20">
        <v>8.27</v>
      </c>
      <c r="B196" s="61" t="s">
        <v>205</v>
      </c>
      <c r="C196" s="61"/>
      <c r="D196" s="21" t="s">
        <v>33</v>
      </c>
      <c r="E196" s="14">
        <v>311500</v>
      </c>
    </row>
    <row r="197" spans="1:5" ht="34.5" customHeight="1" x14ac:dyDescent="0.25">
      <c r="A197" s="20">
        <v>8.2799999999999994</v>
      </c>
      <c r="B197" s="61" t="s">
        <v>206</v>
      </c>
      <c r="C197" s="61"/>
      <c r="D197" s="21" t="s">
        <v>13</v>
      </c>
      <c r="E197" s="14">
        <v>1540452</v>
      </c>
    </row>
    <row r="198" spans="1:5" ht="34.5" customHeight="1" x14ac:dyDescent="0.25">
      <c r="A198" s="20">
        <v>8.2899999999999991</v>
      </c>
      <c r="B198" s="61" t="s">
        <v>207</v>
      </c>
      <c r="C198" s="61"/>
      <c r="D198" s="21" t="s">
        <v>33</v>
      </c>
      <c r="E198" s="14">
        <v>921498</v>
      </c>
    </row>
    <row r="199" spans="1:5" ht="36" customHeight="1" x14ac:dyDescent="0.25">
      <c r="A199" s="22">
        <v>8.3000000000000007</v>
      </c>
      <c r="B199" s="61" t="s">
        <v>208</v>
      </c>
      <c r="C199" s="61"/>
      <c r="D199" s="21" t="s">
        <v>72</v>
      </c>
      <c r="E199" s="14">
        <v>10220</v>
      </c>
    </row>
    <row r="200" spans="1:5" ht="37.5" customHeight="1" x14ac:dyDescent="0.25">
      <c r="A200" s="20">
        <v>8.31</v>
      </c>
      <c r="B200" s="61" t="s">
        <v>209</v>
      </c>
      <c r="C200" s="61"/>
      <c r="D200" s="21" t="s">
        <v>13</v>
      </c>
      <c r="E200" s="14">
        <v>218120</v>
      </c>
    </row>
    <row r="201" spans="1:5" ht="44.25" customHeight="1" x14ac:dyDescent="0.25">
      <c r="A201" s="20">
        <v>8.32</v>
      </c>
      <c r="B201" s="61" t="s">
        <v>210</v>
      </c>
      <c r="C201" s="61"/>
      <c r="D201" s="21" t="s">
        <v>13</v>
      </c>
      <c r="E201" s="14">
        <v>222250</v>
      </c>
    </row>
    <row r="202" spans="1:5" ht="15.75" thickBot="1" x14ac:dyDescent="0.3">
      <c r="A202" s="133" t="s">
        <v>21</v>
      </c>
      <c r="B202" s="134"/>
      <c r="C202" s="134"/>
      <c r="D202" s="135"/>
      <c r="E202" s="23">
        <f>SUM(E170:E201)</f>
        <v>34442182</v>
      </c>
    </row>
    <row r="203" spans="1:5" ht="15.75" thickBot="1" x14ac:dyDescent="0.3">
      <c r="A203" s="27">
        <v>9</v>
      </c>
      <c r="B203" s="136" t="s">
        <v>211</v>
      </c>
      <c r="C203" s="137"/>
      <c r="D203" s="137"/>
      <c r="E203" s="138"/>
    </row>
    <row r="204" spans="1:5" ht="47.25" customHeight="1" x14ac:dyDescent="0.25">
      <c r="A204" s="28">
        <v>9.1</v>
      </c>
      <c r="B204" s="140" t="s">
        <v>212</v>
      </c>
      <c r="C204" s="140"/>
      <c r="D204" s="29" t="s">
        <v>72</v>
      </c>
      <c r="E204" s="53">
        <v>68166</v>
      </c>
    </row>
    <row r="205" spans="1:5" ht="49.5" customHeight="1" x14ac:dyDescent="0.25">
      <c r="A205" s="20">
        <v>9.1999999999999993</v>
      </c>
      <c r="B205" s="61" t="s">
        <v>213</v>
      </c>
      <c r="C205" s="61"/>
      <c r="D205" s="21" t="s">
        <v>33</v>
      </c>
      <c r="E205" s="54">
        <v>24206</v>
      </c>
    </row>
    <row r="206" spans="1:5" ht="71.25" customHeight="1" x14ac:dyDescent="0.25">
      <c r="A206" s="20">
        <v>9.3000000000000007</v>
      </c>
      <c r="B206" s="61" t="s">
        <v>214</v>
      </c>
      <c r="C206" s="61"/>
      <c r="D206" s="21" t="s">
        <v>72</v>
      </c>
      <c r="E206" s="54">
        <v>224641</v>
      </c>
    </row>
    <row r="207" spans="1:5" ht="35.25" customHeight="1" x14ac:dyDescent="0.25">
      <c r="A207" s="20">
        <v>9.4</v>
      </c>
      <c r="B207" s="61" t="s">
        <v>215</v>
      </c>
      <c r="C207" s="61"/>
      <c r="D207" s="21" t="s">
        <v>72</v>
      </c>
      <c r="E207" s="54">
        <v>128988</v>
      </c>
    </row>
    <row r="208" spans="1:5" ht="34.5" customHeight="1" x14ac:dyDescent="0.25">
      <c r="A208" s="20">
        <v>9.5</v>
      </c>
      <c r="B208" s="61" t="s">
        <v>216</v>
      </c>
      <c r="C208" s="61"/>
      <c r="D208" s="21" t="s">
        <v>72</v>
      </c>
      <c r="E208" s="54">
        <v>547040</v>
      </c>
    </row>
    <row r="209" spans="1:5" ht="33" customHeight="1" x14ac:dyDescent="0.25">
      <c r="A209" s="20">
        <v>9.6</v>
      </c>
      <c r="B209" s="61" t="s">
        <v>217</v>
      </c>
      <c r="C209" s="61"/>
      <c r="D209" s="21" t="s">
        <v>72</v>
      </c>
      <c r="E209" s="54">
        <v>305200</v>
      </c>
    </row>
    <row r="210" spans="1:5" ht="33.75" customHeight="1" x14ac:dyDescent="0.25">
      <c r="A210" s="20">
        <v>9.6999999999999993</v>
      </c>
      <c r="B210" s="61" t="s">
        <v>218</v>
      </c>
      <c r="C210" s="61"/>
      <c r="D210" s="21" t="s">
        <v>72</v>
      </c>
      <c r="E210" s="54">
        <v>575217</v>
      </c>
    </row>
    <row r="211" spans="1:5" ht="36" customHeight="1" x14ac:dyDescent="0.25">
      <c r="A211" s="20">
        <v>9.8000000000000007</v>
      </c>
      <c r="B211" s="61" t="s">
        <v>219</v>
      </c>
      <c r="C211" s="61"/>
      <c r="D211" s="21" t="s">
        <v>33</v>
      </c>
      <c r="E211" s="54">
        <v>35686</v>
      </c>
    </row>
    <row r="212" spans="1:5" ht="35.25" customHeight="1" x14ac:dyDescent="0.25">
      <c r="A212" s="20">
        <v>9.9</v>
      </c>
      <c r="B212" s="61" t="s">
        <v>220</v>
      </c>
      <c r="C212" s="61"/>
      <c r="D212" s="21" t="s">
        <v>33</v>
      </c>
      <c r="E212" s="54">
        <v>897008</v>
      </c>
    </row>
    <row r="213" spans="1:5" ht="41.25" customHeight="1" x14ac:dyDescent="0.25">
      <c r="A213" s="20">
        <v>9.1</v>
      </c>
      <c r="B213" s="61" t="s">
        <v>221</v>
      </c>
      <c r="C213" s="61"/>
      <c r="D213" s="21" t="s">
        <v>33</v>
      </c>
      <c r="E213" s="54">
        <v>56000</v>
      </c>
    </row>
    <row r="214" spans="1:5" ht="52.5" customHeight="1" x14ac:dyDescent="0.25">
      <c r="A214" s="20">
        <v>9.11</v>
      </c>
      <c r="B214" s="61" t="s">
        <v>222</v>
      </c>
      <c r="C214" s="61"/>
      <c r="D214" s="21" t="s">
        <v>13</v>
      </c>
      <c r="E214" s="54">
        <v>1778836</v>
      </c>
    </row>
    <row r="215" spans="1:5" ht="39.75" customHeight="1" x14ac:dyDescent="0.25">
      <c r="A215" s="20">
        <v>9.1199999999999992</v>
      </c>
      <c r="B215" s="61" t="s">
        <v>223</v>
      </c>
      <c r="C215" s="61"/>
      <c r="D215" s="21" t="s">
        <v>13</v>
      </c>
      <c r="E215" s="54">
        <v>92036</v>
      </c>
    </row>
    <row r="216" spans="1:5" ht="41.25" customHeight="1" x14ac:dyDescent="0.25">
      <c r="A216" s="20">
        <v>9.1300000000000008</v>
      </c>
      <c r="B216" s="61" t="s">
        <v>224</v>
      </c>
      <c r="C216" s="61"/>
      <c r="D216" s="21" t="s">
        <v>13</v>
      </c>
      <c r="E216" s="54">
        <v>101920</v>
      </c>
    </row>
    <row r="217" spans="1:5" ht="100.5" customHeight="1" x14ac:dyDescent="0.25">
      <c r="A217" s="20">
        <v>9.14</v>
      </c>
      <c r="B217" s="61" t="s">
        <v>225</v>
      </c>
      <c r="C217" s="61"/>
      <c r="D217" s="21" t="s">
        <v>72</v>
      </c>
      <c r="E217" s="54">
        <v>231280</v>
      </c>
    </row>
    <row r="218" spans="1:5" ht="105" customHeight="1" x14ac:dyDescent="0.25">
      <c r="A218" s="20">
        <v>9.15</v>
      </c>
      <c r="B218" s="61" t="s">
        <v>226</v>
      </c>
      <c r="C218" s="61"/>
      <c r="D218" s="21" t="s">
        <v>72</v>
      </c>
      <c r="E218" s="54">
        <v>182938</v>
      </c>
    </row>
    <row r="219" spans="1:5" ht="102" customHeight="1" x14ac:dyDescent="0.25">
      <c r="A219" s="20">
        <v>9.16</v>
      </c>
      <c r="B219" s="61" t="s">
        <v>227</v>
      </c>
      <c r="C219" s="61"/>
      <c r="D219" s="21" t="s">
        <v>72</v>
      </c>
      <c r="E219" s="54">
        <v>561382</v>
      </c>
    </row>
    <row r="220" spans="1:5" ht="15.75" x14ac:dyDescent="0.25">
      <c r="A220" s="20">
        <v>9.17</v>
      </c>
      <c r="B220" s="61" t="s">
        <v>228</v>
      </c>
      <c r="C220" s="61"/>
      <c r="D220" s="21" t="s">
        <v>72</v>
      </c>
      <c r="E220" s="54">
        <v>350644</v>
      </c>
    </row>
    <row r="221" spans="1:5" ht="41.25" customHeight="1" x14ac:dyDescent="0.25">
      <c r="A221" s="20">
        <v>9.18</v>
      </c>
      <c r="B221" s="61" t="s">
        <v>229</v>
      </c>
      <c r="C221" s="61"/>
      <c r="D221" s="21" t="s">
        <v>72</v>
      </c>
      <c r="E221" s="54">
        <v>52136</v>
      </c>
    </row>
    <row r="222" spans="1:5" ht="15.75" x14ac:dyDescent="0.25">
      <c r="A222" s="20">
        <v>9.19</v>
      </c>
      <c r="B222" s="61" t="s">
        <v>230</v>
      </c>
      <c r="C222" s="61"/>
      <c r="D222" s="21" t="s">
        <v>72</v>
      </c>
      <c r="E222" s="54">
        <v>54040</v>
      </c>
    </row>
    <row r="223" spans="1:5" ht="64.5" customHeight="1" x14ac:dyDescent="0.25">
      <c r="A223" s="20">
        <v>9.1999999999999993</v>
      </c>
      <c r="B223" s="61" t="s">
        <v>231</v>
      </c>
      <c r="C223" s="61"/>
      <c r="D223" s="21" t="s">
        <v>72</v>
      </c>
      <c r="E223" s="54">
        <v>2156266</v>
      </c>
    </row>
    <row r="224" spans="1:5" ht="15.75" thickBot="1" x14ac:dyDescent="0.3">
      <c r="A224" s="121" t="s">
        <v>21</v>
      </c>
      <c r="B224" s="122"/>
      <c r="C224" s="122"/>
      <c r="D224" s="123"/>
      <c r="E224" s="11">
        <f>SUM(E204:E223)</f>
        <v>8423630</v>
      </c>
    </row>
    <row r="225" spans="1:5" ht="15.75" thickBot="1" x14ac:dyDescent="0.3">
      <c r="A225" s="30">
        <v>10</v>
      </c>
      <c r="B225" s="141" t="s">
        <v>232</v>
      </c>
      <c r="C225" s="137"/>
      <c r="D225" s="137"/>
      <c r="E225" s="138"/>
    </row>
    <row r="226" spans="1:5" ht="50.25" customHeight="1" x14ac:dyDescent="0.25">
      <c r="A226" s="25">
        <v>10.1</v>
      </c>
      <c r="B226" s="139" t="s">
        <v>233</v>
      </c>
      <c r="C226" s="139"/>
      <c r="D226" s="26" t="s">
        <v>13</v>
      </c>
      <c r="E226" s="13">
        <v>5012</v>
      </c>
    </row>
    <row r="227" spans="1:5" ht="35.25" customHeight="1" x14ac:dyDescent="0.25">
      <c r="A227" s="20">
        <v>10.199999999999999</v>
      </c>
      <c r="B227" s="61" t="s">
        <v>234</v>
      </c>
      <c r="C227" s="61"/>
      <c r="D227" s="21" t="s">
        <v>13</v>
      </c>
      <c r="E227" s="14">
        <v>175109</v>
      </c>
    </row>
    <row r="228" spans="1:5" ht="36.75" customHeight="1" x14ac:dyDescent="0.25">
      <c r="A228" s="20">
        <v>10.3</v>
      </c>
      <c r="B228" s="61" t="s">
        <v>235</v>
      </c>
      <c r="C228" s="61"/>
      <c r="D228" s="21" t="s">
        <v>37</v>
      </c>
      <c r="E228" s="14">
        <v>665476</v>
      </c>
    </row>
    <row r="229" spans="1:5" ht="37.5" customHeight="1" x14ac:dyDescent="0.25">
      <c r="A229" s="20">
        <v>10.4</v>
      </c>
      <c r="B229" s="61" t="s">
        <v>236</v>
      </c>
      <c r="C229" s="61"/>
      <c r="D229" s="21" t="s">
        <v>13</v>
      </c>
      <c r="E229" s="14">
        <v>184940</v>
      </c>
    </row>
    <row r="230" spans="1:5" ht="38.25" customHeight="1" x14ac:dyDescent="0.25">
      <c r="A230" s="20">
        <v>10.5</v>
      </c>
      <c r="B230" s="61" t="s">
        <v>237</v>
      </c>
      <c r="C230" s="61"/>
      <c r="D230" s="21" t="s">
        <v>13</v>
      </c>
      <c r="E230" s="14">
        <v>245280</v>
      </c>
    </row>
    <row r="231" spans="1:5" ht="41.25" customHeight="1" x14ac:dyDescent="0.25">
      <c r="A231" s="20">
        <v>10.6</v>
      </c>
      <c r="B231" s="61" t="s">
        <v>238</v>
      </c>
      <c r="C231" s="61"/>
      <c r="D231" s="21" t="s">
        <v>33</v>
      </c>
      <c r="E231" s="14">
        <v>133000</v>
      </c>
    </row>
    <row r="232" spans="1:5" ht="68.25" customHeight="1" x14ac:dyDescent="0.25">
      <c r="A232" s="20">
        <v>10.7</v>
      </c>
      <c r="B232" s="61" t="s">
        <v>239</v>
      </c>
      <c r="C232" s="61"/>
      <c r="D232" s="21" t="s">
        <v>33</v>
      </c>
      <c r="E232" s="14">
        <v>525084</v>
      </c>
    </row>
    <row r="233" spans="1:5" ht="66.75" customHeight="1" x14ac:dyDescent="0.25">
      <c r="A233" s="20">
        <v>10.8</v>
      </c>
      <c r="B233" s="61" t="s">
        <v>240</v>
      </c>
      <c r="C233" s="61"/>
      <c r="D233" s="21" t="s">
        <v>33</v>
      </c>
      <c r="E233" s="14">
        <v>539560</v>
      </c>
    </row>
    <row r="234" spans="1:5" ht="66" customHeight="1" x14ac:dyDescent="0.25">
      <c r="A234" s="20">
        <v>10.9</v>
      </c>
      <c r="B234" s="61" t="s">
        <v>241</v>
      </c>
      <c r="C234" s="61"/>
      <c r="D234" s="21" t="s">
        <v>33</v>
      </c>
      <c r="E234" s="14">
        <v>301490</v>
      </c>
    </row>
    <row r="235" spans="1:5" ht="31.5" customHeight="1" x14ac:dyDescent="0.25">
      <c r="A235" s="20">
        <v>10.1</v>
      </c>
      <c r="B235" s="61" t="s">
        <v>242</v>
      </c>
      <c r="C235" s="61"/>
      <c r="D235" s="21" t="s">
        <v>33</v>
      </c>
      <c r="E235" s="14">
        <v>161112</v>
      </c>
    </row>
    <row r="236" spans="1:5" ht="30" customHeight="1" x14ac:dyDescent="0.25">
      <c r="A236" s="20">
        <v>10.11</v>
      </c>
      <c r="B236" s="61" t="s">
        <v>243</v>
      </c>
      <c r="C236" s="61"/>
      <c r="D236" s="21" t="s">
        <v>72</v>
      </c>
      <c r="E236" s="14">
        <v>281820</v>
      </c>
    </row>
    <row r="237" spans="1:5" ht="15.75" x14ac:dyDescent="0.25">
      <c r="A237" s="20">
        <v>10.119999999999999</v>
      </c>
      <c r="B237" s="61" t="s">
        <v>244</v>
      </c>
      <c r="C237" s="61"/>
      <c r="D237" s="21" t="s">
        <v>37</v>
      </c>
      <c r="E237" s="14">
        <v>273070</v>
      </c>
    </row>
    <row r="238" spans="1:5" ht="15.75" x14ac:dyDescent="0.25">
      <c r="A238" s="20">
        <v>10.130000000000001</v>
      </c>
      <c r="B238" s="61" t="s">
        <v>245</v>
      </c>
      <c r="C238" s="61"/>
      <c r="D238" s="21" t="s">
        <v>13</v>
      </c>
      <c r="E238" s="14">
        <v>38500</v>
      </c>
    </row>
    <row r="239" spans="1:5" ht="30" customHeight="1" x14ac:dyDescent="0.25">
      <c r="A239" s="20">
        <v>10.14</v>
      </c>
      <c r="B239" s="61" t="s">
        <v>246</v>
      </c>
      <c r="C239" s="61"/>
      <c r="D239" s="21" t="s">
        <v>13</v>
      </c>
      <c r="E239" s="14">
        <v>490014</v>
      </c>
    </row>
    <row r="240" spans="1:5" ht="15.75" x14ac:dyDescent="0.25">
      <c r="A240" s="20">
        <v>10.15</v>
      </c>
      <c r="B240" s="61" t="s">
        <v>247</v>
      </c>
      <c r="C240" s="61"/>
      <c r="D240" s="21" t="s">
        <v>13</v>
      </c>
      <c r="E240" s="14">
        <v>14070</v>
      </c>
    </row>
    <row r="241" spans="1:5" ht="37.5" customHeight="1" thickBot="1" x14ac:dyDescent="0.3">
      <c r="A241" s="31">
        <v>10.16</v>
      </c>
      <c r="B241" s="142" t="s">
        <v>248</v>
      </c>
      <c r="C241" s="142"/>
      <c r="D241" s="32" t="s">
        <v>13</v>
      </c>
      <c r="E241" s="14">
        <v>25620</v>
      </c>
    </row>
    <row r="242" spans="1:5" ht="15.75" thickBot="1" x14ac:dyDescent="0.3">
      <c r="A242" s="127" t="s">
        <v>21</v>
      </c>
      <c r="B242" s="128"/>
      <c r="C242" s="128"/>
      <c r="D242" s="129"/>
      <c r="E242" s="18">
        <f>SUM(E226:E241)</f>
        <v>4059157</v>
      </c>
    </row>
    <row r="243" spans="1:5" ht="15.75" x14ac:dyDescent="0.25">
      <c r="A243" s="143" t="s">
        <v>249</v>
      </c>
      <c r="B243" s="144"/>
      <c r="C243" s="144"/>
      <c r="D243" s="144"/>
      <c r="E243" s="33">
        <f>SUM(E20,E40,E62,E84,E133,E141,E168,E202,E224,E242)</f>
        <v>246347420</v>
      </c>
    </row>
    <row r="244" spans="1:5" ht="15.75" x14ac:dyDescent="0.25">
      <c r="A244" s="145" t="s">
        <v>250</v>
      </c>
      <c r="B244" s="146"/>
      <c r="C244" s="147"/>
      <c r="D244" s="34">
        <v>0.17</v>
      </c>
      <c r="E244" s="35">
        <f>E243*D244</f>
        <v>41879061.400000006</v>
      </c>
    </row>
    <row r="245" spans="1:5" ht="15.75" x14ac:dyDescent="0.25">
      <c r="A245" s="145" t="s">
        <v>251</v>
      </c>
      <c r="B245" s="146"/>
      <c r="C245" s="147"/>
      <c r="D245" s="34">
        <v>0.04</v>
      </c>
      <c r="E245" s="35">
        <f>E243*D245</f>
        <v>9853896.8000000007</v>
      </c>
    </row>
    <row r="246" spans="1:5" ht="15.75" x14ac:dyDescent="0.25">
      <c r="A246" s="145" t="s">
        <v>252</v>
      </c>
      <c r="B246" s="146"/>
      <c r="C246" s="147"/>
      <c r="D246" s="34">
        <v>0.06</v>
      </c>
      <c r="E246" s="35">
        <f>E243*D246</f>
        <v>14780845.199999999</v>
      </c>
    </row>
    <row r="247" spans="1:5" ht="16.5" thickBot="1" x14ac:dyDescent="0.3">
      <c r="A247" s="148" t="s">
        <v>274</v>
      </c>
      <c r="B247" s="149"/>
      <c r="C247" s="149"/>
      <c r="D247" s="149"/>
      <c r="E247" s="36">
        <f>SUM(E243:E246)</f>
        <v>312861223.39999998</v>
      </c>
    </row>
    <row r="248" spans="1:5" ht="26.25" customHeight="1" x14ac:dyDescent="0.25">
      <c r="A248" s="150" t="s">
        <v>253</v>
      </c>
      <c r="B248" s="152" t="s">
        <v>275</v>
      </c>
      <c r="C248" s="153"/>
      <c r="D248" s="153"/>
      <c r="E248" s="154"/>
    </row>
    <row r="249" spans="1:5" ht="24.75" customHeight="1" x14ac:dyDescent="0.25">
      <c r="A249" s="151"/>
      <c r="B249" s="155"/>
      <c r="C249" s="155"/>
      <c r="D249" s="155"/>
      <c r="E249" s="156"/>
    </row>
    <row r="250" spans="1:5" ht="34.5" customHeight="1" x14ac:dyDescent="0.25">
      <c r="A250" s="151"/>
      <c r="B250" s="155"/>
      <c r="C250" s="155"/>
      <c r="D250" s="155"/>
      <c r="E250" s="156"/>
    </row>
    <row r="251" spans="1:5" ht="104.25" customHeight="1" x14ac:dyDescent="0.25">
      <c r="A251" s="37" t="s">
        <v>254</v>
      </c>
      <c r="B251" s="155" t="s">
        <v>255</v>
      </c>
      <c r="C251" s="155"/>
      <c r="D251" s="155"/>
      <c r="E251" s="156"/>
    </row>
    <row r="252" spans="1:5" ht="89.25" customHeight="1" x14ac:dyDescent="0.25">
      <c r="A252" s="37" t="s">
        <v>256</v>
      </c>
      <c r="B252" s="155" t="s">
        <v>257</v>
      </c>
      <c r="C252" s="155"/>
      <c r="D252" s="155"/>
      <c r="E252" s="156"/>
    </row>
    <row r="253" spans="1:5" ht="206.25" customHeight="1" thickBot="1" x14ac:dyDescent="0.3">
      <c r="A253" s="38" t="s">
        <v>258</v>
      </c>
      <c r="B253" s="157" t="s">
        <v>259</v>
      </c>
      <c r="C253" s="157"/>
      <c r="D253" s="157"/>
      <c r="E253" s="158"/>
    </row>
    <row r="254" spans="1:5" ht="12.75" customHeight="1" thickBot="1" x14ac:dyDescent="0.3">
      <c r="A254" s="164"/>
      <c r="B254" s="164"/>
      <c r="C254" s="164"/>
      <c r="D254" s="164"/>
      <c r="E254" s="164"/>
    </row>
    <row r="255" spans="1:5" ht="45" customHeight="1" x14ac:dyDescent="0.25">
      <c r="A255" s="165" t="s">
        <v>260</v>
      </c>
      <c r="B255" s="166"/>
      <c r="C255" s="167"/>
      <c r="D255" s="168"/>
      <c r="E255" s="169"/>
    </row>
    <row r="256" spans="1:5" ht="30" customHeight="1" x14ac:dyDescent="0.25">
      <c r="A256" s="170" t="s">
        <v>261</v>
      </c>
      <c r="B256" s="171"/>
      <c r="C256" s="172" t="s">
        <v>262</v>
      </c>
      <c r="D256" s="173"/>
      <c r="E256" s="174"/>
    </row>
    <row r="257" spans="1:5" ht="32.25" customHeight="1" x14ac:dyDescent="0.25">
      <c r="A257" s="170" t="s">
        <v>263</v>
      </c>
      <c r="B257" s="171"/>
      <c r="C257" s="172" t="s">
        <v>264</v>
      </c>
      <c r="D257" s="173"/>
      <c r="E257" s="174"/>
    </row>
    <row r="258" spans="1:5" ht="32.25" customHeight="1" thickBot="1" x14ac:dyDescent="0.3">
      <c r="A258" s="159" t="s">
        <v>265</v>
      </c>
      <c r="B258" s="160"/>
      <c r="C258" s="161" t="s">
        <v>266</v>
      </c>
      <c r="D258" s="162"/>
      <c r="E258" s="163"/>
    </row>
  </sheetData>
  <mergeCells count="260">
    <mergeCell ref="A247:D247"/>
    <mergeCell ref="A248:A250"/>
    <mergeCell ref="B248:E250"/>
    <mergeCell ref="B251:E251"/>
    <mergeCell ref="B252:E252"/>
    <mergeCell ref="B253:E253"/>
    <mergeCell ref="A258:B258"/>
    <mergeCell ref="C258:E258"/>
    <mergeCell ref="A254:E254"/>
    <mergeCell ref="A255:B255"/>
    <mergeCell ref="C255:E255"/>
    <mergeCell ref="A256:B256"/>
    <mergeCell ref="C256:E256"/>
    <mergeCell ref="A257:B257"/>
    <mergeCell ref="C257:E257"/>
    <mergeCell ref="A242:D242"/>
    <mergeCell ref="A243:D243"/>
    <mergeCell ref="A244:C244"/>
    <mergeCell ref="A245:C245"/>
    <mergeCell ref="A246:C246"/>
    <mergeCell ref="B236:C236"/>
    <mergeCell ref="B237:C237"/>
    <mergeCell ref="B238:C238"/>
    <mergeCell ref="B239:C239"/>
    <mergeCell ref="B240:C240"/>
    <mergeCell ref="B228:C228"/>
    <mergeCell ref="B229:C229"/>
    <mergeCell ref="B241:C241"/>
    <mergeCell ref="B230:C230"/>
    <mergeCell ref="B231:C231"/>
    <mergeCell ref="B232:C232"/>
    <mergeCell ref="B233:C233"/>
    <mergeCell ref="B234:C234"/>
    <mergeCell ref="B235:C235"/>
    <mergeCell ref="B219:C219"/>
    <mergeCell ref="B220:C220"/>
    <mergeCell ref="B221:C221"/>
    <mergeCell ref="B222:C222"/>
    <mergeCell ref="B223:C223"/>
    <mergeCell ref="A224:D224"/>
    <mergeCell ref="B225:E225"/>
    <mergeCell ref="B226:C226"/>
    <mergeCell ref="B227:C227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01:C201"/>
    <mergeCell ref="A202:D202"/>
    <mergeCell ref="B203:E203"/>
    <mergeCell ref="B204:C204"/>
    <mergeCell ref="B205:C205"/>
    <mergeCell ref="B206:C206"/>
    <mergeCell ref="B207:C207"/>
    <mergeCell ref="B208:C208"/>
    <mergeCell ref="B209:C209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65:C165"/>
    <mergeCell ref="B166:C166"/>
    <mergeCell ref="B167:C167"/>
    <mergeCell ref="A168:D168"/>
    <mergeCell ref="B169:E169"/>
    <mergeCell ref="B170:C170"/>
    <mergeCell ref="B171:C171"/>
    <mergeCell ref="B172:C172"/>
    <mergeCell ref="B173:C173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A141:D141"/>
    <mergeCell ref="B142:E142"/>
    <mergeCell ref="B143:C143"/>
    <mergeCell ref="B144:C144"/>
    <mergeCell ref="B145:C145"/>
    <mergeCell ref="B146:C146"/>
    <mergeCell ref="B129:C129"/>
    <mergeCell ref="B130:C130"/>
    <mergeCell ref="B131:C131"/>
    <mergeCell ref="B132:C132"/>
    <mergeCell ref="A133:D133"/>
    <mergeCell ref="B134:E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A84:D84"/>
    <mergeCell ref="B85:E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A62:D62"/>
    <mergeCell ref="B63:E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A40:D40"/>
    <mergeCell ref="B41:E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E21"/>
    <mergeCell ref="B22:C22"/>
    <mergeCell ref="B23:C23"/>
    <mergeCell ref="B24:C24"/>
    <mergeCell ref="B25:C25"/>
    <mergeCell ref="B26:C26"/>
    <mergeCell ref="B27:C27"/>
    <mergeCell ref="B28:C28"/>
    <mergeCell ref="B29:C29"/>
    <mergeCell ref="B12:E12"/>
    <mergeCell ref="B13:C13"/>
    <mergeCell ref="B14:C14"/>
    <mergeCell ref="B15:C15"/>
    <mergeCell ref="B16:C16"/>
    <mergeCell ref="B17:C17"/>
    <mergeCell ref="B18:C18"/>
    <mergeCell ref="B19:C19"/>
    <mergeCell ref="A20:D20"/>
    <mergeCell ref="A1:E3"/>
    <mergeCell ref="C4:E4"/>
    <mergeCell ref="C5:E5"/>
    <mergeCell ref="C6:E6"/>
    <mergeCell ref="A7:E7"/>
    <mergeCell ref="A8:E9"/>
    <mergeCell ref="A10:A11"/>
    <mergeCell ref="B10:C11"/>
    <mergeCell ref="D10:D11"/>
    <mergeCell ref="E10:E11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E506-0A9A-4531-8CAE-360309A0D398}">
  <dimension ref="A1:E258"/>
  <sheetViews>
    <sheetView topLeftCell="A236" workbookViewId="0">
      <selection activeCell="I248" sqref="I248"/>
    </sheetView>
  </sheetViews>
  <sheetFormatPr baseColWidth="10" defaultColWidth="8.85546875" defaultRowHeight="15" x14ac:dyDescent="0.25"/>
  <cols>
    <col min="2" max="2" width="73.28515625" customWidth="1"/>
    <col min="3" max="3" width="18.42578125" customWidth="1"/>
    <col min="5" max="5" width="19.42578125" customWidth="1"/>
  </cols>
  <sheetData>
    <row r="1" spans="1:5" x14ac:dyDescent="0.25">
      <c r="A1" s="88" t="e" vm="1">
        <v>#VALUE!</v>
      </c>
      <c r="B1" s="89"/>
      <c r="C1" s="89"/>
      <c r="D1" s="89"/>
      <c r="E1" s="89"/>
    </row>
    <row r="2" spans="1:5" x14ac:dyDescent="0.25">
      <c r="A2" s="90"/>
      <c r="B2" s="91"/>
      <c r="C2" s="91"/>
      <c r="D2" s="91"/>
      <c r="E2" s="91"/>
    </row>
    <row r="3" spans="1:5" ht="15.75" thickBot="1" x14ac:dyDescent="0.3">
      <c r="A3" s="92"/>
      <c r="B3" s="93"/>
      <c r="C3" s="93"/>
      <c r="D3" s="93"/>
      <c r="E3" s="93"/>
    </row>
    <row r="4" spans="1:5" ht="15.75" thickBot="1" x14ac:dyDescent="0.3">
      <c r="A4" s="1"/>
      <c r="B4" s="2" t="s">
        <v>0</v>
      </c>
      <c r="C4" s="181" t="s">
        <v>267</v>
      </c>
      <c r="D4" s="182"/>
      <c r="E4" s="183"/>
    </row>
    <row r="5" spans="1:5" ht="15.75" thickBot="1" x14ac:dyDescent="0.3">
      <c r="A5" s="3"/>
      <c r="B5" s="4" t="s">
        <v>2</v>
      </c>
      <c r="C5" s="184" t="s">
        <v>268</v>
      </c>
      <c r="D5" s="185"/>
      <c r="E5" s="186"/>
    </row>
    <row r="6" spans="1:5" ht="15.75" thickBot="1" x14ac:dyDescent="0.3">
      <c r="A6" s="1"/>
      <c r="B6" s="5" t="s">
        <v>4</v>
      </c>
      <c r="C6" s="187">
        <v>3143956993</v>
      </c>
      <c r="D6" s="188"/>
      <c r="E6" s="189"/>
    </row>
    <row r="7" spans="1:5" ht="15.75" thickBot="1" x14ac:dyDescent="0.3">
      <c r="A7" s="103"/>
      <c r="B7" s="104"/>
      <c r="C7" s="104"/>
      <c r="D7" s="104"/>
      <c r="E7" s="104"/>
    </row>
    <row r="8" spans="1:5" x14ac:dyDescent="0.25">
      <c r="A8" s="105" t="s">
        <v>6</v>
      </c>
      <c r="B8" s="106"/>
      <c r="C8" s="106"/>
      <c r="D8" s="106"/>
      <c r="E8" s="107"/>
    </row>
    <row r="9" spans="1:5" ht="15.75" thickBot="1" x14ac:dyDescent="0.3">
      <c r="A9" s="108"/>
      <c r="B9" s="109"/>
      <c r="C9" s="109"/>
      <c r="D9" s="109"/>
      <c r="E9" s="110"/>
    </row>
    <row r="10" spans="1:5" ht="15.75" thickTop="1" x14ac:dyDescent="0.25">
      <c r="A10" s="111" t="s">
        <v>7</v>
      </c>
      <c r="B10" s="113" t="s">
        <v>8</v>
      </c>
      <c r="C10" s="113"/>
      <c r="D10" s="113" t="s">
        <v>9</v>
      </c>
      <c r="E10" s="115" t="s">
        <v>10</v>
      </c>
    </row>
    <row r="11" spans="1:5" ht="15.75" thickBot="1" x14ac:dyDescent="0.3">
      <c r="A11" s="112"/>
      <c r="B11" s="114"/>
      <c r="C11" s="114"/>
      <c r="D11" s="114"/>
      <c r="E11" s="116"/>
    </row>
    <row r="12" spans="1:5" ht="15.75" thickBot="1" x14ac:dyDescent="0.3">
      <c r="A12" s="6">
        <v>1</v>
      </c>
      <c r="B12" s="117" t="s">
        <v>11</v>
      </c>
      <c r="C12" s="118"/>
      <c r="D12" s="118"/>
      <c r="E12" s="119"/>
    </row>
    <row r="13" spans="1:5" ht="15.75" x14ac:dyDescent="0.25">
      <c r="A13" s="7">
        <v>1.1000000000000001</v>
      </c>
      <c r="B13" s="120" t="s">
        <v>12</v>
      </c>
      <c r="C13" s="120"/>
      <c r="D13" s="8" t="s">
        <v>13</v>
      </c>
      <c r="E13" s="13">
        <v>5758</v>
      </c>
    </row>
    <row r="14" spans="1:5" ht="15.75" x14ac:dyDescent="0.25">
      <c r="A14" s="9">
        <v>1.2</v>
      </c>
      <c r="B14" s="55" t="s">
        <v>14</v>
      </c>
      <c r="C14" s="55"/>
      <c r="D14" s="10" t="s">
        <v>13</v>
      </c>
      <c r="E14" s="14">
        <v>4669</v>
      </c>
    </row>
    <row r="15" spans="1:5" ht="32.25" customHeight="1" x14ac:dyDescent="0.25">
      <c r="A15" s="9">
        <v>1.3</v>
      </c>
      <c r="B15" s="55" t="s">
        <v>15</v>
      </c>
      <c r="C15" s="55"/>
      <c r="D15" s="10" t="s">
        <v>13</v>
      </c>
      <c r="E15" s="14">
        <v>5513</v>
      </c>
    </row>
    <row r="16" spans="1:5" ht="29.25" customHeight="1" x14ac:dyDescent="0.25">
      <c r="A16" s="9">
        <v>1.4</v>
      </c>
      <c r="B16" s="55" t="s">
        <v>16</v>
      </c>
      <c r="C16" s="55"/>
      <c r="D16" s="10" t="s">
        <v>13</v>
      </c>
      <c r="E16" s="14">
        <v>5852</v>
      </c>
    </row>
    <row r="17" spans="1:5" ht="30" customHeight="1" x14ac:dyDescent="0.25">
      <c r="A17" s="9">
        <v>1.5</v>
      </c>
      <c r="B17" s="55" t="s">
        <v>17</v>
      </c>
      <c r="C17" s="55"/>
      <c r="D17" s="10" t="s">
        <v>18</v>
      </c>
      <c r="E17" s="14">
        <v>9482880</v>
      </c>
    </row>
    <row r="18" spans="1:5" ht="33" customHeight="1" x14ac:dyDescent="0.25">
      <c r="A18" s="9">
        <v>1.6</v>
      </c>
      <c r="B18" s="55" t="s">
        <v>19</v>
      </c>
      <c r="C18" s="55"/>
      <c r="D18" s="10" t="s">
        <v>13</v>
      </c>
      <c r="E18" s="14">
        <v>206749</v>
      </c>
    </row>
    <row r="19" spans="1:5" ht="45" customHeight="1" x14ac:dyDescent="0.25">
      <c r="A19" s="9">
        <v>1.7</v>
      </c>
      <c r="B19" s="55" t="s">
        <v>20</v>
      </c>
      <c r="C19" s="55"/>
      <c r="D19" s="10" t="s">
        <v>18</v>
      </c>
      <c r="E19" s="14">
        <v>4200000</v>
      </c>
    </row>
    <row r="20" spans="1:5" ht="15.75" thickBot="1" x14ac:dyDescent="0.3">
      <c r="A20" s="121" t="s">
        <v>21</v>
      </c>
      <c r="B20" s="122"/>
      <c r="C20" s="122"/>
      <c r="D20" s="123"/>
      <c r="E20" s="11">
        <f>SUM(E13:E19)</f>
        <v>13911421</v>
      </c>
    </row>
    <row r="21" spans="1:5" ht="15.75" thickBot="1" x14ac:dyDescent="0.3">
      <c r="A21" s="12">
        <v>2</v>
      </c>
      <c r="B21" s="124" t="s">
        <v>22</v>
      </c>
      <c r="C21" s="124"/>
      <c r="D21" s="124"/>
      <c r="E21" s="125"/>
    </row>
    <row r="22" spans="1:5" ht="61.5" customHeight="1" x14ac:dyDescent="0.25">
      <c r="A22" s="7">
        <v>2.1</v>
      </c>
      <c r="B22" s="120" t="s">
        <v>23</v>
      </c>
      <c r="C22" s="120"/>
      <c r="D22" s="8" t="s">
        <v>13</v>
      </c>
      <c r="E22" s="13">
        <v>10544</v>
      </c>
    </row>
    <row r="23" spans="1:5" ht="65.25" customHeight="1" x14ac:dyDescent="0.25">
      <c r="A23" s="9">
        <v>2.2000000000000002</v>
      </c>
      <c r="B23" s="55" t="s">
        <v>24</v>
      </c>
      <c r="C23" s="55"/>
      <c r="D23" s="10" t="s">
        <v>13</v>
      </c>
      <c r="E23" s="14">
        <v>42473</v>
      </c>
    </row>
    <row r="24" spans="1:5" ht="47.25" customHeight="1" x14ac:dyDescent="0.25">
      <c r="A24" s="9">
        <v>2.2999999999999998</v>
      </c>
      <c r="B24" s="55" t="s">
        <v>25</v>
      </c>
      <c r="C24" s="55"/>
      <c r="D24" s="10" t="s">
        <v>13</v>
      </c>
      <c r="E24" s="14">
        <v>42000</v>
      </c>
    </row>
    <row r="25" spans="1:5" ht="48" customHeight="1" x14ac:dyDescent="0.25">
      <c r="A25" s="9">
        <v>2.4</v>
      </c>
      <c r="B25" s="55" t="s">
        <v>26</v>
      </c>
      <c r="C25" s="55"/>
      <c r="D25" s="10" t="s">
        <v>27</v>
      </c>
      <c r="E25" s="14">
        <v>54549</v>
      </c>
    </row>
    <row r="26" spans="1:5" ht="45.75" customHeight="1" x14ac:dyDescent="0.25">
      <c r="A26" s="9">
        <v>2.5</v>
      </c>
      <c r="B26" s="55" t="s">
        <v>28</v>
      </c>
      <c r="C26" s="55"/>
      <c r="D26" s="10" t="s">
        <v>29</v>
      </c>
      <c r="E26" s="14">
        <v>58640</v>
      </c>
    </row>
    <row r="27" spans="1:5" ht="44.25" customHeight="1" x14ac:dyDescent="0.25">
      <c r="A27" s="9">
        <v>2.6</v>
      </c>
      <c r="B27" s="55" t="s">
        <v>30</v>
      </c>
      <c r="C27" s="55"/>
      <c r="D27" s="10" t="s">
        <v>27</v>
      </c>
      <c r="E27" s="14">
        <v>10080</v>
      </c>
    </row>
    <row r="28" spans="1:5" ht="45" customHeight="1" x14ac:dyDescent="0.25">
      <c r="A28" s="9">
        <v>2.7</v>
      </c>
      <c r="B28" s="55" t="s">
        <v>31</v>
      </c>
      <c r="C28" s="55"/>
      <c r="D28" s="10" t="s">
        <v>27</v>
      </c>
      <c r="E28" s="14">
        <v>58800</v>
      </c>
    </row>
    <row r="29" spans="1:5" ht="45" customHeight="1" x14ac:dyDescent="0.25">
      <c r="A29" s="9">
        <v>2.8</v>
      </c>
      <c r="B29" s="55" t="s">
        <v>32</v>
      </c>
      <c r="C29" s="55"/>
      <c r="D29" s="10" t="s">
        <v>33</v>
      </c>
      <c r="E29" s="14">
        <v>21156</v>
      </c>
    </row>
    <row r="30" spans="1:5" ht="45" customHeight="1" x14ac:dyDescent="0.25">
      <c r="A30" s="9">
        <v>2.9</v>
      </c>
      <c r="B30" s="55" t="s">
        <v>34</v>
      </c>
      <c r="C30" s="55"/>
      <c r="D30" s="10" t="s">
        <v>27</v>
      </c>
      <c r="E30" s="14">
        <v>161000</v>
      </c>
    </row>
    <row r="31" spans="1:5" ht="45.75" customHeight="1" x14ac:dyDescent="0.25">
      <c r="A31" s="15">
        <v>2.1</v>
      </c>
      <c r="B31" s="55" t="s">
        <v>35</v>
      </c>
      <c r="C31" s="55"/>
      <c r="D31" s="10" t="s">
        <v>27</v>
      </c>
      <c r="E31" s="14">
        <v>175000</v>
      </c>
    </row>
    <row r="32" spans="1:5" ht="60.75" customHeight="1" x14ac:dyDescent="0.25">
      <c r="A32" s="9">
        <v>2.11</v>
      </c>
      <c r="B32" s="55" t="s">
        <v>36</v>
      </c>
      <c r="C32" s="55"/>
      <c r="D32" s="10" t="s">
        <v>37</v>
      </c>
      <c r="E32" s="14">
        <v>681863</v>
      </c>
    </row>
    <row r="33" spans="1:5" ht="59.25" customHeight="1" x14ac:dyDescent="0.25">
      <c r="A33" s="9">
        <v>2.12</v>
      </c>
      <c r="B33" s="55" t="s">
        <v>38</v>
      </c>
      <c r="C33" s="55"/>
      <c r="D33" s="10" t="s">
        <v>27</v>
      </c>
      <c r="E33" s="14">
        <v>122190</v>
      </c>
    </row>
    <row r="34" spans="1:5" ht="45.75" customHeight="1" x14ac:dyDescent="0.25">
      <c r="A34" s="9">
        <v>2.13</v>
      </c>
      <c r="B34" s="55" t="s">
        <v>39</v>
      </c>
      <c r="C34" s="55"/>
      <c r="D34" s="10" t="s">
        <v>13</v>
      </c>
      <c r="E34" s="14">
        <v>31264</v>
      </c>
    </row>
    <row r="35" spans="1:5" ht="47.25" customHeight="1" x14ac:dyDescent="0.25">
      <c r="A35" s="9">
        <v>2.14</v>
      </c>
      <c r="B35" s="55" t="s">
        <v>40</v>
      </c>
      <c r="C35" s="55"/>
      <c r="D35" s="10" t="s">
        <v>27</v>
      </c>
      <c r="E35" s="14">
        <v>222003</v>
      </c>
    </row>
    <row r="36" spans="1:5" ht="52.5" customHeight="1" x14ac:dyDescent="0.25">
      <c r="A36" s="9">
        <v>2.15</v>
      </c>
      <c r="B36" s="55" t="s">
        <v>41</v>
      </c>
      <c r="C36" s="55"/>
      <c r="D36" s="10" t="s">
        <v>27</v>
      </c>
      <c r="E36" s="14">
        <v>280000</v>
      </c>
    </row>
    <row r="37" spans="1:5" ht="48.75" customHeight="1" x14ac:dyDescent="0.25">
      <c r="A37" s="9">
        <v>2.16</v>
      </c>
      <c r="B37" s="55" t="s">
        <v>42</v>
      </c>
      <c r="C37" s="55"/>
      <c r="D37" s="10" t="s">
        <v>27</v>
      </c>
      <c r="E37" s="14">
        <v>77000</v>
      </c>
    </row>
    <row r="38" spans="1:5" ht="30.75" customHeight="1" x14ac:dyDescent="0.25">
      <c r="A38" s="9">
        <v>2.17</v>
      </c>
      <c r="B38" s="55" t="s">
        <v>43</v>
      </c>
      <c r="C38" s="55"/>
      <c r="D38" s="10" t="s">
        <v>13</v>
      </c>
      <c r="E38" s="14">
        <v>32956</v>
      </c>
    </row>
    <row r="39" spans="1:5" ht="75" customHeight="1" thickBot="1" x14ac:dyDescent="0.3">
      <c r="A39" s="16">
        <v>2.1800000000000002</v>
      </c>
      <c r="B39" s="126" t="s">
        <v>44</v>
      </c>
      <c r="C39" s="126"/>
      <c r="D39" s="17" t="s">
        <v>13</v>
      </c>
      <c r="E39" s="14">
        <v>17780</v>
      </c>
    </row>
    <row r="40" spans="1:5" ht="15.75" thickBot="1" x14ac:dyDescent="0.3">
      <c r="A40" s="127" t="s">
        <v>21</v>
      </c>
      <c r="B40" s="128"/>
      <c r="C40" s="128"/>
      <c r="D40" s="129"/>
      <c r="E40" s="18">
        <f>SUM(E22:E39)</f>
        <v>2099298</v>
      </c>
    </row>
    <row r="41" spans="1:5" ht="15.75" thickBot="1" x14ac:dyDescent="0.3">
      <c r="A41" s="19">
        <v>3</v>
      </c>
      <c r="B41" s="130" t="s">
        <v>45</v>
      </c>
      <c r="C41" s="131"/>
      <c r="D41" s="131"/>
      <c r="E41" s="132"/>
    </row>
    <row r="42" spans="1:5" ht="51.75" customHeight="1" x14ac:dyDescent="0.25">
      <c r="A42" s="7">
        <v>3.1</v>
      </c>
      <c r="B42" s="120" t="s">
        <v>46</v>
      </c>
      <c r="C42" s="120"/>
      <c r="D42" s="8" t="s">
        <v>37</v>
      </c>
      <c r="E42" s="13">
        <v>1911560</v>
      </c>
    </row>
    <row r="43" spans="1:5" ht="34.5" customHeight="1" x14ac:dyDescent="0.25">
      <c r="A43" s="20">
        <v>3.2</v>
      </c>
      <c r="B43" s="61" t="s">
        <v>47</v>
      </c>
      <c r="C43" s="61"/>
      <c r="D43" s="21" t="s">
        <v>37</v>
      </c>
      <c r="E43" s="14">
        <v>1581745</v>
      </c>
    </row>
    <row r="44" spans="1:5" ht="32.25" customHeight="1" x14ac:dyDescent="0.25">
      <c r="A44" s="20">
        <v>3.3</v>
      </c>
      <c r="B44" s="61" t="s">
        <v>48</v>
      </c>
      <c r="C44" s="61"/>
      <c r="D44" s="21" t="s">
        <v>49</v>
      </c>
      <c r="E44" s="14">
        <v>13440</v>
      </c>
    </row>
    <row r="45" spans="1:5" ht="31.5" customHeight="1" x14ac:dyDescent="0.25">
      <c r="A45" s="20">
        <v>3.4</v>
      </c>
      <c r="B45" s="61" t="s">
        <v>50</v>
      </c>
      <c r="C45" s="61"/>
      <c r="D45" s="21" t="s">
        <v>13</v>
      </c>
      <c r="E45" s="14">
        <v>46304</v>
      </c>
    </row>
    <row r="46" spans="1:5" ht="31.5" customHeight="1" x14ac:dyDescent="0.25">
      <c r="A46" s="20">
        <v>3.5</v>
      </c>
      <c r="B46" s="61" t="s">
        <v>51</v>
      </c>
      <c r="C46" s="61"/>
      <c r="D46" s="21" t="s">
        <v>13</v>
      </c>
      <c r="E46" s="14">
        <v>52566</v>
      </c>
    </row>
    <row r="47" spans="1:5" ht="31.5" customHeight="1" x14ac:dyDescent="0.25">
      <c r="A47" s="20">
        <v>3.6</v>
      </c>
      <c r="B47" s="61" t="s">
        <v>52</v>
      </c>
      <c r="C47" s="61"/>
      <c r="D47" s="21" t="s">
        <v>33</v>
      </c>
      <c r="E47" s="14">
        <v>66899</v>
      </c>
    </row>
    <row r="48" spans="1:5" ht="21" customHeight="1" x14ac:dyDescent="0.25">
      <c r="A48" s="20">
        <v>3.7</v>
      </c>
      <c r="B48" s="61" t="s">
        <v>53</v>
      </c>
      <c r="C48" s="61"/>
      <c r="D48" s="21" t="s">
        <v>33</v>
      </c>
      <c r="E48" s="14">
        <v>153569</v>
      </c>
    </row>
    <row r="49" spans="1:5" ht="30.75" customHeight="1" x14ac:dyDescent="0.25">
      <c r="A49" s="20">
        <v>3.8</v>
      </c>
      <c r="B49" s="61" t="s">
        <v>54</v>
      </c>
      <c r="C49" s="61"/>
      <c r="D49" s="21" t="s">
        <v>13</v>
      </c>
      <c r="E49" s="14">
        <v>158140</v>
      </c>
    </row>
    <row r="50" spans="1:5" ht="48" customHeight="1" x14ac:dyDescent="0.25">
      <c r="A50" s="20">
        <v>3.9</v>
      </c>
      <c r="B50" s="61" t="s">
        <v>55</v>
      </c>
      <c r="C50" s="61"/>
      <c r="D50" s="21" t="s">
        <v>13</v>
      </c>
      <c r="E50" s="14">
        <v>67648</v>
      </c>
    </row>
    <row r="51" spans="1:5" ht="47.25" customHeight="1" x14ac:dyDescent="0.25">
      <c r="A51" s="22">
        <v>3.1</v>
      </c>
      <c r="B51" s="61" t="s">
        <v>56</v>
      </c>
      <c r="C51" s="61"/>
      <c r="D51" s="21" t="s">
        <v>13</v>
      </c>
      <c r="E51" s="14">
        <v>87942</v>
      </c>
    </row>
    <row r="52" spans="1:5" ht="31.5" customHeight="1" x14ac:dyDescent="0.25">
      <c r="A52" s="20">
        <v>3.11</v>
      </c>
      <c r="B52" s="61" t="s">
        <v>57</v>
      </c>
      <c r="C52" s="61"/>
      <c r="D52" s="21" t="s">
        <v>13</v>
      </c>
      <c r="E52" s="14">
        <v>101500</v>
      </c>
    </row>
    <row r="53" spans="1:5" ht="32.25" customHeight="1" x14ac:dyDescent="0.25">
      <c r="A53" s="20">
        <v>3.12</v>
      </c>
      <c r="B53" s="61" t="s">
        <v>58</v>
      </c>
      <c r="C53" s="61"/>
      <c r="D53" s="21" t="s">
        <v>13</v>
      </c>
      <c r="E53" s="14">
        <v>118894</v>
      </c>
    </row>
    <row r="54" spans="1:5" ht="48.75" customHeight="1" x14ac:dyDescent="0.25">
      <c r="A54" s="20">
        <v>3.13</v>
      </c>
      <c r="B54" s="61" t="s">
        <v>59</v>
      </c>
      <c r="C54" s="61"/>
      <c r="D54" s="21" t="s">
        <v>13</v>
      </c>
      <c r="E54" s="14">
        <v>113456</v>
      </c>
    </row>
    <row r="55" spans="1:5" ht="33.75" customHeight="1" x14ac:dyDescent="0.25">
      <c r="A55" s="20">
        <v>3.14</v>
      </c>
      <c r="B55" s="61" t="s">
        <v>60</v>
      </c>
      <c r="C55" s="61"/>
      <c r="D55" s="21" t="s">
        <v>13</v>
      </c>
      <c r="E55" s="14">
        <v>52566</v>
      </c>
    </row>
    <row r="56" spans="1:5" ht="31.5" customHeight="1" x14ac:dyDescent="0.25">
      <c r="A56" s="20">
        <v>3.15</v>
      </c>
      <c r="B56" s="61" t="s">
        <v>61</v>
      </c>
      <c r="C56" s="61"/>
      <c r="D56" s="21" t="s">
        <v>33</v>
      </c>
      <c r="E56" s="14">
        <v>31084</v>
      </c>
    </row>
    <row r="57" spans="1:5" ht="30.75" customHeight="1" x14ac:dyDescent="0.25">
      <c r="A57" s="20">
        <v>3.16</v>
      </c>
      <c r="B57" s="61" t="s">
        <v>62</v>
      </c>
      <c r="C57" s="61"/>
      <c r="D57" s="21" t="s">
        <v>13</v>
      </c>
      <c r="E57" s="14">
        <v>135800</v>
      </c>
    </row>
    <row r="58" spans="1:5" ht="31.5" customHeight="1" x14ac:dyDescent="0.25">
      <c r="A58" s="20">
        <v>3.17</v>
      </c>
      <c r="B58" s="61" t="s">
        <v>63</v>
      </c>
      <c r="C58" s="61"/>
      <c r="D58" s="21" t="s">
        <v>27</v>
      </c>
      <c r="E58" s="14">
        <v>48549</v>
      </c>
    </row>
    <row r="59" spans="1:5" ht="32.25" customHeight="1" x14ac:dyDescent="0.25">
      <c r="A59" s="20">
        <v>3.18</v>
      </c>
      <c r="B59" s="61" t="s">
        <v>64</v>
      </c>
      <c r="C59" s="61"/>
      <c r="D59" s="21" t="s">
        <v>13</v>
      </c>
      <c r="E59" s="14">
        <v>101850</v>
      </c>
    </row>
    <row r="60" spans="1:5" ht="31.5" customHeight="1" x14ac:dyDescent="0.25">
      <c r="A60" s="20">
        <v>3.19</v>
      </c>
      <c r="B60" s="61" t="s">
        <v>65</v>
      </c>
      <c r="C60" s="61"/>
      <c r="D60" s="21" t="s">
        <v>33</v>
      </c>
      <c r="E60" s="14">
        <v>137497</v>
      </c>
    </row>
    <row r="61" spans="1:5" ht="45" customHeight="1" x14ac:dyDescent="0.25">
      <c r="A61" s="20">
        <v>3.2</v>
      </c>
      <c r="B61" s="61" t="s">
        <v>66</v>
      </c>
      <c r="C61" s="61"/>
      <c r="D61" s="21" t="s">
        <v>37</v>
      </c>
      <c r="E61" s="14">
        <v>2365646</v>
      </c>
    </row>
    <row r="62" spans="1:5" ht="15.75" thickBot="1" x14ac:dyDescent="0.3">
      <c r="A62" s="133" t="s">
        <v>21</v>
      </c>
      <c r="B62" s="134"/>
      <c r="C62" s="134"/>
      <c r="D62" s="135"/>
      <c r="E62" s="23">
        <f>SUM(E42:E61)</f>
        <v>7346655</v>
      </c>
    </row>
    <row r="63" spans="1:5" ht="15.75" thickBot="1" x14ac:dyDescent="0.3">
      <c r="A63" s="24">
        <v>4</v>
      </c>
      <c r="B63" s="136" t="s">
        <v>67</v>
      </c>
      <c r="C63" s="137"/>
      <c r="D63" s="137"/>
      <c r="E63" s="138"/>
    </row>
    <row r="64" spans="1:5" ht="33" customHeight="1" x14ac:dyDescent="0.25">
      <c r="A64" s="25">
        <v>4.0999999999999996</v>
      </c>
      <c r="B64" s="139" t="s">
        <v>68</v>
      </c>
      <c r="C64" s="139"/>
      <c r="D64" s="26" t="s">
        <v>33</v>
      </c>
      <c r="E64" s="13">
        <v>49885</v>
      </c>
    </row>
    <row r="65" spans="1:5" ht="33" customHeight="1" x14ac:dyDescent="0.25">
      <c r="A65" s="20">
        <v>4.2</v>
      </c>
      <c r="B65" s="61" t="s">
        <v>69</v>
      </c>
      <c r="C65" s="61"/>
      <c r="D65" s="21" t="s">
        <v>33</v>
      </c>
      <c r="E65" s="14">
        <v>159200</v>
      </c>
    </row>
    <row r="66" spans="1:5" ht="31.5" customHeight="1" x14ac:dyDescent="0.25">
      <c r="A66" s="20">
        <v>4.3</v>
      </c>
      <c r="B66" s="61" t="s">
        <v>70</v>
      </c>
      <c r="C66" s="61"/>
      <c r="D66" s="21" t="s">
        <v>33</v>
      </c>
      <c r="E66" s="14">
        <v>94704</v>
      </c>
    </row>
    <row r="67" spans="1:5" ht="33" customHeight="1" x14ac:dyDescent="0.25">
      <c r="A67" s="20">
        <v>4.4000000000000004</v>
      </c>
      <c r="B67" s="61" t="s">
        <v>71</v>
      </c>
      <c r="C67" s="61"/>
      <c r="D67" s="21" t="s">
        <v>72</v>
      </c>
      <c r="E67" s="14">
        <v>185991</v>
      </c>
    </row>
    <row r="68" spans="1:5" ht="33" customHeight="1" x14ac:dyDescent="0.25">
      <c r="A68" s="20">
        <v>4.5</v>
      </c>
      <c r="B68" s="61" t="s">
        <v>73</v>
      </c>
      <c r="C68" s="61"/>
      <c r="D68" s="21" t="s">
        <v>72</v>
      </c>
      <c r="E68" s="14">
        <v>2052750</v>
      </c>
    </row>
    <row r="69" spans="1:5" ht="34.5" customHeight="1" x14ac:dyDescent="0.25">
      <c r="A69" s="20">
        <v>4.5999999999999996</v>
      </c>
      <c r="B69" s="61" t="s">
        <v>74</v>
      </c>
      <c r="C69" s="61"/>
      <c r="D69" s="21" t="s">
        <v>72</v>
      </c>
      <c r="E69" s="14">
        <v>838592</v>
      </c>
    </row>
    <row r="70" spans="1:5" ht="34.5" customHeight="1" x14ac:dyDescent="0.25">
      <c r="A70" s="20">
        <v>4.7</v>
      </c>
      <c r="B70" s="61" t="s">
        <v>75</v>
      </c>
      <c r="C70" s="61"/>
      <c r="D70" s="21" t="s">
        <v>72</v>
      </c>
      <c r="E70" s="14">
        <v>9800000</v>
      </c>
    </row>
    <row r="71" spans="1:5" ht="33.75" customHeight="1" x14ac:dyDescent="0.25">
      <c r="A71" s="20">
        <v>4.8</v>
      </c>
      <c r="B71" s="61" t="s">
        <v>76</v>
      </c>
      <c r="C71" s="61"/>
      <c r="D71" s="21" t="s">
        <v>33</v>
      </c>
      <c r="E71" s="14">
        <v>49885</v>
      </c>
    </row>
    <row r="72" spans="1:5" ht="35.25" customHeight="1" x14ac:dyDescent="0.25">
      <c r="A72" s="20">
        <v>4.9000000000000004</v>
      </c>
      <c r="B72" s="61" t="s">
        <v>77</v>
      </c>
      <c r="C72" s="61"/>
      <c r="D72" s="21" t="s">
        <v>33</v>
      </c>
      <c r="E72" s="14">
        <v>159200</v>
      </c>
    </row>
    <row r="73" spans="1:5" ht="34.5" customHeight="1" x14ac:dyDescent="0.25">
      <c r="A73" s="22">
        <v>4.0999999999999996</v>
      </c>
      <c r="B73" s="61" t="s">
        <v>78</v>
      </c>
      <c r="C73" s="61"/>
      <c r="D73" s="21" t="s">
        <v>33</v>
      </c>
      <c r="E73" s="14">
        <v>105000</v>
      </c>
    </row>
    <row r="74" spans="1:5" ht="36" customHeight="1" x14ac:dyDescent="0.25">
      <c r="A74" s="20">
        <v>4.1100000000000003</v>
      </c>
      <c r="B74" s="61" t="s">
        <v>79</v>
      </c>
      <c r="C74" s="61"/>
      <c r="D74" s="21" t="s">
        <v>72</v>
      </c>
      <c r="E74" s="14">
        <v>1561470</v>
      </c>
    </row>
    <row r="75" spans="1:5" ht="36" customHeight="1" x14ac:dyDescent="0.25">
      <c r="A75" s="20">
        <v>4.12</v>
      </c>
      <c r="B75" s="61" t="s">
        <v>80</v>
      </c>
      <c r="C75" s="61"/>
      <c r="D75" s="21" t="s">
        <v>37</v>
      </c>
      <c r="E75" s="14">
        <v>302120</v>
      </c>
    </row>
    <row r="76" spans="1:5" ht="51.75" customHeight="1" x14ac:dyDescent="0.25">
      <c r="A76" s="20">
        <v>4.13</v>
      </c>
      <c r="B76" s="61" t="s">
        <v>81</v>
      </c>
      <c r="C76" s="61"/>
      <c r="D76" s="21" t="s">
        <v>13</v>
      </c>
      <c r="E76" s="14">
        <v>546000</v>
      </c>
    </row>
    <row r="77" spans="1:5" ht="33.75" customHeight="1" x14ac:dyDescent="0.25">
      <c r="A77" s="20">
        <v>4.1399999999999997</v>
      </c>
      <c r="B77" s="61" t="s">
        <v>82</v>
      </c>
      <c r="C77" s="61"/>
      <c r="D77" s="21" t="s">
        <v>72</v>
      </c>
      <c r="E77" s="14">
        <v>160307</v>
      </c>
    </row>
    <row r="78" spans="1:5" ht="34.5" customHeight="1" x14ac:dyDescent="0.25">
      <c r="A78" s="20">
        <v>4.1500000000000004</v>
      </c>
      <c r="B78" s="61" t="s">
        <v>83</v>
      </c>
      <c r="C78" s="61"/>
      <c r="D78" s="21" t="s">
        <v>72</v>
      </c>
      <c r="E78" s="14">
        <v>251227</v>
      </c>
    </row>
    <row r="79" spans="1:5" ht="33.75" customHeight="1" x14ac:dyDescent="0.25">
      <c r="A79" s="20">
        <v>4.16</v>
      </c>
      <c r="B79" s="61" t="s">
        <v>84</v>
      </c>
      <c r="C79" s="61"/>
      <c r="D79" s="21" t="s">
        <v>72</v>
      </c>
      <c r="E79" s="14">
        <v>205766</v>
      </c>
    </row>
    <row r="80" spans="1:5" ht="32.25" customHeight="1" x14ac:dyDescent="0.25">
      <c r="A80" s="20">
        <v>4.17</v>
      </c>
      <c r="B80" s="61" t="s">
        <v>85</v>
      </c>
      <c r="C80" s="61"/>
      <c r="D80" s="21" t="s">
        <v>72</v>
      </c>
      <c r="E80" s="14">
        <v>170338</v>
      </c>
    </row>
    <row r="81" spans="1:5" ht="31.5" customHeight="1" x14ac:dyDescent="0.25">
      <c r="A81" s="20">
        <v>4.18</v>
      </c>
      <c r="B81" s="61" t="s">
        <v>86</v>
      </c>
      <c r="C81" s="61"/>
      <c r="D81" s="21" t="s">
        <v>33</v>
      </c>
      <c r="E81" s="14">
        <v>182231</v>
      </c>
    </row>
    <row r="82" spans="1:5" ht="20.25" customHeight="1" x14ac:dyDescent="0.25">
      <c r="A82" s="20">
        <v>4.1900000000000004</v>
      </c>
      <c r="B82" s="61" t="s">
        <v>87</v>
      </c>
      <c r="C82" s="61"/>
      <c r="D82" s="21" t="s">
        <v>72</v>
      </c>
      <c r="E82" s="14">
        <v>199185</v>
      </c>
    </row>
    <row r="83" spans="1:5" ht="38.25" customHeight="1" x14ac:dyDescent="0.25">
      <c r="A83" s="20">
        <v>4.2</v>
      </c>
      <c r="B83" s="61" t="s">
        <v>88</v>
      </c>
      <c r="C83" s="61"/>
      <c r="D83" s="21" t="s">
        <v>33</v>
      </c>
      <c r="E83" s="14">
        <v>56000</v>
      </c>
    </row>
    <row r="84" spans="1:5" ht="15.75" thickBot="1" x14ac:dyDescent="0.3">
      <c r="A84" s="133" t="s">
        <v>21</v>
      </c>
      <c r="B84" s="134"/>
      <c r="C84" s="134"/>
      <c r="D84" s="135"/>
      <c r="E84" s="23">
        <f>SUM(E64:E83)</f>
        <v>17129851</v>
      </c>
    </row>
    <row r="85" spans="1:5" ht="15.75" thickBot="1" x14ac:dyDescent="0.3">
      <c r="A85" s="24">
        <v>5</v>
      </c>
      <c r="B85" s="136" t="s">
        <v>89</v>
      </c>
      <c r="C85" s="137"/>
      <c r="D85" s="137"/>
      <c r="E85" s="138"/>
    </row>
    <row r="86" spans="1:5" ht="48" customHeight="1" x14ac:dyDescent="0.25">
      <c r="A86" s="25">
        <v>5.0999999999999996</v>
      </c>
      <c r="B86" s="139" t="s">
        <v>90</v>
      </c>
      <c r="C86" s="139"/>
      <c r="D86" s="26" t="s">
        <v>33</v>
      </c>
      <c r="E86" s="13">
        <v>22569</v>
      </c>
    </row>
    <row r="87" spans="1:5" ht="35.25" customHeight="1" x14ac:dyDescent="0.25">
      <c r="A87" s="20">
        <v>5.2</v>
      </c>
      <c r="B87" s="61" t="s">
        <v>91</v>
      </c>
      <c r="C87" s="61"/>
      <c r="D87" s="21" t="s">
        <v>13</v>
      </c>
      <c r="E87" s="14">
        <v>207245</v>
      </c>
    </row>
    <row r="88" spans="1:5" ht="35.25" customHeight="1" x14ac:dyDescent="0.25">
      <c r="A88" s="20">
        <v>5.3</v>
      </c>
      <c r="B88" s="61" t="s">
        <v>92</v>
      </c>
      <c r="C88" s="61"/>
      <c r="D88" s="21" t="s">
        <v>37</v>
      </c>
      <c r="E88" s="14">
        <v>2266897</v>
      </c>
    </row>
    <row r="89" spans="1:5" ht="35.25" customHeight="1" x14ac:dyDescent="0.25">
      <c r="A89" s="20">
        <v>5.4</v>
      </c>
      <c r="B89" s="61" t="s">
        <v>93</v>
      </c>
      <c r="C89" s="61"/>
      <c r="D89" s="21" t="s">
        <v>72</v>
      </c>
      <c r="E89" s="14">
        <v>170338</v>
      </c>
    </row>
    <row r="90" spans="1:5" ht="36" customHeight="1" x14ac:dyDescent="0.25">
      <c r="A90" s="20">
        <v>5.5</v>
      </c>
      <c r="B90" s="61" t="s">
        <v>94</v>
      </c>
      <c r="C90" s="61"/>
      <c r="D90" s="21" t="s">
        <v>13</v>
      </c>
      <c r="E90" s="14">
        <v>43400</v>
      </c>
    </row>
    <row r="91" spans="1:5" ht="34.5" customHeight="1" x14ac:dyDescent="0.25">
      <c r="A91" s="20">
        <v>5.6</v>
      </c>
      <c r="B91" s="61" t="s">
        <v>95</v>
      </c>
      <c r="C91" s="61"/>
      <c r="D91" s="21" t="s">
        <v>33</v>
      </c>
      <c r="E91" s="14">
        <v>779240</v>
      </c>
    </row>
    <row r="92" spans="1:5" ht="34.5" customHeight="1" x14ac:dyDescent="0.25">
      <c r="A92" s="20">
        <v>5.7</v>
      </c>
      <c r="B92" s="61" t="s">
        <v>96</v>
      </c>
      <c r="C92" s="61"/>
      <c r="D92" s="21" t="s">
        <v>33</v>
      </c>
      <c r="E92" s="14">
        <v>22189</v>
      </c>
    </row>
    <row r="93" spans="1:5" ht="33" customHeight="1" x14ac:dyDescent="0.25">
      <c r="A93" s="20">
        <v>5.8</v>
      </c>
      <c r="B93" s="61" t="s">
        <v>97</v>
      </c>
      <c r="C93" s="61"/>
      <c r="D93" s="21" t="s">
        <v>33</v>
      </c>
      <c r="E93" s="14">
        <v>46715</v>
      </c>
    </row>
    <row r="94" spans="1:5" ht="34.5" customHeight="1" x14ac:dyDescent="0.25">
      <c r="A94" s="20">
        <v>5.9</v>
      </c>
      <c r="B94" s="61" t="s">
        <v>98</v>
      </c>
      <c r="C94" s="61"/>
      <c r="D94" s="21" t="s">
        <v>33</v>
      </c>
      <c r="E94" s="14">
        <v>170660</v>
      </c>
    </row>
    <row r="95" spans="1:5" ht="33.75" customHeight="1" x14ac:dyDescent="0.25">
      <c r="A95" s="22">
        <v>5.0999999999999996</v>
      </c>
      <c r="B95" s="61" t="s">
        <v>99</v>
      </c>
      <c r="C95" s="61"/>
      <c r="D95" s="21" t="s">
        <v>33</v>
      </c>
      <c r="E95" s="14">
        <v>79348</v>
      </c>
    </row>
    <row r="96" spans="1:5" ht="36" customHeight="1" x14ac:dyDescent="0.25">
      <c r="A96" s="20">
        <v>5.1100000000000003</v>
      </c>
      <c r="B96" s="61" t="s">
        <v>100</v>
      </c>
      <c r="C96" s="61"/>
      <c r="D96" s="21" t="s">
        <v>33</v>
      </c>
      <c r="E96" s="14">
        <v>115346</v>
      </c>
    </row>
    <row r="97" spans="1:5" ht="36" customHeight="1" x14ac:dyDescent="0.25">
      <c r="A97" s="20">
        <v>5.12</v>
      </c>
      <c r="B97" s="61" t="s">
        <v>101</v>
      </c>
      <c r="C97" s="61"/>
      <c r="D97" s="21" t="s">
        <v>33</v>
      </c>
      <c r="E97" s="14">
        <v>26848</v>
      </c>
    </row>
    <row r="98" spans="1:5" ht="34.5" customHeight="1" x14ac:dyDescent="0.25">
      <c r="A98" s="20">
        <v>5.13</v>
      </c>
      <c r="B98" s="61" t="s">
        <v>102</v>
      </c>
      <c r="C98" s="61"/>
      <c r="D98" s="21" t="s">
        <v>33</v>
      </c>
      <c r="E98" s="14">
        <v>61781</v>
      </c>
    </row>
    <row r="99" spans="1:5" ht="34.5" customHeight="1" x14ac:dyDescent="0.25">
      <c r="A99" s="20">
        <v>5.14</v>
      </c>
      <c r="B99" s="61" t="s">
        <v>103</v>
      </c>
      <c r="C99" s="61"/>
      <c r="D99" s="21" t="s">
        <v>33</v>
      </c>
      <c r="E99" s="14">
        <v>114800</v>
      </c>
    </row>
    <row r="100" spans="1:5" ht="33.75" customHeight="1" x14ac:dyDescent="0.25">
      <c r="A100" s="20">
        <v>5.15</v>
      </c>
      <c r="B100" s="61" t="s">
        <v>104</v>
      </c>
      <c r="C100" s="61"/>
      <c r="D100" s="21" t="s">
        <v>33</v>
      </c>
      <c r="E100" s="14">
        <v>207200</v>
      </c>
    </row>
    <row r="101" spans="1:5" ht="36" customHeight="1" x14ac:dyDescent="0.25">
      <c r="A101" s="20">
        <v>5.16</v>
      </c>
      <c r="B101" s="61" t="s">
        <v>105</v>
      </c>
      <c r="C101" s="61"/>
      <c r="D101" s="21" t="s">
        <v>33</v>
      </c>
      <c r="E101" s="14">
        <v>321189</v>
      </c>
    </row>
    <row r="102" spans="1:5" ht="35.25" customHeight="1" x14ac:dyDescent="0.25">
      <c r="A102" s="20">
        <v>5.17</v>
      </c>
      <c r="B102" s="61" t="s">
        <v>106</v>
      </c>
      <c r="C102" s="61"/>
      <c r="D102" s="21" t="s">
        <v>72</v>
      </c>
      <c r="E102" s="14">
        <v>1380095</v>
      </c>
    </row>
    <row r="103" spans="1:5" ht="34.5" customHeight="1" x14ac:dyDescent="0.25">
      <c r="A103" s="20" t="s">
        <v>107</v>
      </c>
      <c r="B103" s="61" t="s">
        <v>108</v>
      </c>
      <c r="C103" s="61"/>
      <c r="D103" s="21" t="s">
        <v>72</v>
      </c>
      <c r="E103" s="14">
        <v>1666350</v>
      </c>
    </row>
    <row r="104" spans="1:5" ht="34.5" customHeight="1" x14ac:dyDescent="0.25">
      <c r="A104" s="20" t="s">
        <v>109</v>
      </c>
      <c r="B104" s="61" t="s">
        <v>110</v>
      </c>
      <c r="C104" s="61"/>
      <c r="D104" s="21" t="s">
        <v>72</v>
      </c>
      <c r="E104" s="14">
        <v>2203747</v>
      </c>
    </row>
    <row r="105" spans="1:5" ht="33.75" customHeight="1" x14ac:dyDescent="0.25">
      <c r="A105" s="22">
        <v>5.2</v>
      </c>
      <c r="B105" s="61" t="s">
        <v>111</v>
      </c>
      <c r="C105" s="61"/>
      <c r="D105" s="21" t="s">
        <v>72</v>
      </c>
      <c r="E105" s="14">
        <v>700000</v>
      </c>
    </row>
    <row r="106" spans="1:5" ht="30.75" customHeight="1" x14ac:dyDescent="0.25">
      <c r="A106" s="20">
        <v>5.21</v>
      </c>
      <c r="B106" s="61" t="s">
        <v>112</v>
      </c>
      <c r="C106" s="61"/>
      <c r="D106" s="21" t="s">
        <v>72</v>
      </c>
      <c r="E106" s="14">
        <v>375900</v>
      </c>
    </row>
    <row r="107" spans="1:5" ht="30.75" customHeight="1" x14ac:dyDescent="0.25">
      <c r="A107" s="20">
        <v>5.22</v>
      </c>
      <c r="B107" s="61" t="s">
        <v>113</v>
      </c>
      <c r="C107" s="61"/>
      <c r="D107" s="21" t="s">
        <v>72</v>
      </c>
      <c r="E107" s="14">
        <v>375900</v>
      </c>
    </row>
    <row r="108" spans="1:5" ht="32.25" customHeight="1" x14ac:dyDescent="0.25">
      <c r="A108" s="20">
        <v>5.23</v>
      </c>
      <c r="B108" s="61" t="s">
        <v>114</v>
      </c>
      <c r="C108" s="61"/>
      <c r="D108" s="21" t="s">
        <v>72</v>
      </c>
      <c r="E108" s="14">
        <v>187418</v>
      </c>
    </row>
    <row r="109" spans="1:5" ht="31.5" customHeight="1" x14ac:dyDescent="0.25">
      <c r="A109" s="20">
        <v>5.24</v>
      </c>
      <c r="B109" s="61" t="s">
        <v>115</v>
      </c>
      <c r="C109" s="61"/>
      <c r="D109" s="21" t="s">
        <v>72</v>
      </c>
      <c r="E109" s="14">
        <v>225400</v>
      </c>
    </row>
    <row r="110" spans="1:5" ht="33" customHeight="1" x14ac:dyDescent="0.25">
      <c r="A110" s="20">
        <v>5.25</v>
      </c>
      <c r="B110" s="61" t="s">
        <v>116</v>
      </c>
      <c r="C110" s="61"/>
      <c r="D110" s="21" t="s">
        <v>72</v>
      </c>
      <c r="E110" s="14">
        <v>112000</v>
      </c>
    </row>
    <row r="111" spans="1:5" ht="34.5" customHeight="1" x14ac:dyDescent="0.25">
      <c r="A111" s="20">
        <v>5.26</v>
      </c>
      <c r="B111" s="61" t="s">
        <v>117</v>
      </c>
      <c r="C111" s="61"/>
      <c r="D111" s="21" t="s">
        <v>72</v>
      </c>
      <c r="E111" s="14">
        <v>779240</v>
      </c>
    </row>
    <row r="112" spans="1:5" ht="33" customHeight="1" x14ac:dyDescent="0.25">
      <c r="A112" s="20">
        <v>5.27</v>
      </c>
      <c r="B112" s="61" t="s">
        <v>118</v>
      </c>
      <c r="C112" s="61"/>
      <c r="D112" s="21" t="s">
        <v>33</v>
      </c>
      <c r="E112" s="14">
        <v>282437</v>
      </c>
    </row>
    <row r="113" spans="1:5" ht="33" customHeight="1" x14ac:dyDescent="0.25">
      <c r="A113" s="20">
        <v>5.28</v>
      </c>
      <c r="B113" s="61" t="s">
        <v>119</v>
      </c>
      <c r="C113" s="61"/>
      <c r="D113" s="21" t="s">
        <v>72</v>
      </c>
      <c r="E113" s="14">
        <v>165126</v>
      </c>
    </row>
    <row r="114" spans="1:5" ht="33" customHeight="1" x14ac:dyDescent="0.25">
      <c r="A114" s="20">
        <v>5.29</v>
      </c>
      <c r="B114" s="61" t="s">
        <v>120</v>
      </c>
      <c r="C114" s="61"/>
      <c r="D114" s="21" t="s">
        <v>72</v>
      </c>
      <c r="E114" s="14">
        <v>170338</v>
      </c>
    </row>
    <row r="115" spans="1:5" ht="30.75" customHeight="1" x14ac:dyDescent="0.25">
      <c r="A115" s="22">
        <v>5.3</v>
      </c>
      <c r="B115" s="61" t="s">
        <v>121</v>
      </c>
      <c r="C115" s="61"/>
      <c r="D115" s="21" t="s">
        <v>33</v>
      </c>
      <c r="E115" s="14">
        <v>106400</v>
      </c>
    </row>
    <row r="116" spans="1:5" ht="30" customHeight="1" x14ac:dyDescent="0.25">
      <c r="A116" s="20">
        <v>5.31</v>
      </c>
      <c r="B116" s="61" t="s">
        <v>122</v>
      </c>
      <c r="C116" s="61"/>
      <c r="D116" s="21" t="s">
        <v>72</v>
      </c>
      <c r="E116" s="14">
        <v>364916</v>
      </c>
    </row>
    <row r="117" spans="1:5" ht="31.5" customHeight="1" x14ac:dyDescent="0.25">
      <c r="A117" s="20">
        <v>5.32</v>
      </c>
      <c r="B117" s="61" t="s">
        <v>123</v>
      </c>
      <c r="C117" s="61"/>
      <c r="D117" s="21" t="s">
        <v>72</v>
      </c>
      <c r="E117" s="14">
        <v>343834</v>
      </c>
    </row>
    <row r="118" spans="1:5" ht="31.5" customHeight="1" x14ac:dyDescent="0.25">
      <c r="A118" s="20">
        <v>5.33</v>
      </c>
      <c r="B118" s="61" t="s">
        <v>124</v>
      </c>
      <c r="C118" s="61"/>
      <c r="D118" s="21" t="s">
        <v>18</v>
      </c>
      <c r="E118" s="14">
        <v>12205408</v>
      </c>
    </row>
    <row r="119" spans="1:5" ht="45.75" customHeight="1" x14ac:dyDescent="0.25">
      <c r="A119" s="20">
        <v>5.34</v>
      </c>
      <c r="B119" s="61" t="s">
        <v>125</v>
      </c>
      <c r="C119" s="61"/>
      <c r="D119" s="21" t="s">
        <v>72</v>
      </c>
      <c r="E119" s="14">
        <v>1945460</v>
      </c>
    </row>
    <row r="120" spans="1:5" ht="36.75" customHeight="1" x14ac:dyDescent="0.25">
      <c r="A120" s="20">
        <v>5.35</v>
      </c>
      <c r="B120" s="61" t="s">
        <v>126</v>
      </c>
      <c r="C120" s="61"/>
      <c r="D120" s="21" t="s">
        <v>72</v>
      </c>
      <c r="E120" s="14">
        <v>29725191</v>
      </c>
    </row>
    <row r="121" spans="1:5" ht="46.5" customHeight="1" x14ac:dyDescent="0.25">
      <c r="A121" s="20">
        <v>5.36</v>
      </c>
      <c r="B121" s="61" t="s">
        <v>127</v>
      </c>
      <c r="C121" s="61"/>
      <c r="D121" s="21" t="s">
        <v>72</v>
      </c>
      <c r="E121" s="14">
        <v>2152374</v>
      </c>
    </row>
    <row r="122" spans="1:5" ht="48.75" customHeight="1" x14ac:dyDescent="0.25">
      <c r="A122" s="20">
        <v>5.37</v>
      </c>
      <c r="B122" s="61" t="s">
        <v>128</v>
      </c>
      <c r="C122" s="61"/>
      <c r="D122" s="21" t="s">
        <v>72</v>
      </c>
      <c r="E122" s="14">
        <v>560000</v>
      </c>
    </row>
    <row r="123" spans="1:5" ht="47.25" customHeight="1" x14ac:dyDescent="0.25">
      <c r="A123" s="20">
        <v>5.38</v>
      </c>
      <c r="B123" s="61" t="s">
        <v>129</v>
      </c>
      <c r="C123" s="61"/>
      <c r="D123" s="21" t="s">
        <v>72</v>
      </c>
      <c r="E123" s="14">
        <v>67200000</v>
      </c>
    </row>
    <row r="124" spans="1:5" ht="32.25" customHeight="1" x14ac:dyDescent="0.25">
      <c r="A124" s="20">
        <v>5.39</v>
      </c>
      <c r="B124" s="61" t="s">
        <v>130</v>
      </c>
      <c r="C124" s="61"/>
      <c r="D124" s="21" t="s">
        <v>72</v>
      </c>
      <c r="E124" s="14">
        <v>4200000</v>
      </c>
    </row>
    <row r="125" spans="1:5" ht="31.5" customHeight="1" x14ac:dyDescent="0.25">
      <c r="A125" s="22">
        <v>5.4</v>
      </c>
      <c r="B125" s="61" t="s">
        <v>131</v>
      </c>
      <c r="C125" s="61"/>
      <c r="D125" s="21" t="s">
        <v>72</v>
      </c>
      <c r="E125" s="14">
        <v>126795</v>
      </c>
    </row>
    <row r="126" spans="1:5" ht="33" customHeight="1" x14ac:dyDescent="0.25">
      <c r="A126" s="20">
        <v>5.41</v>
      </c>
      <c r="B126" s="61" t="s">
        <v>132</v>
      </c>
      <c r="C126" s="61"/>
      <c r="D126" s="21" t="s">
        <v>72</v>
      </c>
      <c r="E126" s="14">
        <v>117369</v>
      </c>
    </row>
    <row r="127" spans="1:5" ht="33.75" customHeight="1" x14ac:dyDescent="0.25">
      <c r="A127" s="20">
        <v>5.42</v>
      </c>
      <c r="B127" s="61" t="s">
        <v>133</v>
      </c>
      <c r="C127" s="61"/>
      <c r="D127" s="21" t="s">
        <v>72</v>
      </c>
      <c r="E127" s="14">
        <v>14000</v>
      </c>
    </row>
    <row r="128" spans="1:5" ht="50.25" customHeight="1" x14ac:dyDescent="0.25">
      <c r="A128" s="20">
        <v>5.43</v>
      </c>
      <c r="B128" s="61" t="s">
        <v>134</v>
      </c>
      <c r="C128" s="61"/>
      <c r="D128" s="21" t="s">
        <v>72</v>
      </c>
      <c r="E128" s="14">
        <v>327002</v>
      </c>
    </row>
    <row r="129" spans="1:5" ht="51" customHeight="1" x14ac:dyDescent="0.25">
      <c r="A129" s="20">
        <v>5.44</v>
      </c>
      <c r="B129" s="61" t="s">
        <v>135</v>
      </c>
      <c r="C129" s="61"/>
      <c r="D129" s="21" t="s">
        <v>72</v>
      </c>
      <c r="E129" s="14">
        <v>1076558</v>
      </c>
    </row>
    <row r="130" spans="1:5" ht="34.5" customHeight="1" x14ac:dyDescent="0.25">
      <c r="A130" s="20">
        <v>5.45</v>
      </c>
      <c r="B130" s="61" t="s">
        <v>136</v>
      </c>
      <c r="C130" s="61"/>
      <c r="D130" s="21" t="s">
        <v>72</v>
      </c>
      <c r="E130" s="14">
        <v>1450166</v>
      </c>
    </row>
    <row r="131" spans="1:5" ht="47.25" customHeight="1" x14ac:dyDescent="0.25">
      <c r="A131" s="20">
        <v>5.46</v>
      </c>
      <c r="B131" s="61" t="s">
        <v>137</v>
      </c>
      <c r="C131" s="61"/>
      <c r="D131" s="21" t="s">
        <v>72</v>
      </c>
      <c r="E131" s="14">
        <v>4809070</v>
      </c>
    </row>
    <row r="132" spans="1:5" ht="38.25" customHeight="1" x14ac:dyDescent="0.25">
      <c r="A132" s="20">
        <v>5.47</v>
      </c>
      <c r="B132" s="61" t="s">
        <v>138</v>
      </c>
      <c r="C132" s="61"/>
      <c r="D132" s="21" t="s">
        <v>72</v>
      </c>
      <c r="E132" s="14">
        <v>6300000</v>
      </c>
    </row>
    <row r="133" spans="1:5" ht="15.75" thickBot="1" x14ac:dyDescent="0.3">
      <c r="A133" s="133" t="s">
        <v>21</v>
      </c>
      <c r="B133" s="134"/>
      <c r="C133" s="134"/>
      <c r="D133" s="135"/>
      <c r="E133" s="23">
        <f>SUM(E86:E132)</f>
        <v>146304259</v>
      </c>
    </row>
    <row r="134" spans="1:5" ht="15.75" thickBot="1" x14ac:dyDescent="0.3">
      <c r="A134" s="24">
        <v>6</v>
      </c>
      <c r="B134" s="136" t="s">
        <v>139</v>
      </c>
      <c r="C134" s="137"/>
      <c r="D134" s="137"/>
      <c r="E134" s="138"/>
    </row>
    <row r="135" spans="1:5" ht="78" customHeight="1" x14ac:dyDescent="0.25">
      <c r="A135" s="25" t="s">
        <v>140</v>
      </c>
      <c r="B135" s="139" t="s">
        <v>141</v>
      </c>
      <c r="C135" s="139"/>
      <c r="D135" s="26" t="s">
        <v>33</v>
      </c>
      <c r="E135" s="13">
        <v>966218</v>
      </c>
    </row>
    <row r="136" spans="1:5" ht="33" customHeight="1" x14ac:dyDescent="0.25">
      <c r="A136" s="20" t="s">
        <v>142</v>
      </c>
      <c r="B136" s="61" t="s">
        <v>143</v>
      </c>
      <c r="C136" s="61"/>
      <c r="D136" s="21" t="s">
        <v>33</v>
      </c>
      <c r="E136" s="14">
        <v>74865</v>
      </c>
    </row>
    <row r="137" spans="1:5" ht="46.5" customHeight="1" x14ac:dyDescent="0.25">
      <c r="A137" s="20" t="s">
        <v>144</v>
      </c>
      <c r="B137" s="61" t="s">
        <v>145</v>
      </c>
      <c r="C137" s="61"/>
      <c r="D137" s="21" t="s">
        <v>13</v>
      </c>
      <c r="E137" s="14">
        <v>113456</v>
      </c>
    </row>
    <row r="138" spans="1:5" ht="49.5" customHeight="1" x14ac:dyDescent="0.25">
      <c r="A138" s="20" t="s">
        <v>146</v>
      </c>
      <c r="B138" s="61" t="s">
        <v>147</v>
      </c>
      <c r="C138" s="61"/>
      <c r="D138" s="21" t="s">
        <v>13</v>
      </c>
      <c r="E138" s="14">
        <v>377776</v>
      </c>
    </row>
    <row r="139" spans="1:5" ht="45" customHeight="1" x14ac:dyDescent="0.25">
      <c r="A139" s="20" t="s">
        <v>148</v>
      </c>
      <c r="B139" s="61" t="s">
        <v>149</v>
      </c>
      <c r="C139" s="61"/>
      <c r="D139" s="21" t="s">
        <v>49</v>
      </c>
      <c r="E139" s="14">
        <v>49588</v>
      </c>
    </row>
    <row r="140" spans="1:5" ht="45.75" customHeight="1" x14ac:dyDescent="0.25">
      <c r="A140" s="20" t="s">
        <v>150</v>
      </c>
      <c r="B140" s="61" t="s">
        <v>151</v>
      </c>
      <c r="C140" s="61"/>
      <c r="D140" s="21" t="s">
        <v>33</v>
      </c>
      <c r="E140" s="14">
        <v>5957</v>
      </c>
    </row>
    <row r="141" spans="1:5" ht="15.75" thickBot="1" x14ac:dyDescent="0.3">
      <c r="A141" s="133" t="s">
        <v>21</v>
      </c>
      <c r="B141" s="134"/>
      <c r="C141" s="134"/>
      <c r="D141" s="135"/>
      <c r="E141" s="23">
        <f>SUM(E135:E140)</f>
        <v>1587860</v>
      </c>
    </row>
    <row r="142" spans="1:5" ht="15.75" thickBot="1" x14ac:dyDescent="0.3">
      <c r="A142" s="24">
        <v>7</v>
      </c>
      <c r="B142" s="136" t="s">
        <v>152</v>
      </c>
      <c r="C142" s="137"/>
      <c r="D142" s="137"/>
      <c r="E142" s="138"/>
    </row>
    <row r="143" spans="1:5" ht="31.5" customHeight="1" x14ac:dyDescent="0.25">
      <c r="A143" s="25">
        <v>7.1</v>
      </c>
      <c r="B143" s="139" t="s">
        <v>153</v>
      </c>
      <c r="C143" s="139"/>
      <c r="D143" s="26" t="s">
        <v>13</v>
      </c>
      <c r="E143" s="13">
        <v>67900</v>
      </c>
    </row>
    <row r="144" spans="1:5" ht="32.25" customHeight="1" x14ac:dyDescent="0.25">
      <c r="A144" s="20">
        <v>7.2</v>
      </c>
      <c r="B144" s="61" t="s">
        <v>154</v>
      </c>
      <c r="C144" s="61"/>
      <c r="D144" s="21" t="s">
        <v>13</v>
      </c>
      <c r="E144" s="14">
        <v>93800</v>
      </c>
    </row>
    <row r="145" spans="1:5" ht="32.25" customHeight="1" x14ac:dyDescent="0.25">
      <c r="A145" s="20">
        <v>7.3</v>
      </c>
      <c r="B145" s="61" t="s">
        <v>155</v>
      </c>
      <c r="C145" s="61"/>
      <c r="D145" s="21" t="s">
        <v>13</v>
      </c>
      <c r="E145" s="14">
        <v>15705</v>
      </c>
    </row>
    <row r="146" spans="1:5" ht="36" customHeight="1" x14ac:dyDescent="0.25">
      <c r="A146" s="20">
        <v>7.4</v>
      </c>
      <c r="B146" s="61" t="s">
        <v>156</v>
      </c>
      <c r="C146" s="61"/>
      <c r="D146" s="21" t="s">
        <v>13</v>
      </c>
      <c r="E146" s="14">
        <v>19454</v>
      </c>
    </row>
    <row r="147" spans="1:5" ht="33.75" customHeight="1" x14ac:dyDescent="0.25">
      <c r="A147" s="20">
        <v>7.5</v>
      </c>
      <c r="B147" s="61" t="s">
        <v>157</v>
      </c>
      <c r="C147" s="61"/>
      <c r="D147" s="21" t="s">
        <v>13</v>
      </c>
      <c r="E147" s="14">
        <v>23296</v>
      </c>
    </row>
    <row r="148" spans="1:5" ht="39.75" customHeight="1" x14ac:dyDescent="0.25">
      <c r="A148" s="20">
        <v>7.6</v>
      </c>
      <c r="B148" s="61" t="s">
        <v>158</v>
      </c>
      <c r="C148" s="61"/>
      <c r="D148" s="21" t="s">
        <v>13</v>
      </c>
      <c r="E148" s="14">
        <v>38234</v>
      </c>
    </row>
    <row r="149" spans="1:5" ht="39" customHeight="1" x14ac:dyDescent="0.25">
      <c r="A149" s="20">
        <v>7.7</v>
      </c>
      <c r="B149" s="61" t="s">
        <v>159</v>
      </c>
      <c r="C149" s="61"/>
      <c r="D149" s="21" t="s">
        <v>13</v>
      </c>
      <c r="E149" s="14">
        <v>67648</v>
      </c>
    </row>
    <row r="150" spans="1:5" ht="51.75" customHeight="1" x14ac:dyDescent="0.25">
      <c r="A150" s="20">
        <v>7.8</v>
      </c>
      <c r="B150" s="61" t="s">
        <v>160</v>
      </c>
      <c r="C150" s="61"/>
      <c r="D150" s="21" t="s">
        <v>13</v>
      </c>
      <c r="E150" s="14">
        <v>87942</v>
      </c>
    </row>
    <row r="151" spans="1:5" ht="39.75" customHeight="1" x14ac:dyDescent="0.25">
      <c r="A151" s="20">
        <v>7.9</v>
      </c>
      <c r="B151" s="61" t="s">
        <v>161</v>
      </c>
      <c r="C151" s="61"/>
      <c r="D151" s="21" t="s">
        <v>13</v>
      </c>
      <c r="E151" s="14">
        <v>31399</v>
      </c>
    </row>
    <row r="152" spans="1:5" ht="66" customHeight="1" x14ac:dyDescent="0.25">
      <c r="A152" s="22">
        <v>7.1</v>
      </c>
      <c r="B152" s="61" t="s">
        <v>162</v>
      </c>
      <c r="C152" s="61"/>
      <c r="D152" s="21" t="s">
        <v>13</v>
      </c>
      <c r="E152" s="14">
        <v>43313</v>
      </c>
    </row>
    <row r="153" spans="1:5" ht="33" customHeight="1" x14ac:dyDescent="0.25">
      <c r="A153" s="20">
        <v>7.11</v>
      </c>
      <c r="B153" s="61" t="s">
        <v>163</v>
      </c>
      <c r="C153" s="61"/>
      <c r="D153" s="21" t="s">
        <v>13</v>
      </c>
      <c r="E153" s="14">
        <v>154896</v>
      </c>
    </row>
    <row r="154" spans="1:5" ht="36" customHeight="1" x14ac:dyDescent="0.25">
      <c r="A154" s="20">
        <v>7.12</v>
      </c>
      <c r="B154" s="61" t="s">
        <v>164</v>
      </c>
      <c r="C154" s="61"/>
      <c r="D154" s="21" t="s">
        <v>13</v>
      </c>
      <c r="E154" s="14">
        <v>240860</v>
      </c>
    </row>
    <row r="155" spans="1:5" ht="21" customHeight="1" x14ac:dyDescent="0.25">
      <c r="A155" s="20">
        <v>7.13</v>
      </c>
      <c r="B155" s="61" t="s">
        <v>165</v>
      </c>
      <c r="C155" s="61"/>
      <c r="D155" s="21" t="s">
        <v>33</v>
      </c>
      <c r="E155" s="14">
        <v>32766</v>
      </c>
    </row>
    <row r="156" spans="1:5" ht="33" customHeight="1" x14ac:dyDescent="0.25">
      <c r="A156" s="20">
        <v>7.14</v>
      </c>
      <c r="B156" s="61" t="s">
        <v>166</v>
      </c>
      <c r="C156" s="61"/>
      <c r="D156" s="21" t="s">
        <v>13</v>
      </c>
      <c r="E156" s="14">
        <v>21399</v>
      </c>
    </row>
    <row r="157" spans="1:5" ht="34.5" customHeight="1" x14ac:dyDescent="0.25">
      <c r="A157" s="20">
        <v>7.15</v>
      </c>
      <c r="B157" s="61" t="s">
        <v>167</v>
      </c>
      <c r="C157" s="61"/>
      <c r="D157" s="21" t="s">
        <v>33</v>
      </c>
      <c r="E157" s="14">
        <v>49980</v>
      </c>
    </row>
    <row r="158" spans="1:5" ht="33.75" customHeight="1" x14ac:dyDescent="0.25">
      <c r="A158" s="20">
        <v>7.16</v>
      </c>
      <c r="B158" s="61" t="s">
        <v>168</v>
      </c>
      <c r="C158" s="61"/>
      <c r="D158" s="21" t="s">
        <v>33</v>
      </c>
      <c r="E158" s="14">
        <v>52633</v>
      </c>
    </row>
    <row r="159" spans="1:5" ht="33" customHeight="1" x14ac:dyDescent="0.25">
      <c r="A159" s="20">
        <v>7.17</v>
      </c>
      <c r="B159" s="61" t="s">
        <v>169</v>
      </c>
      <c r="C159" s="61"/>
      <c r="D159" s="21" t="s">
        <v>13</v>
      </c>
      <c r="E159" s="14">
        <v>31084</v>
      </c>
    </row>
    <row r="160" spans="1:5" ht="34.5" customHeight="1" x14ac:dyDescent="0.25">
      <c r="A160" s="20">
        <v>7.18</v>
      </c>
      <c r="B160" s="61" t="s">
        <v>170</v>
      </c>
      <c r="C160" s="61"/>
      <c r="D160" s="21" t="s">
        <v>13</v>
      </c>
      <c r="E160" s="14">
        <v>28200</v>
      </c>
    </row>
    <row r="161" spans="1:5" ht="33.75" customHeight="1" x14ac:dyDescent="0.25">
      <c r="A161" s="20">
        <v>7.19</v>
      </c>
      <c r="B161" s="61" t="s">
        <v>171</v>
      </c>
      <c r="C161" s="61"/>
      <c r="D161" s="21" t="s">
        <v>13</v>
      </c>
      <c r="E161" s="14">
        <v>21375</v>
      </c>
    </row>
    <row r="162" spans="1:5" ht="33.75" customHeight="1" x14ac:dyDescent="0.25">
      <c r="A162" s="22">
        <v>7.2</v>
      </c>
      <c r="B162" s="61" t="s">
        <v>172</v>
      </c>
      <c r="C162" s="61"/>
      <c r="D162" s="21" t="s">
        <v>13</v>
      </c>
      <c r="E162" s="14">
        <v>78054</v>
      </c>
    </row>
    <row r="163" spans="1:5" ht="36.75" customHeight="1" x14ac:dyDescent="0.25">
      <c r="A163" s="20">
        <v>7.21</v>
      </c>
      <c r="B163" s="61" t="s">
        <v>173</v>
      </c>
      <c r="C163" s="61"/>
      <c r="D163" s="21" t="s">
        <v>13</v>
      </c>
      <c r="E163" s="14">
        <v>258513</v>
      </c>
    </row>
    <row r="164" spans="1:5" ht="39.75" customHeight="1" x14ac:dyDescent="0.25">
      <c r="A164" s="20">
        <v>7.22</v>
      </c>
      <c r="B164" s="61" t="s">
        <v>174</v>
      </c>
      <c r="C164" s="61"/>
      <c r="D164" s="21" t="s">
        <v>13</v>
      </c>
      <c r="E164" s="14">
        <v>32095</v>
      </c>
    </row>
    <row r="165" spans="1:5" ht="51" customHeight="1" x14ac:dyDescent="0.25">
      <c r="A165" s="20">
        <v>7.23</v>
      </c>
      <c r="B165" s="61" t="s">
        <v>175</v>
      </c>
      <c r="C165" s="61"/>
      <c r="D165" s="21" t="s">
        <v>13</v>
      </c>
      <c r="E165" s="14">
        <v>143539</v>
      </c>
    </row>
    <row r="166" spans="1:5" ht="35.25" customHeight="1" x14ac:dyDescent="0.25">
      <c r="A166" s="20">
        <v>7.24</v>
      </c>
      <c r="B166" s="61" t="s">
        <v>176</v>
      </c>
      <c r="C166" s="61"/>
      <c r="D166" s="21" t="s">
        <v>13</v>
      </c>
      <c r="E166" s="14">
        <v>8529</v>
      </c>
    </row>
    <row r="167" spans="1:5" ht="30.75" customHeight="1" x14ac:dyDescent="0.25">
      <c r="A167" s="20">
        <v>7.25</v>
      </c>
      <c r="B167" s="61" t="s">
        <v>177</v>
      </c>
      <c r="C167" s="61"/>
      <c r="D167" s="21" t="s">
        <v>13</v>
      </c>
      <c r="E167" s="14">
        <v>41510</v>
      </c>
    </row>
    <row r="168" spans="1:5" ht="15.75" thickBot="1" x14ac:dyDescent="0.3">
      <c r="A168" s="133" t="s">
        <v>21</v>
      </c>
      <c r="B168" s="134"/>
      <c r="C168" s="134"/>
      <c r="D168" s="135"/>
      <c r="E168" s="23">
        <f>SUM(E143:E167)</f>
        <v>1684124</v>
      </c>
    </row>
    <row r="169" spans="1:5" ht="15.75" thickBot="1" x14ac:dyDescent="0.3">
      <c r="A169" s="27">
        <v>8</v>
      </c>
      <c r="B169" s="136" t="s">
        <v>178</v>
      </c>
      <c r="C169" s="137"/>
      <c r="D169" s="137"/>
      <c r="E169" s="138"/>
    </row>
    <row r="170" spans="1:5" ht="129.75" customHeight="1" x14ac:dyDescent="0.25">
      <c r="A170" s="25">
        <v>8.1</v>
      </c>
      <c r="B170" s="139" t="s">
        <v>179</v>
      </c>
      <c r="C170" s="139"/>
      <c r="D170" s="26" t="s">
        <v>13</v>
      </c>
      <c r="E170" s="13">
        <v>2345000</v>
      </c>
    </row>
    <row r="171" spans="1:5" ht="99.75" customHeight="1" x14ac:dyDescent="0.25">
      <c r="A171" s="20">
        <v>8.1999999999999993</v>
      </c>
      <c r="B171" s="61" t="s">
        <v>180</v>
      </c>
      <c r="C171" s="61"/>
      <c r="D171" s="21" t="s">
        <v>13</v>
      </c>
      <c r="E171" s="14">
        <v>2270100</v>
      </c>
    </row>
    <row r="172" spans="1:5" ht="48" customHeight="1" x14ac:dyDescent="0.25">
      <c r="A172" s="20">
        <v>8.3000000000000007</v>
      </c>
      <c r="B172" s="61" t="s">
        <v>181</v>
      </c>
      <c r="C172" s="61"/>
      <c r="D172" s="21" t="s">
        <v>13</v>
      </c>
      <c r="E172" s="14">
        <v>1540000</v>
      </c>
    </row>
    <row r="173" spans="1:5" ht="39.75" customHeight="1" x14ac:dyDescent="0.25">
      <c r="A173" s="20">
        <v>8.4</v>
      </c>
      <c r="B173" s="61" t="s">
        <v>182</v>
      </c>
      <c r="C173" s="61"/>
      <c r="D173" s="21" t="s">
        <v>72</v>
      </c>
      <c r="E173" s="14">
        <v>492559</v>
      </c>
    </row>
    <row r="174" spans="1:5" ht="39.75" customHeight="1" x14ac:dyDescent="0.25">
      <c r="A174" s="20">
        <v>8.5</v>
      </c>
      <c r="B174" s="61" t="s">
        <v>183</v>
      </c>
      <c r="C174" s="61"/>
      <c r="D174" s="21" t="s">
        <v>72</v>
      </c>
      <c r="E174" s="14">
        <v>280000</v>
      </c>
    </row>
    <row r="175" spans="1:5" ht="40.5" customHeight="1" x14ac:dyDescent="0.25">
      <c r="A175" s="20">
        <v>8.6</v>
      </c>
      <c r="B175" s="61" t="s">
        <v>184</v>
      </c>
      <c r="C175" s="61"/>
      <c r="D175" s="21" t="s">
        <v>72</v>
      </c>
      <c r="E175" s="14">
        <v>252000</v>
      </c>
    </row>
    <row r="176" spans="1:5" ht="51" customHeight="1" x14ac:dyDescent="0.25">
      <c r="A176" s="20">
        <v>8.6999999999999993</v>
      </c>
      <c r="B176" s="61" t="s">
        <v>185</v>
      </c>
      <c r="C176" s="61"/>
      <c r="D176" s="21" t="s">
        <v>13</v>
      </c>
      <c r="E176" s="14">
        <v>224000</v>
      </c>
    </row>
    <row r="177" spans="1:5" ht="48.75" customHeight="1" x14ac:dyDescent="0.25">
      <c r="A177" s="20">
        <v>8.8000000000000007</v>
      </c>
      <c r="B177" s="61" t="s">
        <v>186</v>
      </c>
      <c r="C177" s="61"/>
      <c r="D177" s="21" t="s">
        <v>13</v>
      </c>
      <c r="E177" s="14">
        <v>280000</v>
      </c>
    </row>
    <row r="178" spans="1:5" ht="33.75" customHeight="1" x14ac:dyDescent="0.25">
      <c r="A178" s="20">
        <v>8.9</v>
      </c>
      <c r="B178" s="61" t="s">
        <v>187</v>
      </c>
      <c r="C178" s="61"/>
      <c r="D178" s="21" t="s">
        <v>13</v>
      </c>
      <c r="E178" s="14">
        <v>666116</v>
      </c>
    </row>
    <row r="179" spans="1:5" ht="33.75" customHeight="1" x14ac:dyDescent="0.25">
      <c r="A179" s="22">
        <v>8.1</v>
      </c>
      <c r="B179" s="61" t="s">
        <v>188</v>
      </c>
      <c r="C179" s="61"/>
      <c r="D179" s="21" t="s">
        <v>13</v>
      </c>
      <c r="E179" s="14">
        <v>693840</v>
      </c>
    </row>
    <row r="180" spans="1:5" ht="42" customHeight="1" x14ac:dyDescent="0.25">
      <c r="A180" s="20">
        <v>8.11</v>
      </c>
      <c r="B180" s="61" t="s">
        <v>189</v>
      </c>
      <c r="C180" s="61"/>
      <c r="D180" s="21" t="s">
        <v>13</v>
      </c>
      <c r="E180" s="14">
        <v>348484</v>
      </c>
    </row>
    <row r="181" spans="1:5" ht="45.75" customHeight="1" x14ac:dyDescent="0.25">
      <c r="A181" s="20">
        <v>8.1199999999999992</v>
      </c>
      <c r="B181" s="61" t="s">
        <v>190</v>
      </c>
      <c r="C181" s="61"/>
      <c r="D181" s="21" t="s">
        <v>13</v>
      </c>
      <c r="E181" s="14">
        <v>376484</v>
      </c>
    </row>
    <row r="182" spans="1:5" ht="104.25" customHeight="1" x14ac:dyDescent="0.25">
      <c r="A182" s="20">
        <v>8.1300000000000008</v>
      </c>
      <c r="B182" s="61" t="s">
        <v>191</v>
      </c>
      <c r="C182" s="61"/>
      <c r="D182" s="21" t="s">
        <v>13</v>
      </c>
      <c r="E182" s="14">
        <v>2310000</v>
      </c>
    </row>
    <row r="183" spans="1:5" ht="151.5" customHeight="1" x14ac:dyDescent="0.25">
      <c r="A183" s="20">
        <v>8.14</v>
      </c>
      <c r="B183" s="61" t="s">
        <v>192</v>
      </c>
      <c r="C183" s="61"/>
      <c r="D183" s="21" t="s">
        <v>13</v>
      </c>
      <c r="E183" s="14">
        <v>2730000</v>
      </c>
    </row>
    <row r="184" spans="1:5" ht="102" customHeight="1" x14ac:dyDescent="0.25">
      <c r="A184" s="20">
        <v>8.15</v>
      </c>
      <c r="B184" s="61" t="s">
        <v>193</v>
      </c>
      <c r="C184" s="61"/>
      <c r="D184" s="21" t="s">
        <v>13</v>
      </c>
      <c r="E184" s="14">
        <v>2520000</v>
      </c>
    </row>
    <row r="185" spans="1:5" ht="150" customHeight="1" x14ac:dyDescent="0.25">
      <c r="A185" s="20">
        <v>8.16</v>
      </c>
      <c r="B185" s="61" t="s">
        <v>194</v>
      </c>
      <c r="C185" s="61"/>
      <c r="D185" s="21" t="s">
        <v>13</v>
      </c>
      <c r="E185" s="14">
        <v>2814000</v>
      </c>
    </row>
    <row r="186" spans="1:5" ht="93.75" customHeight="1" x14ac:dyDescent="0.25">
      <c r="A186" s="20">
        <v>8.17</v>
      </c>
      <c r="B186" s="61" t="s">
        <v>195</v>
      </c>
      <c r="C186" s="61"/>
      <c r="D186" s="21" t="s">
        <v>13</v>
      </c>
      <c r="E186" s="14">
        <v>2352000</v>
      </c>
    </row>
    <row r="187" spans="1:5" ht="162" customHeight="1" x14ac:dyDescent="0.25">
      <c r="A187" s="20">
        <v>8.18</v>
      </c>
      <c r="B187" s="61" t="s">
        <v>196</v>
      </c>
      <c r="C187" s="61"/>
      <c r="D187" s="21" t="s">
        <v>13</v>
      </c>
      <c r="E187" s="14">
        <v>2450000</v>
      </c>
    </row>
    <row r="188" spans="1:5" ht="93" customHeight="1" x14ac:dyDescent="0.25">
      <c r="A188" s="20">
        <v>8.19</v>
      </c>
      <c r="B188" s="61" t="s">
        <v>197</v>
      </c>
      <c r="C188" s="61"/>
      <c r="D188" s="21" t="s">
        <v>13</v>
      </c>
      <c r="E188" s="14">
        <v>2618000</v>
      </c>
    </row>
    <row r="189" spans="1:5" ht="34.5" customHeight="1" x14ac:dyDescent="0.25">
      <c r="A189" s="22">
        <v>8.1999999999999993</v>
      </c>
      <c r="B189" s="61" t="s">
        <v>198</v>
      </c>
      <c r="C189" s="61"/>
      <c r="D189" s="21" t="s">
        <v>33</v>
      </c>
      <c r="E189" s="14">
        <v>56000</v>
      </c>
    </row>
    <row r="190" spans="1:5" ht="36" customHeight="1" x14ac:dyDescent="0.25">
      <c r="A190" s="20">
        <v>8.2100000000000009</v>
      </c>
      <c r="B190" s="61" t="s">
        <v>199</v>
      </c>
      <c r="C190" s="61"/>
      <c r="D190" s="21" t="s">
        <v>13</v>
      </c>
      <c r="E190" s="14">
        <v>21000</v>
      </c>
    </row>
    <row r="191" spans="1:5" ht="38.25" customHeight="1" x14ac:dyDescent="0.25">
      <c r="A191" s="20">
        <v>8.2200000000000006</v>
      </c>
      <c r="B191" s="61" t="s">
        <v>200</v>
      </c>
      <c r="C191" s="61"/>
      <c r="D191" s="21" t="s">
        <v>13</v>
      </c>
      <c r="E191" s="14">
        <v>129637</v>
      </c>
    </row>
    <row r="192" spans="1:5" ht="39" customHeight="1" x14ac:dyDescent="0.25">
      <c r="A192" s="20">
        <v>8.23</v>
      </c>
      <c r="B192" s="61" t="s">
        <v>201</v>
      </c>
      <c r="C192" s="61"/>
      <c r="D192" s="21" t="s">
        <v>13</v>
      </c>
      <c r="E192" s="14">
        <v>129637</v>
      </c>
    </row>
    <row r="193" spans="1:5" ht="42" customHeight="1" x14ac:dyDescent="0.25">
      <c r="A193" s="20">
        <v>8.24</v>
      </c>
      <c r="B193" s="61" t="s">
        <v>202</v>
      </c>
      <c r="C193" s="61"/>
      <c r="D193" s="21" t="s">
        <v>72</v>
      </c>
      <c r="E193" s="14">
        <v>186599</v>
      </c>
    </row>
    <row r="194" spans="1:5" ht="72" customHeight="1" x14ac:dyDescent="0.25">
      <c r="A194" s="20">
        <v>8.25</v>
      </c>
      <c r="B194" s="61" t="s">
        <v>203</v>
      </c>
      <c r="C194" s="61"/>
      <c r="D194" s="21" t="s">
        <v>27</v>
      </c>
      <c r="E194" s="14">
        <v>630000</v>
      </c>
    </row>
    <row r="195" spans="1:5" ht="84.75" customHeight="1" x14ac:dyDescent="0.25">
      <c r="A195" s="20">
        <v>8.26</v>
      </c>
      <c r="B195" s="61" t="s">
        <v>204</v>
      </c>
      <c r="C195" s="61"/>
      <c r="D195" s="21" t="s">
        <v>27</v>
      </c>
      <c r="E195" s="14">
        <v>980000</v>
      </c>
    </row>
    <row r="196" spans="1:5" ht="35.25" customHeight="1" x14ac:dyDescent="0.25">
      <c r="A196" s="20">
        <v>8.27</v>
      </c>
      <c r="B196" s="61" t="s">
        <v>205</v>
      </c>
      <c r="C196" s="61"/>
      <c r="D196" s="21" t="s">
        <v>33</v>
      </c>
      <c r="E196" s="14">
        <v>269735</v>
      </c>
    </row>
    <row r="197" spans="1:5" ht="34.5" customHeight="1" x14ac:dyDescent="0.25">
      <c r="A197" s="20">
        <v>8.2799999999999994</v>
      </c>
      <c r="B197" s="61" t="s">
        <v>206</v>
      </c>
      <c r="C197" s="61"/>
      <c r="D197" s="21" t="s">
        <v>13</v>
      </c>
      <c r="E197" s="14">
        <v>1511052</v>
      </c>
    </row>
    <row r="198" spans="1:5" ht="34.5" customHeight="1" x14ac:dyDescent="0.25">
      <c r="A198" s="20">
        <v>8.2899999999999991</v>
      </c>
      <c r="B198" s="61" t="s">
        <v>207</v>
      </c>
      <c r="C198" s="61"/>
      <c r="D198" s="21" t="s">
        <v>33</v>
      </c>
      <c r="E198" s="14">
        <v>890058</v>
      </c>
    </row>
    <row r="199" spans="1:5" ht="36" customHeight="1" x14ac:dyDescent="0.25">
      <c r="A199" s="22">
        <v>8.3000000000000007</v>
      </c>
      <c r="B199" s="61" t="s">
        <v>208</v>
      </c>
      <c r="C199" s="61"/>
      <c r="D199" s="21" t="s">
        <v>72</v>
      </c>
      <c r="E199" s="14">
        <v>10763</v>
      </c>
    </row>
    <row r="200" spans="1:5" ht="37.5" customHeight="1" x14ac:dyDescent="0.25">
      <c r="A200" s="20">
        <v>8.31</v>
      </c>
      <c r="B200" s="61" t="s">
        <v>209</v>
      </c>
      <c r="C200" s="61"/>
      <c r="D200" s="21" t="s">
        <v>13</v>
      </c>
      <c r="E200" s="14">
        <v>212180</v>
      </c>
    </row>
    <row r="201" spans="1:5" ht="44.25" customHeight="1" x14ac:dyDescent="0.25">
      <c r="A201" s="20">
        <v>8.32</v>
      </c>
      <c r="B201" s="61" t="s">
        <v>210</v>
      </c>
      <c r="C201" s="61"/>
      <c r="D201" s="21" t="s">
        <v>13</v>
      </c>
      <c r="E201" s="14">
        <v>210000</v>
      </c>
    </row>
    <row r="202" spans="1:5" ht="15.75" thickBot="1" x14ac:dyDescent="0.3">
      <c r="A202" s="133" t="s">
        <v>21</v>
      </c>
      <c r="B202" s="134"/>
      <c r="C202" s="134"/>
      <c r="D202" s="135"/>
      <c r="E202" s="23">
        <f>SUM(E170:E201)</f>
        <v>32799244</v>
      </c>
    </row>
    <row r="203" spans="1:5" ht="15.75" thickBot="1" x14ac:dyDescent="0.3">
      <c r="A203" s="27">
        <v>9</v>
      </c>
      <c r="B203" s="136" t="s">
        <v>211</v>
      </c>
      <c r="C203" s="137"/>
      <c r="D203" s="137"/>
      <c r="E203" s="138"/>
    </row>
    <row r="204" spans="1:5" ht="47.25" customHeight="1" x14ac:dyDescent="0.25">
      <c r="A204" s="28">
        <v>9.1</v>
      </c>
      <c r="B204" s="140" t="s">
        <v>212</v>
      </c>
      <c r="C204" s="140"/>
      <c r="D204" s="29" t="s">
        <v>72</v>
      </c>
      <c r="E204" s="13">
        <v>63000</v>
      </c>
    </row>
    <row r="205" spans="1:5" ht="49.5" customHeight="1" x14ac:dyDescent="0.25">
      <c r="A205" s="20">
        <v>9.1999999999999993</v>
      </c>
      <c r="B205" s="61" t="s">
        <v>213</v>
      </c>
      <c r="C205" s="61"/>
      <c r="D205" s="21" t="s">
        <v>33</v>
      </c>
      <c r="E205" s="14">
        <v>26600</v>
      </c>
    </row>
    <row r="206" spans="1:5" ht="71.25" customHeight="1" x14ac:dyDescent="0.25">
      <c r="A206" s="20">
        <v>9.3000000000000007</v>
      </c>
      <c r="B206" s="61" t="s">
        <v>214</v>
      </c>
      <c r="C206" s="61"/>
      <c r="D206" s="21" t="s">
        <v>72</v>
      </c>
      <c r="E206" s="14">
        <v>210000</v>
      </c>
    </row>
    <row r="207" spans="1:5" ht="35.25" customHeight="1" x14ac:dyDescent="0.25">
      <c r="A207" s="20">
        <v>9.4</v>
      </c>
      <c r="B207" s="61" t="s">
        <v>215</v>
      </c>
      <c r="C207" s="61"/>
      <c r="D207" s="21" t="s">
        <v>72</v>
      </c>
      <c r="E207" s="14">
        <v>123588</v>
      </c>
    </row>
    <row r="208" spans="1:5" ht="34.5" customHeight="1" x14ac:dyDescent="0.25">
      <c r="A208" s="20">
        <v>9.5</v>
      </c>
      <c r="B208" s="61" t="s">
        <v>216</v>
      </c>
      <c r="C208" s="61"/>
      <c r="D208" s="21" t="s">
        <v>72</v>
      </c>
      <c r="E208" s="14">
        <v>550904</v>
      </c>
    </row>
    <row r="209" spans="1:5" ht="33" customHeight="1" x14ac:dyDescent="0.25">
      <c r="A209" s="20">
        <v>9.6</v>
      </c>
      <c r="B209" s="61" t="s">
        <v>217</v>
      </c>
      <c r="C209" s="61"/>
      <c r="D209" s="21" t="s">
        <v>72</v>
      </c>
      <c r="E209" s="14">
        <v>280000</v>
      </c>
    </row>
    <row r="210" spans="1:5" ht="33.75" customHeight="1" x14ac:dyDescent="0.25">
      <c r="A210" s="20">
        <v>9.6999999999999993</v>
      </c>
      <c r="B210" s="61" t="s">
        <v>218</v>
      </c>
      <c r="C210" s="61"/>
      <c r="D210" s="21" t="s">
        <v>72</v>
      </c>
      <c r="E210" s="14">
        <v>539990</v>
      </c>
    </row>
    <row r="211" spans="1:5" ht="36" customHeight="1" x14ac:dyDescent="0.25">
      <c r="A211" s="20">
        <v>9.8000000000000007</v>
      </c>
      <c r="B211" s="61" t="s">
        <v>219</v>
      </c>
      <c r="C211" s="61"/>
      <c r="D211" s="21" t="s">
        <v>33</v>
      </c>
      <c r="E211" s="14">
        <v>36400</v>
      </c>
    </row>
    <row r="212" spans="1:5" ht="35.25" customHeight="1" x14ac:dyDescent="0.25">
      <c r="A212" s="20">
        <v>9.9</v>
      </c>
      <c r="B212" s="61" t="s">
        <v>220</v>
      </c>
      <c r="C212" s="61"/>
      <c r="D212" s="21" t="s">
        <v>33</v>
      </c>
      <c r="E212" s="14">
        <v>890058</v>
      </c>
    </row>
    <row r="213" spans="1:5" ht="41.25" customHeight="1" x14ac:dyDescent="0.25">
      <c r="A213" s="20">
        <v>9.1</v>
      </c>
      <c r="B213" s="61" t="s">
        <v>221</v>
      </c>
      <c r="C213" s="61"/>
      <c r="D213" s="21" t="s">
        <v>33</v>
      </c>
      <c r="E213" s="14">
        <v>50400</v>
      </c>
    </row>
    <row r="214" spans="1:5" ht="52.5" customHeight="1" x14ac:dyDescent="0.25">
      <c r="A214" s="20">
        <v>9.11</v>
      </c>
      <c r="B214" s="61" t="s">
        <v>222</v>
      </c>
      <c r="C214" s="61"/>
      <c r="D214" s="21" t="s">
        <v>13</v>
      </c>
      <c r="E214" s="14">
        <v>1637370</v>
      </c>
    </row>
    <row r="215" spans="1:5" ht="39.75" customHeight="1" x14ac:dyDescent="0.25">
      <c r="A215" s="20">
        <v>9.1199999999999992</v>
      </c>
      <c r="B215" s="61" t="s">
        <v>223</v>
      </c>
      <c r="C215" s="61"/>
      <c r="D215" s="21" t="s">
        <v>13</v>
      </c>
      <c r="E215" s="14">
        <v>97861</v>
      </c>
    </row>
    <row r="216" spans="1:5" ht="41.25" customHeight="1" x14ac:dyDescent="0.25">
      <c r="A216" s="20">
        <v>9.1300000000000008</v>
      </c>
      <c r="B216" s="61" t="s">
        <v>224</v>
      </c>
      <c r="C216" s="61"/>
      <c r="D216" s="21" t="s">
        <v>13</v>
      </c>
      <c r="E216" s="14">
        <v>105510</v>
      </c>
    </row>
    <row r="217" spans="1:5" ht="100.5" customHeight="1" x14ac:dyDescent="0.25">
      <c r="A217" s="20">
        <v>9.14</v>
      </c>
      <c r="B217" s="61" t="s">
        <v>225</v>
      </c>
      <c r="C217" s="61"/>
      <c r="D217" s="21" t="s">
        <v>72</v>
      </c>
      <c r="E217" s="14">
        <v>224000</v>
      </c>
    </row>
    <row r="218" spans="1:5" ht="105" customHeight="1" x14ac:dyDescent="0.25">
      <c r="A218" s="20">
        <v>9.15</v>
      </c>
      <c r="B218" s="61" t="s">
        <v>226</v>
      </c>
      <c r="C218" s="61"/>
      <c r="D218" s="21" t="s">
        <v>72</v>
      </c>
      <c r="E218" s="14">
        <v>196000</v>
      </c>
    </row>
    <row r="219" spans="1:5" ht="102" customHeight="1" x14ac:dyDescent="0.25">
      <c r="A219" s="20">
        <v>9.16</v>
      </c>
      <c r="B219" s="61" t="s">
        <v>227</v>
      </c>
      <c r="C219" s="61"/>
      <c r="D219" s="21" t="s">
        <v>72</v>
      </c>
      <c r="E219" s="14">
        <v>532000</v>
      </c>
    </row>
    <row r="220" spans="1:5" ht="15.75" x14ac:dyDescent="0.25">
      <c r="A220" s="20">
        <v>9.17</v>
      </c>
      <c r="B220" s="61" t="s">
        <v>228</v>
      </c>
      <c r="C220" s="61"/>
      <c r="D220" s="21" t="s">
        <v>72</v>
      </c>
      <c r="E220" s="14">
        <v>280000</v>
      </c>
    </row>
    <row r="221" spans="1:5" ht="41.25" customHeight="1" x14ac:dyDescent="0.25">
      <c r="A221" s="20">
        <v>9.18</v>
      </c>
      <c r="B221" s="61" t="s">
        <v>229</v>
      </c>
      <c r="C221" s="61"/>
      <c r="D221" s="21" t="s">
        <v>72</v>
      </c>
      <c r="E221" s="14">
        <v>49000</v>
      </c>
    </row>
    <row r="222" spans="1:5" ht="15.75" x14ac:dyDescent="0.25">
      <c r="A222" s="20">
        <v>9.19</v>
      </c>
      <c r="B222" s="61" t="s">
        <v>230</v>
      </c>
      <c r="C222" s="61"/>
      <c r="D222" s="21" t="s">
        <v>72</v>
      </c>
      <c r="E222" s="14">
        <v>57260</v>
      </c>
    </row>
    <row r="223" spans="1:5" ht="64.5" customHeight="1" x14ac:dyDescent="0.25">
      <c r="A223" s="22">
        <v>9.1999999999999993</v>
      </c>
      <c r="B223" s="61" t="s">
        <v>231</v>
      </c>
      <c r="C223" s="61"/>
      <c r="D223" s="21" t="s">
        <v>72</v>
      </c>
      <c r="E223" s="14">
        <v>2068528</v>
      </c>
    </row>
    <row r="224" spans="1:5" ht="15.75" thickBot="1" x14ac:dyDescent="0.3">
      <c r="A224" s="121" t="s">
        <v>21</v>
      </c>
      <c r="B224" s="122"/>
      <c r="C224" s="122"/>
      <c r="D224" s="123"/>
      <c r="E224" s="11">
        <f>SUM(E204:E223)</f>
        <v>8018469</v>
      </c>
    </row>
    <row r="225" spans="1:5" ht="15.75" thickBot="1" x14ac:dyDescent="0.3">
      <c r="A225" s="30">
        <v>10</v>
      </c>
      <c r="B225" s="141" t="s">
        <v>232</v>
      </c>
      <c r="C225" s="137"/>
      <c r="D225" s="137"/>
      <c r="E225" s="138"/>
    </row>
    <row r="226" spans="1:5" ht="50.25" customHeight="1" x14ac:dyDescent="0.25">
      <c r="A226" s="25">
        <v>10.1</v>
      </c>
      <c r="B226" s="139" t="s">
        <v>233</v>
      </c>
      <c r="C226" s="139"/>
      <c r="D226" s="26" t="s">
        <v>13</v>
      </c>
      <c r="E226" s="13">
        <v>3227</v>
      </c>
    </row>
    <row r="227" spans="1:5" ht="35.25" customHeight="1" x14ac:dyDescent="0.25">
      <c r="A227" s="20">
        <v>10.199999999999999</v>
      </c>
      <c r="B227" s="61" t="s">
        <v>234</v>
      </c>
      <c r="C227" s="61"/>
      <c r="D227" s="21" t="s">
        <v>13</v>
      </c>
      <c r="E227" s="14">
        <v>162779</v>
      </c>
    </row>
    <row r="228" spans="1:5" ht="36.75" customHeight="1" x14ac:dyDescent="0.25">
      <c r="A228" s="20">
        <v>10.3</v>
      </c>
      <c r="B228" s="61" t="s">
        <v>235</v>
      </c>
      <c r="C228" s="61"/>
      <c r="D228" s="21" t="s">
        <v>37</v>
      </c>
      <c r="E228" s="14">
        <v>638400</v>
      </c>
    </row>
    <row r="229" spans="1:5" ht="37.5" customHeight="1" x14ac:dyDescent="0.25">
      <c r="A229" s="20">
        <v>10.4</v>
      </c>
      <c r="B229" s="61" t="s">
        <v>236</v>
      </c>
      <c r="C229" s="61"/>
      <c r="D229" s="21" t="s">
        <v>13</v>
      </c>
      <c r="E229" s="14">
        <v>176631</v>
      </c>
    </row>
    <row r="230" spans="1:5" ht="38.25" customHeight="1" x14ac:dyDescent="0.25">
      <c r="A230" s="20">
        <v>10.5</v>
      </c>
      <c r="B230" s="61" t="s">
        <v>237</v>
      </c>
      <c r="C230" s="61"/>
      <c r="D230" s="21" t="s">
        <v>13</v>
      </c>
      <c r="E230" s="14">
        <v>232106</v>
      </c>
    </row>
    <row r="231" spans="1:5" ht="41.25" customHeight="1" x14ac:dyDescent="0.25">
      <c r="A231" s="20">
        <v>10.6</v>
      </c>
      <c r="B231" s="61" t="s">
        <v>238</v>
      </c>
      <c r="C231" s="61"/>
      <c r="D231" s="21" t="s">
        <v>33</v>
      </c>
      <c r="E231" s="14">
        <v>117134</v>
      </c>
    </row>
    <row r="232" spans="1:5" ht="68.25" customHeight="1" x14ac:dyDescent="0.25">
      <c r="A232" s="20">
        <v>10.7</v>
      </c>
      <c r="B232" s="61" t="s">
        <v>239</v>
      </c>
      <c r="C232" s="61"/>
      <c r="D232" s="21" t="s">
        <v>33</v>
      </c>
      <c r="E232" s="14">
        <v>513590</v>
      </c>
    </row>
    <row r="233" spans="1:5" ht="66.75" customHeight="1" x14ac:dyDescent="0.25">
      <c r="A233" s="20">
        <v>10.8</v>
      </c>
      <c r="B233" s="61" t="s">
        <v>240</v>
      </c>
      <c r="C233" s="61"/>
      <c r="D233" s="21" t="s">
        <v>33</v>
      </c>
      <c r="E233" s="14">
        <v>533625</v>
      </c>
    </row>
    <row r="234" spans="1:5" ht="66" customHeight="1" x14ac:dyDescent="0.25">
      <c r="A234" s="20">
        <v>10.9</v>
      </c>
      <c r="B234" s="61" t="s">
        <v>241</v>
      </c>
      <c r="C234" s="61"/>
      <c r="D234" s="21" t="s">
        <v>33</v>
      </c>
      <c r="E234" s="14">
        <v>305403</v>
      </c>
    </row>
    <row r="235" spans="1:5" ht="31.5" customHeight="1" x14ac:dyDescent="0.25">
      <c r="A235" s="20">
        <v>10.1</v>
      </c>
      <c r="B235" s="61" t="s">
        <v>242</v>
      </c>
      <c r="C235" s="61"/>
      <c r="D235" s="21" t="s">
        <v>33</v>
      </c>
      <c r="E235" s="14">
        <v>158462</v>
      </c>
    </row>
    <row r="236" spans="1:5" ht="30" customHeight="1" x14ac:dyDescent="0.25">
      <c r="A236" s="20">
        <v>10.11</v>
      </c>
      <c r="B236" s="61" t="s">
        <v>243</v>
      </c>
      <c r="C236" s="61"/>
      <c r="D236" s="21" t="s">
        <v>72</v>
      </c>
      <c r="E236" s="14">
        <v>269135</v>
      </c>
    </row>
    <row r="237" spans="1:5" ht="15.75" x14ac:dyDescent="0.25">
      <c r="A237" s="20">
        <v>10.119999999999999</v>
      </c>
      <c r="B237" s="61" t="s">
        <v>244</v>
      </c>
      <c r="C237" s="61"/>
      <c r="D237" s="21" t="s">
        <v>37</v>
      </c>
      <c r="E237" s="14">
        <v>249340</v>
      </c>
    </row>
    <row r="238" spans="1:5" ht="15.75" x14ac:dyDescent="0.25">
      <c r="A238" s="20">
        <v>10.130000000000001</v>
      </c>
      <c r="B238" s="61" t="s">
        <v>245</v>
      </c>
      <c r="C238" s="61"/>
      <c r="D238" s="21" t="s">
        <v>13</v>
      </c>
      <c r="E238" s="14">
        <v>40726</v>
      </c>
    </row>
    <row r="239" spans="1:5" ht="30" customHeight="1" x14ac:dyDescent="0.25">
      <c r="A239" s="20">
        <v>10.14</v>
      </c>
      <c r="B239" s="61" t="s">
        <v>246</v>
      </c>
      <c r="C239" s="61"/>
      <c r="D239" s="21" t="s">
        <v>13</v>
      </c>
      <c r="E239" s="14">
        <v>420000</v>
      </c>
    </row>
    <row r="240" spans="1:5" ht="15.75" x14ac:dyDescent="0.25">
      <c r="A240" s="20">
        <v>10.15</v>
      </c>
      <c r="B240" s="61" t="s">
        <v>247</v>
      </c>
      <c r="C240" s="61"/>
      <c r="D240" s="21" t="s">
        <v>13</v>
      </c>
      <c r="E240" s="14">
        <v>12188</v>
      </c>
    </row>
    <row r="241" spans="1:5" ht="37.5" customHeight="1" thickBot="1" x14ac:dyDescent="0.3">
      <c r="A241" s="31">
        <v>10.16</v>
      </c>
      <c r="B241" s="142" t="s">
        <v>248</v>
      </c>
      <c r="C241" s="142"/>
      <c r="D241" s="32" t="s">
        <v>13</v>
      </c>
      <c r="E241" s="14">
        <v>28000</v>
      </c>
    </row>
    <row r="242" spans="1:5" ht="15.75" thickBot="1" x14ac:dyDescent="0.3">
      <c r="A242" s="127" t="s">
        <v>21</v>
      </c>
      <c r="B242" s="128"/>
      <c r="C242" s="128"/>
      <c r="D242" s="129"/>
      <c r="E242" s="18">
        <f>SUM(E226:E241)</f>
        <v>3860746</v>
      </c>
    </row>
    <row r="243" spans="1:5" ht="15.75" x14ac:dyDescent="0.25">
      <c r="A243" s="143" t="s">
        <v>249</v>
      </c>
      <c r="B243" s="144"/>
      <c r="C243" s="144"/>
      <c r="D243" s="144"/>
      <c r="E243" s="33">
        <f>SUM(E20,E40,E62,E84,E133,E141,E168,E202,E224,E242)</f>
        <v>234741927</v>
      </c>
    </row>
    <row r="244" spans="1:5" ht="15.75" x14ac:dyDescent="0.25">
      <c r="A244" s="145" t="s">
        <v>250</v>
      </c>
      <c r="B244" s="146"/>
      <c r="C244" s="147"/>
      <c r="D244" s="34">
        <v>0.17</v>
      </c>
      <c r="E244" s="35">
        <f>E243*D244</f>
        <v>39906127.590000004</v>
      </c>
    </row>
    <row r="245" spans="1:5" ht="15.75" x14ac:dyDescent="0.25">
      <c r="A245" s="145" t="s">
        <v>251</v>
      </c>
      <c r="B245" s="146"/>
      <c r="C245" s="147"/>
      <c r="D245" s="34">
        <v>0.04</v>
      </c>
      <c r="E245" s="35">
        <f>E243*D245</f>
        <v>9389677.0800000001</v>
      </c>
    </row>
    <row r="246" spans="1:5" ht="15.75" x14ac:dyDescent="0.25">
      <c r="A246" s="145" t="s">
        <v>252</v>
      </c>
      <c r="B246" s="146"/>
      <c r="C246" s="147"/>
      <c r="D246" s="34">
        <v>0.06</v>
      </c>
      <c r="E246" s="35">
        <f>E243*D246</f>
        <v>14084515.619999999</v>
      </c>
    </row>
    <row r="247" spans="1:5" ht="16.5" thickBot="1" x14ac:dyDescent="0.3">
      <c r="A247" s="148" t="s">
        <v>274</v>
      </c>
      <c r="B247" s="149"/>
      <c r="C247" s="149"/>
      <c r="D247" s="149"/>
      <c r="E247" s="36">
        <f>SUM(E243:E246)</f>
        <v>298122247.29000002</v>
      </c>
    </row>
    <row r="248" spans="1:5" ht="26.25" customHeight="1" x14ac:dyDescent="0.25">
      <c r="A248" s="150" t="s">
        <v>253</v>
      </c>
      <c r="B248" s="153" t="s">
        <v>269</v>
      </c>
      <c r="C248" s="153"/>
      <c r="D248" s="153"/>
      <c r="E248" s="154"/>
    </row>
    <row r="249" spans="1:5" ht="24.75" customHeight="1" x14ac:dyDescent="0.25">
      <c r="A249" s="151"/>
      <c r="B249" s="155"/>
      <c r="C249" s="155"/>
      <c r="D249" s="155"/>
      <c r="E249" s="156"/>
    </row>
    <row r="250" spans="1:5" ht="34.5" customHeight="1" x14ac:dyDescent="0.25">
      <c r="A250" s="151"/>
      <c r="B250" s="155"/>
      <c r="C250" s="155"/>
      <c r="D250" s="155"/>
      <c r="E250" s="156"/>
    </row>
    <row r="251" spans="1:5" ht="104.25" customHeight="1" x14ac:dyDescent="0.25">
      <c r="A251" s="37" t="s">
        <v>254</v>
      </c>
      <c r="B251" s="155" t="s">
        <v>255</v>
      </c>
      <c r="C251" s="155"/>
      <c r="D251" s="155"/>
      <c r="E251" s="156"/>
    </row>
    <row r="252" spans="1:5" ht="89.25" customHeight="1" x14ac:dyDescent="0.25">
      <c r="A252" s="37" t="s">
        <v>256</v>
      </c>
      <c r="B252" s="155" t="s">
        <v>257</v>
      </c>
      <c r="C252" s="155"/>
      <c r="D252" s="155"/>
      <c r="E252" s="156"/>
    </row>
    <row r="253" spans="1:5" ht="206.25" customHeight="1" thickBot="1" x14ac:dyDescent="0.3">
      <c r="A253" s="38" t="s">
        <v>258</v>
      </c>
      <c r="B253" s="157" t="s">
        <v>259</v>
      </c>
      <c r="C253" s="157"/>
      <c r="D253" s="157"/>
      <c r="E253" s="158"/>
    </row>
    <row r="254" spans="1:5" ht="12.75" customHeight="1" thickBot="1" x14ac:dyDescent="0.3">
      <c r="A254" s="164"/>
      <c r="B254" s="164"/>
      <c r="C254" s="164"/>
      <c r="D254" s="164"/>
      <c r="E254" s="164"/>
    </row>
    <row r="255" spans="1:5" x14ac:dyDescent="0.25">
      <c r="A255" s="165" t="s">
        <v>260</v>
      </c>
      <c r="B255" s="166"/>
      <c r="C255" s="177"/>
      <c r="D255" s="177"/>
      <c r="E255" s="178"/>
    </row>
    <row r="256" spans="1:5" x14ac:dyDescent="0.25">
      <c r="A256" s="170" t="s">
        <v>261</v>
      </c>
      <c r="B256" s="171"/>
      <c r="C256" s="179"/>
      <c r="D256" s="179"/>
      <c r="E256" s="180"/>
    </row>
    <row r="257" spans="1:5" x14ac:dyDescent="0.25">
      <c r="A257" s="170" t="s">
        <v>263</v>
      </c>
      <c r="B257" s="171"/>
      <c r="C257" s="179"/>
      <c r="D257" s="179"/>
      <c r="E257" s="180"/>
    </row>
    <row r="258" spans="1:5" ht="15.75" thickBot="1" x14ac:dyDescent="0.3">
      <c r="A258" s="159" t="s">
        <v>265</v>
      </c>
      <c r="B258" s="160"/>
      <c r="C258" s="175"/>
      <c r="D258" s="175"/>
      <c r="E258" s="176"/>
    </row>
  </sheetData>
  <mergeCells count="260">
    <mergeCell ref="E10:E11"/>
    <mergeCell ref="B12:E12"/>
    <mergeCell ref="B13:C13"/>
    <mergeCell ref="A1:E3"/>
    <mergeCell ref="C4:E4"/>
    <mergeCell ref="C5:E5"/>
    <mergeCell ref="C6:E6"/>
    <mergeCell ref="A7:E7"/>
    <mergeCell ref="A8:E9"/>
    <mergeCell ref="B14:C14"/>
    <mergeCell ref="B15:C15"/>
    <mergeCell ref="B16:C16"/>
    <mergeCell ref="B17:C17"/>
    <mergeCell ref="B18:C18"/>
    <mergeCell ref="B19:C19"/>
    <mergeCell ref="A10:A11"/>
    <mergeCell ref="B10:C11"/>
    <mergeCell ref="D10:D11"/>
    <mergeCell ref="B26:C26"/>
    <mergeCell ref="B27:C27"/>
    <mergeCell ref="B28:C28"/>
    <mergeCell ref="B29:C29"/>
    <mergeCell ref="B30:C30"/>
    <mergeCell ref="B31:C31"/>
    <mergeCell ref="A20:D20"/>
    <mergeCell ref="B21:E21"/>
    <mergeCell ref="B22:C22"/>
    <mergeCell ref="B23:C23"/>
    <mergeCell ref="B24:C24"/>
    <mergeCell ref="B25:C25"/>
    <mergeCell ref="B38:C38"/>
    <mergeCell ref="B39:C39"/>
    <mergeCell ref="A40:D40"/>
    <mergeCell ref="B41:E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A62:D62"/>
    <mergeCell ref="B63:E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A84:D84"/>
    <mergeCell ref="B85:E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E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A133:D133"/>
    <mergeCell ref="B146:C146"/>
    <mergeCell ref="B147:C147"/>
    <mergeCell ref="B148:C148"/>
    <mergeCell ref="B149:C149"/>
    <mergeCell ref="B150:C150"/>
    <mergeCell ref="B151:C151"/>
    <mergeCell ref="B140:C140"/>
    <mergeCell ref="A141:D141"/>
    <mergeCell ref="B142:E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A168:D168"/>
    <mergeCell ref="B169:E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A202:D202"/>
    <mergeCell ref="B203:E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A224:D224"/>
    <mergeCell ref="B225:E225"/>
    <mergeCell ref="B226:C226"/>
    <mergeCell ref="B227:C227"/>
    <mergeCell ref="B228:C228"/>
    <mergeCell ref="B229:C229"/>
    <mergeCell ref="A242:D242"/>
    <mergeCell ref="A243:D243"/>
    <mergeCell ref="A244:C244"/>
    <mergeCell ref="A245:C245"/>
    <mergeCell ref="A246:C246"/>
    <mergeCell ref="A247:D247"/>
    <mergeCell ref="B236:C236"/>
    <mergeCell ref="B237:C237"/>
    <mergeCell ref="B238:C238"/>
    <mergeCell ref="B239:C239"/>
    <mergeCell ref="B240:C240"/>
    <mergeCell ref="B241:C241"/>
    <mergeCell ref="A258:B258"/>
    <mergeCell ref="C258:E258"/>
    <mergeCell ref="A255:B255"/>
    <mergeCell ref="C255:E255"/>
    <mergeCell ref="A256:B256"/>
    <mergeCell ref="C256:E256"/>
    <mergeCell ref="A257:B257"/>
    <mergeCell ref="C257:E257"/>
    <mergeCell ref="A248:A250"/>
    <mergeCell ref="B248:E250"/>
    <mergeCell ref="B251:E251"/>
    <mergeCell ref="B252:E252"/>
    <mergeCell ref="B253:E253"/>
    <mergeCell ref="A254:E254"/>
  </mergeCells>
  <hyperlinks>
    <hyperlink ref="C5" r:id="rId1" xr:uid="{43F48938-3796-4AAF-A5A7-0E6094274A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7C95-C6B5-44F7-A51D-BD1C144E31EF}">
  <dimension ref="A1:I244"/>
  <sheetViews>
    <sheetView tabSelected="1" topLeftCell="D212" workbookViewId="0">
      <selection activeCell="H201" sqref="H201:H221"/>
    </sheetView>
  </sheetViews>
  <sheetFormatPr baseColWidth="10" defaultRowHeight="15" x14ac:dyDescent="0.25"/>
  <cols>
    <col min="2" max="2" width="28" customWidth="1"/>
    <col min="3" max="3" width="23.28515625" customWidth="1"/>
    <col min="5" max="5" width="18.28515625" customWidth="1"/>
    <col min="6" max="6" width="14.28515625" customWidth="1"/>
    <col min="7" max="7" width="17.7109375" customWidth="1"/>
    <col min="8" max="8" width="20.7109375" customWidth="1"/>
  </cols>
  <sheetData>
    <row r="1" spans="1:8" x14ac:dyDescent="0.25">
      <c r="A1" s="71" t="e" vm="1">
        <v>#VALUE!</v>
      </c>
      <c r="B1" s="72"/>
      <c r="C1" s="72"/>
      <c r="D1" s="72"/>
      <c r="E1" s="72"/>
      <c r="F1" s="72"/>
      <c r="G1" s="73"/>
    </row>
    <row r="2" spans="1:8" x14ac:dyDescent="0.25">
      <c r="A2" s="74"/>
      <c r="B2" s="75"/>
      <c r="C2" s="75"/>
      <c r="D2" s="75"/>
      <c r="E2" s="75"/>
      <c r="F2" s="75"/>
      <c r="G2" s="76"/>
    </row>
    <row r="3" spans="1:8" x14ac:dyDescent="0.25">
      <c r="A3" s="74"/>
      <c r="B3" s="75"/>
      <c r="C3" s="75"/>
      <c r="D3" s="75"/>
      <c r="E3" s="75"/>
      <c r="F3" s="75"/>
      <c r="G3" s="76"/>
    </row>
    <row r="4" spans="1:8" x14ac:dyDescent="0.25">
      <c r="A4" s="68"/>
      <c r="B4" s="69"/>
      <c r="C4" s="69"/>
      <c r="D4" s="69"/>
      <c r="E4" s="69"/>
      <c r="F4" s="69"/>
      <c r="G4" s="70"/>
    </row>
    <row r="5" spans="1:8" ht="15" customHeight="1" x14ac:dyDescent="0.25">
      <c r="A5" s="65" t="s">
        <v>277</v>
      </c>
      <c r="B5" s="66"/>
      <c r="C5" s="66"/>
      <c r="D5" s="66"/>
      <c r="E5" s="66"/>
      <c r="F5" s="66"/>
      <c r="G5" s="67"/>
    </row>
    <row r="6" spans="1:8" ht="15.75" customHeight="1" x14ac:dyDescent="0.25">
      <c r="A6" s="65"/>
      <c r="B6" s="66"/>
      <c r="C6" s="66"/>
      <c r="D6" s="66"/>
      <c r="E6" s="66"/>
      <c r="F6" s="66"/>
      <c r="G6" s="67"/>
    </row>
    <row r="7" spans="1:8" ht="15" customHeight="1" x14ac:dyDescent="0.25">
      <c r="A7" s="56" t="s">
        <v>7</v>
      </c>
      <c r="B7" s="57" t="s">
        <v>8</v>
      </c>
      <c r="C7" s="57"/>
      <c r="D7" s="57" t="s">
        <v>9</v>
      </c>
      <c r="E7" s="57" t="s">
        <v>271</v>
      </c>
      <c r="F7" s="57" t="s">
        <v>272</v>
      </c>
      <c r="G7" s="58" t="s">
        <v>270</v>
      </c>
      <c r="H7" s="190" t="s">
        <v>278</v>
      </c>
    </row>
    <row r="8" spans="1:8" x14ac:dyDescent="0.25">
      <c r="A8" s="56"/>
      <c r="B8" s="57"/>
      <c r="C8" s="57"/>
      <c r="D8" s="57"/>
      <c r="E8" s="57"/>
      <c r="F8" s="57"/>
      <c r="G8" s="58"/>
      <c r="H8" s="191"/>
    </row>
    <row r="9" spans="1:8" x14ac:dyDescent="0.25">
      <c r="A9" s="42">
        <v>1</v>
      </c>
      <c r="B9" s="83" t="s">
        <v>11</v>
      </c>
      <c r="C9" s="83"/>
      <c r="D9" s="83"/>
      <c r="E9" s="83"/>
      <c r="F9" s="83"/>
      <c r="G9" s="84"/>
      <c r="H9" s="192"/>
    </row>
    <row r="10" spans="1:8" ht="15.75" x14ac:dyDescent="0.25">
      <c r="A10" s="9">
        <v>1.1000000000000001</v>
      </c>
      <c r="B10" s="55" t="s">
        <v>12</v>
      </c>
      <c r="C10" s="55"/>
      <c r="D10" s="10" t="s">
        <v>13</v>
      </c>
      <c r="E10" s="13">
        <f>HABITAT!E13</f>
        <v>5880</v>
      </c>
      <c r="F10" s="39">
        <f>'R&amp;E'!E13</f>
        <v>5758</v>
      </c>
      <c r="G10" s="43">
        <f>AVERAGE(E10,F10)</f>
        <v>5819</v>
      </c>
      <c r="H10" s="43">
        <f>+ROUND((G10*1.27),0)</f>
        <v>7390</v>
      </c>
    </row>
    <row r="11" spans="1:8" ht="15.75" x14ac:dyDescent="0.25">
      <c r="A11" s="9">
        <v>1.2</v>
      </c>
      <c r="B11" s="55" t="s">
        <v>14</v>
      </c>
      <c r="C11" s="55"/>
      <c r="D11" s="10" t="s">
        <v>13</v>
      </c>
      <c r="E11" s="13">
        <f>HABITAT!E14</f>
        <v>4358</v>
      </c>
      <c r="F11" s="39">
        <f>'R&amp;E'!E14</f>
        <v>4669</v>
      </c>
      <c r="G11" s="43">
        <f t="shared" ref="G11:G16" si="0">AVERAGE(E11,F11)</f>
        <v>4513.5</v>
      </c>
      <c r="H11" s="43">
        <f t="shared" ref="H11:H16" si="1">+ROUND((G11*1.27),0)</f>
        <v>5732</v>
      </c>
    </row>
    <row r="12" spans="1:8" ht="32.25" customHeight="1" x14ac:dyDescent="0.25">
      <c r="A12" s="9">
        <v>1.3</v>
      </c>
      <c r="B12" s="55" t="s">
        <v>15</v>
      </c>
      <c r="C12" s="55"/>
      <c r="D12" s="10" t="s">
        <v>13</v>
      </c>
      <c r="E12" s="13">
        <f>HABITAT!E15</f>
        <v>5278</v>
      </c>
      <c r="F12" s="39">
        <f>'R&amp;E'!E15</f>
        <v>5513</v>
      </c>
      <c r="G12" s="43">
        <f t="shared" si="0"/>
        <v>5395.5</v>
      </c>
      <c r="H12" s="43">
        <f t="shared" si="1"/>
        <v>6852</v>
      </c>
    </row>
    <row r="13" spans="1:8" ht="29.25" customHeight="1" x14ac:dyDescent="0.25">
      <c r="A13" s="9">
        <v>1.4</v>
      </c>
      <c r="B13" s="55" t="s">
        <v>16</v>
      </c>
      <c r="C13" s="55"/>
      <c r="D13" s="10" t="s">
        <v>13</v>
      </c>
      <c r="E13" s="13">
        <f>HABITAT!E16</f>
        <v>6020</v>
      </c>
      <c r="F13" s="39">
        <f>'R&amp;E'!E16</f>
        <v>5852</v>
      </c>
      <c r="G13" s="43">
        <f t="shared" si="0"/>
        <v>5936</v>
      </c>
      <c r="H13" s="43">
        <f t="shared" si="1"/>
        <v>7539</v>
      </c>
    </row>
    <row r="14" spans="1:8" ht="30" customHeight="1" x14ac:dyDescent="0.25">
      <c r="A14" s="9">
        <v>1.5</v>
      </c>
      <c r="B14" s="55" t="s">
        <v>17</v>
      </c>
      <c r="C14" s="55"/>
      <c r="D14" s="10" t="s">
        <v>18</v>
      </c>
      <c r="E14" s="13">
        <f>HABITAT!E17</f>
        <v>9866190</v>
      </c>
      <c r="F14" s="39">
        <f>'R&amp;E'!E17</f>
        <v>9482880</v>
      </c>
      <c r="G14" s="43">
        <f t="shared" si="0"/>
        <v>9674535</v>
      </c>
      <c r="H14" s="43">
        <f t="shared" si="1"/>
        <v>12286659</v>
      </c>
    </row>
    <row r="15" spans="1:8" ht="33" customHeight="1" x14ac:dyDescent="0.25">
      <c r="A15" s="9">
        <v>1.6</v>
      </c>
      <c r="B15" s="55" t="s">
        <v>19</v>
      </c>
      <c r="C15" s="55"/>
      <c r="D15" s="10" t="s">
        <v>13</v>
      </c>
      <c r="E15" s="13">
        <f>HABITAT!E18</f>
        <v>231000</v>
      </c>
      <c r="F15" s="39">
        <f>'R&amp;E'!E18</f>
        <v>206749</v>
      </c>
      <c r="G15" s="43">
        <f t="shared" si="0"/>
        <v>218874.5</v>
      </c>
      <c r="H15" s="43">
        <f t="shared" si="1"/>
        <v>277971</v>
      </c>
    </row>
    <row r="16" spans="1:8" ht="45" customHeight="1" x14ac:dyDescent="0.25">
      <c r="A16" s="9">
        <v>1.7</v>
      </c>
      <c r="B16" s="55" t="s">
        <v>20</v>
      </c>
      <c r="C16" s="55"/>
      <c r="D16" s="10" t="s">
        <v>18</v>
      </c>
      <c r="E16" s="13">
        <f>HABITAT!E19</f>
        <v>4466000</v>
      </c>
      <c r="F16" s="39">
        <f>'R&amp;E'!E19</f>
        <v>4200000</v>
      </c>
      <c r="G16" s="43">
        <f t="shared" si="0"/>
        <v>4333000</v>
      </c>
      <c r="H16" s="43">
        <f t="shared" si="1"/>
        <v>5502910</v>
      </c>
    </row>
    <row r="17" spans="1:8" ht="15.75" x14ac:dyDescent="0.25">
      <c r="A17" s="59" t="s">
        <v>21</v>
      </c>
      <c r="B17" s="60"/>
      <c r="C17" s="60"/>
      <c r="D17" s="60"/>
      <c r="E17" s="13">
        <f>HABITAT!E20</f>
        <v>14584726</v>
      </c>
      <c r="F17" s="39">
        <f>'R&amp;E'!E20</f>
        <v>13911421</v>
      </c>
      <c r="G17" s="43">
        <f>AVERAGE(E17,F17)</f>
        <v>14248073.5</v>
      </c>
      <c r="H17" s="193">
        <f>SUM(H10:H16)</f>
        <v>18095053</v>
      </c>
    </row>
    <row r="18" spans="1:8" x14ac:dyDescent="0.25">
      <c r="A18" s="44">
        <v>2</v>
      </c>
      <c r="B18" s="83" t="s">
        <v>22</v>
      </c>
      <c r="C18" s="83"/>
      <c r="D18" s="83"/>
      <c r="E18" s="83"/>
      <c r="F18" s="83"/>
      <c r="G18" s="84"/>
    </row>
    <row r="19" spans="1:8" ht="61.5" customHeight="1" x14ac:dyDescent="0.25">
      <c r="A19" s="9">
        <v>2.1</v>
      </c>
      <c r="B19" s="55" t="s">
        <v>23</v>
      </c>
      <c r="C19" s="55"/>
      <c r="D19" s="10" t="s">
        <v>13</v>
      </c>
      <c r="E19" s="13">
        <f>HABITAT!E22</f>
        <v>10290</v>
      </c>
      <c r="F19" s="39">
        <f>'R&amp;E'!E22</f>
        <v>10544</v>
      </c>
      <c r="G19" s="43">
        <f t="shared" ref="G19:G36" si="2">AVERAGE(E19,F19)</f>
        <v>10417</v>
      </c>
      <c r="H19" s="43">
        <f t="shared" ref="H19:H36" si="3">+ROUND((G19*1.27),0)</f>
        <v>13230</v>
      </c>
    </row>
    <row r="20" spans="1:8" ht="65.25" customHeight="1" x14ac:dyDescent="0.25">
      <c r="A20" s="9">
        <v>2.2000000000000002</v>
      </c>
      <c r="B20" s="55" t="s">
        <v>24</v>
      </c>
      <c r="C20" s="55"/>
      <c r="D20" s="10" t="s">
        <v>13</v>
      </c>
      <c r="E20" s="13">
        <f>HABITAT!E23</f>
        <v>41440</v>
      </c>
      <c r="F20" s="39">
        <f>'R&amp;E'!E23</f>
        <v>42473</v>
      </c>
      <c r="G20" s="43">
        <f t="shared" si="2"/>
        <v>41956.5</v>
      </c>
      <c r="H20" s="43">
        <f t="shared" si="3"/>
        <v>53285</v>
      </c>
    </row>
    <row r="21" spans="1:8" ht="47.25" customHeight="1" x14ac:dyDescent="0.25">
      <c r="A21" s="9">
        <v>2.2999999999999998</v>
      </c>
      <c r="B21" s="55" t="s">
        <v>25</v>
      </c>
      <c r="C21" s="55"/>
      <c r="D21" s="10" t="s">
        <v>13</v>
      </c>
      <c r="E21" s="13">
        <f>HABITAT!E24</f>
        <v>44800</v>
      </c>
      <c r="F21" s="39">
        <f>'R&amp;E'!E24</f>
        <v>42000</v>
      </c>
      <c r="G21" s="43">
        <f t="shared" si="2"/>
        <v>43400</v>
      </c>
      <c r="H21" s="43">
        <f t="shared" si="3"/>
        <v>55118</v>
      </c>
    </row>
    <row r="22" spans="1:8" ht="48" customHeight="1" x14ac:dyDescent="0.25">
      <c r="A22" s="9">
        <v>2.4</v>
      </c>
      <c r="B22" s="55" t="s">
        <v>26</v>
      </c>
      <c r="C22" s="55"/>
      <c r="D22" s="10" t="s">
        <v>27</v>
      </c>
      <c r="E22" s="13">
        <f>HABITAT!E25</f>
        <v>58100</v>
      </c>
      <c r="F22" s="39">
        <f>'R&amp;E'!E25</f>
        <v>54549</v>
      </c>
      <c r="G22" s="43">
        <f t="shared" si="2"/>
        <v>56324.5</v>
      </c>
      <c r="H22" s="43">
        <f t="shared" si="3"/>
        <v>71532</v>
      </c>
    </row>
    <row r="23" spans="1:8" ht="45.75" customHeight="1" x14ac:dyDescent="0.25">
      <c r="A23" s="9">
        <v>2.5</v>
      </c>
      <c r="B23" s="55" t="s">
        <v>28</v>
      </c>
      <c r="C23" s="55"/>
      <c r="D23" s="10" t="s">
        <v>29</v>
      </c>
      <c r="E23" s="13">
        <f>HABITAT!E26</f>
        <v>60900</v>
      </c>
      <c r="F23" s="39">
        <f>'R&amp;E'!E26</f>
        <v>58640</v>
      </c>
      <c r="G23" s="43">
        <f t="shared" si="2"/>
        <v>59770</v>
      </c>
      <c r="H23" s="43">
        <f t="shared" si="3"/>
        <v>75908</v>
      </c>
    </row>
    <row r="24" spans="1:8" ht="44.25" customHeight="1" x14ac:dyDescent="0.25">
      <c r="A24" s="9">
        <v>2.6</v>
      </c>
      <c r="B24" s="55" t="s">
        <v>30</v>
      </c>
      <c r="C24" s="55"/>
      <c r="D24" s="10" t="s">
        <v>27</v>
      </c>
      <c r="E24" s="13">
        <f>HABITAT!E27</f>
        <v>11834</v>
      </c>
      <c r="F24" s="39">
        <f>'R&amp;E'!E27</f>
        <v>10080</v>
      </c>
      <c r="G24" s="43">
        <f t="shared" si="2"/>
        <v>10957</v>
      </c>
      <c r="H24" s="43">
        <f t="shared" si="3"/>
        <v>13915</v>
      </c>
    </row>
    <row r="25" spans="1:8" ht="45" customHeight="1" x14ac:dyDescent="0.25">
      <c r="A25" s="9">
        <v>2.7</v>
      </c>
      <c r="B25" s="55" t="s">
        <v>31</v>
      </c>
      <c r="C25" s="55"/>
      <c r="D25" s="10" t="s">
        <v>27</v>
      </c>
      <c r="E25" s="13">
        <f>HABITAT!E28</f>
        <v>56420</v>
      </c>
      <c r="F25" s="39">
        <f>'R&amp;E'!E28</f>
        <v>58800</v>
      </c>
      <c r="G25" s="43">
        <f t="shared" si="2"/>
        <v>57610</v>
      </c>
      <c r="H25" s="43">
        <f t="shared" si="3"/>
        <v>73165</v>
      </c>
    </row>
    <row r="26" spans="1:8" ht="45" customHeight="1" x14ac:dyDescent="0.25">
      <c r="A26" s="9">
        <v>2.8</v>
      </c>
      <c r="B26" s="55" t="s">
        <v>32</v>
      </c>
      <c r="C26" s="55"/>
      <c r="D26" s="10" t="s">
        <v>33</v>
      </c>
      <c r="E26" s="13">
        <f>HABITAT!E29</f>
        <v>20930</v>
      </c>
      <c r="F26" s="39">
        <f>'R&amp;E'!E29</f>
        <v>21156</v>
      </c>
      <c r="G26" s="43">
        <f t="shared" si="2"/>
        <v>21043</v>
      </c>
      <c r="H26" s="43">
        <f t="shared" si="3"/>
        <v>26725</v>
      </c>
    </row>
    <row r="27" spans="1:8" ht="45" customHeight="1" x14ac:dyDescent="0.25">
      <c r="A27" s="9">
        <v>2.9</v>
      </c>
      <c r="B27" s="55" t="s">
        <v>34</v>
      </c>
      <c r="C27" s="55"/>
      <c r="D27" s="10" t="s">
        <v>27</v>
      </c>
      <c r="E27" s="13">
        <f>HABITAT!E30</f>
        <v>166180</v>
      </c>
      <c r="F27" s="39">
        <f>'R&amp;E'!E30</f>
        <v>161000</v>
      </c>
      <c r="G27" s="43">
        <f t="shared" si="2"/>
        <v>163590</v>
      </c>
      <c r="H27" s="43">
        <f t="shared" si="3"/>
        <v>207759</v>
      </c>
    </row>
    <row r="28" spans="1:8" ht="45.75" customHeight="1" x14ac:dyDescent="0.25">
      <c r="A28" s="15">
        <v>2.1</v>
      </c>
      <c r="B28" s="55" t="s">
        <v>35</v>
      </c>
      <c r="C28" s="55"/>
      <c r="D28" s="10" t="s">
        <v>27</v>
      </c>
      <c r="E28" s="13">
        <f>HABITAT!E31</f>
        <v>172900</v>
      </c>
      <c r="F28" s="39">
        <f>'R&amp;E'!E31</f>
        <v>175000</v>
      </c>
      <c r="G28" s="43">
        <f t="shared" si="2"/>
        <v>173950</v>
      </c>
      <c r="H28" s="43">
        <f t="shared" si="3"/>
        <v>220917</v>
      </c>
    </row>
    <row r="29" spans="1:8" ht="60.75" customHeight="1" x14ac:dyDescent="0.25">
      <c r="A29" s="9">
        <v>2.11</v>
      </c>
      <c r="B29" s="55" t="s">
        <v>36</v>
      </c>
      <c r="C29" s="55"/>
      <c r="D29" s="10" t="s">
        <v>37</v>
      </c>
      <c r="E29" s="13">
        <f>HABITAT!E32</f>
        <v>693000</v>
      </c>
      <c r="F29" s="39">
        <f>'R&amp;E'!E32</f>
        <v>681863</v>
      </c>
      <c r="G29" s="43">
        <f t="shared" si="2"/>
        <v>687431.5</v>
      </c>
      <c r="H29" s="43">
        <f t="shared" si="3"/>
        <v>873038</v>
      </c>
    </row>
    <row r="30" spans="1:8" ht="59.25" customHeight="1" x14ac:dyDescent="0.25">
      <c r="A30" s="9">
        <v>2.12</v>
      </c>
      <c r="B30" s="55" t="s">
        <v>38</v>
      </c>
      <c r="C30" s="55"/>
      <c r="D30" s="10" t="s">
        <v>27</v>
      </c>
      <c r="E30" s="13">
        <f>HABITAT!E33</f>
        <v>121800</v>
      </c>
      <c r="F30" s="39">
        <f>'R&amp;E'!E33</f>
        <v>122190</v>
      </c>
      <c r="G30" s="43">
        <f t="shared" si="2"/>
        <v>121995</v>
      </c>
      <c r="H30" s="43">
        <f t="shared" si="3"/>
        <v>154934</v>
      </c>
    </row>
    <row r="31" spans="1:8" ht="45.75" customHeight="1" x14ac:dyDescent="0.25">
      <c r="A31" s="9">
        <v>2.13</v>
      </c>
      <c r="B31" s="55" t="s">
        <v>39</v>
      </c>
      <c r="C31" s="55"/>
      <c r="D31" s="10" t="s">
        <v>13</v>
      </c>
      <c r="E31" s="13">
        <f>HABITAT!E34</f>
        <v>32900</v>
      </c>
      <c r="F31" s="39">
        <f>'R&amp;E'!E34</f>
        <v>31264</v>
      </c>
      <c r="G31" s="43">
        <f t="shared" si="2"/>
        <v>32082</v>
      </c>
      <c r="H31" s="43">
        <f t="shared" si="3"/>
        <v>40744</v>
      </c>
    </row>
    <row r="32" spans="1:8" ht="47.25" customHeight="1" x14ac:dyDescent="0.25">
      <c r="A32" s="9">
        <v>2.14</v>
      </c>
      <c r="B32" s="55" t="s">
        <v>40</v>
      </c>
      <c r="C32" s="55"/>
      <c r="D32" s="10" t="s">
        <v>27</v>
      </c>
      <c r="E32" s="13">
        <f>HABITAT!E35</f>
        <v>266000</v>
      </c>
      <c r="F32" s="39">
        <f>'R&amp;E'!E35</f>
        <v>222003</v>
      </c>
      <c r="G32" s="43">
        <f t="shared" si="2"/>
        <v>244001.5</v>
      </c>
      <c r="H32" s="43">
        <f t="shared" si="3"/>
        <v>309882</v>
      </c>
    </row>
    <row r="33" spans="1:8" ht="52.5" customHeight="1" x14ac:dyDescent="0.25">
      <c r="A33" s="9">
        <v>2.15</v>
      </c>
      <c r="B33" s="55" t="s">
        <v>41</v>
      </c>
      <c r="C33" s="55"/>
      <c r="D33" s="10" t="s">
        <v>27</v>
      </c>
      <c r="E33" s="13">
        <f>HABITAT!E36</f>
        <v>308000</v>
      </c>
      <c r="F33" s="39">
        <f>'R&amp;E'!E36</f>
        <v>280000</v>
      </c>
      <c r="G33" s="43">
        <f t="shared" si="2"/>
        <v>294000</v>
      </c>
      <c r="H33" s="43">
        <f t="shared" si="3"/>
        <v>373380</v>
      </c>
    </row>
    <row r="34" spans="1:8" ht="48.75" customHeight="1" x14ac:dyDescent="0.25">
      <c r="A34" s="9">
        <v>2.16</v>
      </c>
      <c r="B34" s="55" t="s">
        <v>42</v>
      </c>
      <c r="C34" s="55"/>
      <c r="D34" s="10" t="s">
        <v>27</v>
      </c>
      <c r="E34" s="13">
        <f>HABITAT!E37</f>
        <v>84000</v>
      </c>
      <c r="F34" s="39">
        <f>'R&amp;E'!E37</f>
        <v>77000</v>
      </c>
      <c r="G34" s="43">
        <f t="shared" si="2"/>
        <v>80500</v>
      </c>
      <c r="H34" s="43">
        <f t="shared" si="3"/>
        <v>102235</v>
      </c>
    </row>
    <row r="35" spans="1:8" ht="30.75" customHeight="1" x14ac:dyDescent="0.25">
      <c r="A35" s="9">
        <v>2.17</v>
      </c>
      <c r="B35" s="55" t="s">
        <v>43</v>
      </c>
      <c r="C35" s="55"/>
      <c r="D35" s="10" t="s">
        <v>13</v>
      </c>
      <c r="E35" s="13">
        <f>HABITAT!E38</f>
        <v>33600</v>
      </c>
      <c r="F35" s="39">
        <f>'R&amp;E'!E38</f>
        <v>32956</v>
      </c>
      <c r="G35" s="43">
        <f t="shared" si="2"/>
        <v>33278</v>
      </c>
      <c r="H35" s="43">
        <f t="shared" si="3"/>
        <v>42263</v>
      </c>
    </row>
    <row r="36" spans="1:8" ht="75" customHeight="1" x14ac:dyDescent="0.25">
      <c r="A36" s="9">
        <v>2.1800000000000002</v>
      </c>
      <c r="B36" s="55" t="s">
        <v>44</v>
      </c>
      <c r="C36" s="55"/>
      <c r="D36" s="10" t="s">
        <v>13</v>
      </c>
      <c r="E36" s="13">
        <f>HABITAT!E39</f>
        <v>19460</v>
      </c>
      <c r="F36" s="39">
        <f>'R&amp;E'!E39</f>
        <v>17780</v>
      </c>
      <c r="G36" s="43">
        <f t="shared" si="2"/>
        <v>18620</v>
      </c>
      <c r="H36" s="43">
        <f t="shared" si="3"/>
        <v>23647</v>
      </c>
    </row>
    <row r="37" spans="1:8" ht="15.75" x14ac:dyDescent="0.25">
      <c r="A37" s="59" t="s">
        <v>21</v>
      </c>
      <c r="B37" s="60"/>
      <c r="C37" s="60"/>
      <c r="D37" s="60"/>
      <c r="E37" s="13">
        <f>HABITAT!E40</f>
        <v>2202554</v>
      </c>
      <c r="F37" s="39">
        <f>'R&amp;E'!E40</f>
        <v>2099298</v>
      </c>
      <c r="G37" s="43">
        <f>AVERAGE(E37,F37)</f>
        <v>2150926</v>
      </c>
      <c r="H37" s="193">
        <f>SUM(H19:H36)</f>
        <v>2731677</v>
      </c>
    </row>
    <row r="38" spans="1:8" x14ac:dyDescent="0.25">
      <c r="A38" s="45">
        <v>3</v>
      </c>
      <c r="B38" s="85" t="s">
        <v>45</v>
      </c>
      <c r="C38" s="86"/>
      <c r="D38" s="86"/>
      <c r="E38" s="86"/>
      <c r="F38" s="86"/>
      <c r="G38" s="87"/>
    </row>
    <row r="39" spans="1:8" ht="51.75" customHeight="1" x14ac:dyDescent="0.25">
      <c r="A39" s="9">
        <v>3.1</v>
      </c>
      <c r="B39" s="55" t="s">
        <v>46</v>
      </c>
      <c r="C39" s="55"/>
      <c r="D39" s="10" t="s">
        <v>37</v>
      </c>
      <c r="E39" s="13">
        <f>HABITAT!E42</f>
        <v>1946000</v>
      </c>
      <c r="F39" s="39">
        <f>'R&amp;E'!E42</f>
        <v>1911560</v>
      </c>
      <c r="G39" s="43">
        <f>AVERAGE(E39,F39)</f>
        <v>1928780</v>
      </c>
      <c r="H39" s="43">
        <f t="shared" ref="H39:H58" si="4">+ROUND((G39*1.27),0)</f>
        <v>2449551</v>
      </c>
    </row>
    <row r="40" spans="1:8" ht="34.5" customHeight="1" x14ac:dyDescent="0.25">
      <c r="A40" s="20">
        <v>3.2</v>
      </c>
      <c r="B40" s="61" t="s">
        <v>47</v>
      </c>
      <c r="C40" s="61"/>
      <c r="D40" s="21" t="s">
        <v>37</v>
      </c>
      <c r="E40" s="13">
        <f>HABITAT!E43</f>
        <v>1638000</v>
      </c>
      <c r="F40" s="39">
        <f>'R&amp;E'!E43</f>
        <v>1581745</v>
      </c>
      <c r="G40" s="43">
        <f t="shared" ref="G40:G59" si="5">AVERAGE(E40,F40)</f>
        <v>1609872.5</v>
      </c>
      <c r="H40" s="43">
        <f t="shared" si="4"/>
        <v>2044538</v>
      </c>
    </row>
    <row r="41" spans="1:8" ht="32.25" customHeight="1" x14ac:dyDescent="0.25">
      <c r="A41" s="20">
        <v>3.3</v>
      </c>
      <c r="B41" s="61" t="s">
        <v>48</v>
      </c>
      <c r="C41" s="61"/>
      <c r="D41" s="21" t="s">
        <v>49</v>
      </c>
      <c r="E41" s="13">
        <f>HABITAT!E44</f>
        <v>17500</v>
      </c>
      <c r="F41" s="39">
        <f>'R&amp;E'!E44</f>
        <v>13440</v>
      </c>
      <c r="G41" s="43">
        <f t="shared" si="5"/>
        <v>15470</v>
      </c>
      <c r="H41" s="43">
        <f t="shared" si="4"/>
        <v>19647</v>
      </c>
    </row>
    <row r="42" spans="1:8" ht="31.5" customHeight="1" x14ac:dyDescent="0.25">
      <c r="A42" s="20">
        <v>3.4</v>
      </c>
      <c r="B42" s="61" t="s">
        <v>50</v>
      </c>
      <c r="C42" s="61"/>
      <c r="D42" s="21" t="s">
        <v>13</v>
      </c>
      <c r="E42" s="13">
        <f>HABITAT!E45</f>
        <v>43400</v>
      </c>
      <c r="F42" s="39">
        <f>'R&amp;E'!E45</f>
        <v>46304</v>
      </c>
      <c r="G42" s="43">
        <f t="shared" si="5"/>
        <v>44852</v>
      </c>
      <c r="H42" s="43">
        <f t="shared" si="4"/>
        <v>56962</v>
      </c>
    </row>
    <row r="43" spans="1:8" ht="31.5" customHeight="1" x14ac:dyDescent="0.25">
      <c r="A43" s="20">
        <v>3.5</v>
      </c>
      <c r="B43" s="61" t="s">
        <v>51</v>
      </c>
      <c r="C43" s="61"/>
      <c r="D43" s="21" t="s">
        <v>13</v>
      </c>
      <c r="E43" s="13">
        <f>HABITAT!E46</f>
        <v>54600</v>
      </c>
      <c r="F43" s="39">
        <f>'R&amp;E'!E46</f>
        <v>52566</v>
      </c>
      <c r="G43" s="43">
        <f t="shared" si="5"/>
        <v>53583</v>
      </c>
      <c r="H43" s="43">
        <f t="shared" si="4"/>
        <v>68050</v>
      </c>
    </row>
    <row r="44" spans="1:8" ht="31.5" customHeight="1" x14ac:dyDescent="0.25">
      <c r="A44" s="20">
        <v>3.6</v>
      </c>
      <c r="B44" s="61" t="s">
        <v>52</v>
      </c>
      <c r="C44" s="61"/>
      <c r="D44" s="21" t="s">
        <v>33</v>
      </c>
      <c r="E44" s="13">
        <f>HABITAT!E47</f>
        <v>63000</v>
      </c>
      <c r="F44" s="39">
        <f>'R&amp;E'!E47</f>
        <v>66899</v>
      </c>
      <c r="G44" s="43">
        <f t="shared" si="5"/>
        <v>64949.5</v>
      </c>
      <c r="H44" s="43">
        <f t="shared" si="4"/>
        <v>82486</v>
      </c>
    </row>
    <row r="45" spans="1:8" ht="21" customHeight="1" x14ac:dyDescent="0.25">
      <c r="A45" s="20">
        <v>3.7</v>
      </c>
      <c r="B45" s="61" t="s">
        <v>53</v>
      </c>
      <c r="C45" s="61"/>
      <c r="D45" s="21" t="s">
        <v>33</v>
      </c>
      <c r="E45" s="13">
        <f>HABITAT!E48</f>
        <v>156800</v>
      </c>
      <c r="F45" s="39">
        <f>'R&amp;E'!E48</f>
        <v>153569</v>
      </c>
      <c r="G45" s="43">
        <f t="shared" si="5"/>
        <v>155184.5</v>
      </c>
      <c r="H45" s="43">
        <f t="shared" si="4"/>
        <v>197084</v>
      </c>
    </row>
    <row r="46" spans="1:8" ht="30.75" customHeight="1" x14ac:dyDescent="0.25">
      <c r="A46" s="20">
        <v>3.8</v>
      </c>
      <c r="B46" s="61" t="s">
        <v>54</v>
      </c>
      <c r="C46" s="61"/>
      <c r="D46" s="21" t="s">
        <v>13</v>
      </c>
      <c r="E46" s="13">
        <f>HABITAT!E49</f>
        <v>168000</v>
      </c>
      <c r="F46" s="39">
        <f>'R&amp;E'!E49</f>
        <v>158140</v>
      </c>
      <c r="G46" s="43">
        <f t="shared" si="5"/>
        <v>163070</v>
      </c>
      <c r="H46" s="43">
        <f t="shared" si="4"/>
        <v>207099</v>
      </c>
    </row>
    <row r="47" spans="1:8" ht="48" customHeight="1" x14ac:dyDescent="0.25">
      <c r="A47" s="20">
        <v>3.9</v>
      </c>
      <c r="B47" s="61" t="s">
        <v>55</v>
      </c>
      <c r="C47" s="61"/>
      <c r="D47" s="21" t="s">
        <v>13</v>
      </c>
      <c r="E47" s="13">
        <f>HABITAT!E50</f>
        <v>70000</v>
      </c>
      <c r="F47" s="39">
        <f>'R&amp;E'!E50</f>
        <v>67648</v>
      </c>
      <c r="G47" s="43">
        <f t="shared" si="5"/>
        <v>68824</v>
      </c>
      <c r="H47" s="43">
        <f t="shared" si="4"/>
        <v>87406</v>
      </c>
    </row>
    <row r="48" spans="1:8" ht="47.25" customHeight="1" x14ac:dyDescent="0.25">
      <c r="A48" s="22">
        <v>3.1</v>
      </c>
      <c r="B48" s="61" t="s">
        <v>56</v>
      </c>
      <c r="C48" s="61"/>
      <c r="D48" s="21" t="s">
        <v>13</v>
      </c>
      <c r="E48" s="13">
        <f>HABITAT!E51</f>
        <v>84000</v>
      </c>
      <c r="F48" s="39">
        <f>'R&amp;E'!E51</f>
        <v>87942</v>
      </c>
      <c r="G48" s="43">
        <f t="shared" si="5"/>
        <v>85971</v>
      </c>
      <c r="H48" s="43">
        <f t="shared" si="4"/>
        <v>109183</v>
      </c>
    </row>
    <row r="49" spans="1:8" ht="31.5" customHeight="1" x14ac:dyDescent="0.25">
      <c r="A49" s="20">
        <v>3.11</v>
      </c>
      <c r="B49" s="61" t="s">
        <v>57</v>
      </c>
      <c r="C49" s="61"/>
      <c r="D49" s="21" t="s">
        <v>13</v>
      </c>
      <c r="E49" s="13">
        <f>HABITAT!E52</f>
        <v>98000</v>
      </c>
      <c r="F49" s="39">
        <f>'R&amp;E'!E52</f>
        <v>101500</v>
      </c>
      <c r="G49" s="43">
        <f t="shared" si="5"/>
        <v>99750</v>
      </c>
      <c r="H49" s="43">
        <f t="shared" si="4"/>
        <v>126683</v>
      </c>
    </row>
    <row r="50" spans="1:8" ht="32.25" customHeight="1" x14ac:dyDescent="0.25">
      <c r="A50" s="20">
        <v>3.12</v>
      </c>
      <c r="B50" s="61" t="s">
        <v>58</v>
      </c>
      <c r="C50" s="61"/>
      <c r="D50" s="21" t="s">
        <v>13</v>
      </c>
      <c r="E50" s="13">
        <f>HABITAT!E53</f>
        <v>126000</v>
      </c>
      <c r="F50" s="39">
        <f>'R&amp;E'!E53</f>
        <v>118894</v>
      </c>
      <c r="G50" s="43">
        <f t="shared" si="5"/>
        <v>122447</v>
      </c>
      <c r="H50" s="43">
        <f t="shared" si="4"/>
        <v>155508</v>
      </c>
    </row>
    <row r="51" spans="1:8" ht="48.75" customHeight="1" x14ac:dyDescent="0.25">
      <c r="A51" s="20">
        <v>3.13</v>
      </c>
      <c r="B51" s="61" t="s">
        <v>59</v>
      </c>
      <c r="C51" s="61"/>
      <c r="D51" s="21" t="s">
        <v>13</v>
      </c>
      <c r="E51" s="13">
        <f>HABITAT!E54</f>
        <v>124600</v>
      </c>
      <c r="F51" s="39">
        <f>'R&amp;E'!E54</f>
        <v>113456</v>
      </c>
      <c r="G51" s="43">
        <f t="shared" si="5"/>
        <v>119028</v>
      </c>
      <c r="H51" s="43">
        <f t="shared" si="4"/>
        <v>151166</v>
      </c>
    </row>
    <row r="52" spans="1:8" ht="33.75" customHeight="1" x14ac:dyDescent="0.25">
      <c r="A52" s="20">
        <v>3.14</v>
      </c>
      <c r="B52" s="61" t="s">
        <v>60</v>
      </c>
      <c r="C52" s="61"/>
      <c r="D52" s="21" t="s">
        <v>13</v>
      </c>
      <c r="E52" s="13">
        <f>HABITAT!E55</f>
        <v>49000</v>
      </c>
      <c r="F52" s="39">
        <f>'R&amp;E'!E55</f>
        <v>52566</v>
      </c>
      <c r="G52" s="43">
        <f t="shared" si="5"/>
        <v>50783</v>
      </c>
      <c r="H52" s="43">
        <f t="shared" si="4"/>
        <v>64494</v>
      </c>
    </row>
    <row r="53" spans="1:8" ht="31.5" customHeight="1" x14ac:dyDescent="0.25">
      <c r="A53" s="20">
        <v>3.15</v>
      </c>
      <c r="B53" s="61" t="s">
        <v>61</v>
      </c>
      <c r="C53" s="61"/>
      <c r="D53" s="21" t="s">
        <v>33</v>
      </c>
      <c r="E53" s="13">
        <f>HABITAT!E56</f>
        <v>26600</v>
      </c>
      <c r="F53" s="39">
        <f>'R&amp;E'!E56</f>
        <v>31084</v>
      </c>
      <c r="G53" s="43">
        <f t="shared" si="5"/>
        <v>28842</v>
      </c>
      <c r="H53" s="43">
        <f t="shared" si="4"/>
        <v>36629</v>
      </c>
    </row>
    <row r="54" spans="1:8" ht="30.75" customHeight="1" x14ac:dyDescent="0.25">
      <c r="A54" s="20">
        <v>3.16</v>
      </c>
      <c r="B54" s="61" t="s">
        <v>62</v>
      </c>
      <c r="C54" s="61"/>
      <c r="D54" s="21" t="s">
        <v>13</v>
      </c>
      <c r="E54" s="13">
        <f>HABITAT!E57</f>
        <v>161000</v>
      </c>
      <c r="F54" s="39">
        <f>'R&amp;E'!E57</f>
        <v>135800</v>
      </c>
      <c r="G54" s="43">
        <f t="shared" si="5"/>
        <v>148400</v>
      </c>
      <c r="H54" s="43">
        <f t="shared" si="4"/>
        <v>188468</v>
      </c>
    </row>
    <row r="55" spans="1:8" ht="31.5" customHeight="1" x14ac:dyDescent="0.25">
      <c r="A55" s="20">
        <v>3.17</v>
      </c>
      <c r="B55" s="61" t="s">
        <v>63</v>
      </c>
      <c r="C55" s="61"/>
      <c r="D55" s="21" t="s">
        <v>27</v>
      </c>
      <c r="E55" s="13">
        <f>HABITAT!E58</f>
        <v>51380</v>
      </c>
      <c r="F55" s="39">
        <f>'R&amp;E'!E58</f>
        <v>48549</v>
      </c>
      <c r="G55" s="43">
        <f t="shared" si="5"/>
        <v>49964.5</v>
      </c>
      <c r="H55" s="43">
        <f t="shared" si="4"/>
        <v>63455</v>
      </c>
    </row>
    <row r="56" spans="1:8" ht="32.25" customHeight="1" x14ac:dyDescent="0.25">
      <c r="A56" s="20">
        <v>3.18</v>
      </c>
      <c r="B56" s="61" t="s">
        <v>64</v>
      </c>
      <c r="C56" s="61"/>
      <c r="D56" s="21" t="s">
        <v>13</v>
      </c>
      <c r="E56" s="13">
        <f>HABITAT!E59</f>
        <v>104370</v>
      </c>
      <c r="F56" s="39">
        <f>'R&amp;E'!E59</f>
        <v>101850</v>
      </c>
      <c r="G56" s="43">
        <f t="shared" si="5"/>
        <v>103110</v>
      </c>
      <c r="H56" s="43">
        <f t="shared" si="4"/>
        <v>130950</v>
      </c>
    </row>
    <row r="57" spans="1:8" ht="31.5" customHeight="1" x14ac:dyDescent="0.25">
      <c r="A57" s="20">
        <v>3.19</v>
      </c>
      <c r="B57" s="61" t="s">
        <v>65</v>
      </c>
      <c r="C57" s="61"/>
      <c r="D57" s="21" t="s">
        <v>33</v>
      </c>
      <c r="E57" s="13">
        <f>HABITAT!E60</f>
        <v>156800</v>
      </c>
      <c r="F57" s="39">
        <f>'R&amp;E'!E60</f>
        <v>137497</v>
      </c>
      <c r="G57" s="43">
        <f t="shared" si="5"/>
        <v>147148.5</v>
      </c>
      <c r="H57" s="43">
        <f t="shared" si="4"/>
        <v>186879</v>
      </c>
    </row>
    <row r="58" spans="1:8" ht="45" customHeight="1" x14ac:dyDescent="0.25">
      <c r="A58" s="20">
        <v>3.2</v>
      </c>
      <c r="B58" s="61" t="s">
        <v>66</v>
      </c>
      <c r="C58" s="61"/>
      <c r="D58" s="21" t="s">
        <v>37</v>
      </c>
      <c r="E58" s="13">
        <f>HABITAT!E61</f>
        <v>2478000</v>
      </c>
      <c r="F58" s="39">
        <f>'R&amp;E'!E61</f>
        <v>2365646</v>
      </c>
      <c r="G58" s="43">
        <f t="shared" si="5"/>
        <v>2421823</v>
      </c>
      <c r="H58" s="43">
        <f t="shared" si="4"/>
        <v>3075715</v>
      </c>
    </row>
    <row r="59" spans="1:8" ht="15.75" x14ac:dyDescent="0.25">
      <c r="A59" s="59" t="s">
        <v>21</v>
      </c>
      <c r="B59" s="60"/>
      <c r="C59" s="60"/>
      <c r="D59" s="60"/>
      <c r="E59" s="13">
        <f>HABITAT!E62</f>
        <v>7617050</v>
      </c>
      <c r="F59" s="39">
        <f>'R&amp;E'!E62</f>
        <v>7346655</v>
      </c>
      <c r="G59" s="43">
        <f t="shared" si="5"/>
        <v>7481852.5</v>
      </c>
      <c r="H59" s="193">
        <f>SUM(H39:H58)</f>
        <v>9501953</v>
      </c>
    </row>
    <row r="60" spans="1:8" ht="15" customHeight="1" x14ac:dyDescent="0.25">
      <c r="A60" s="46">
        <v>4</v>
      </c>
      <c r="B60" s="62" t="s">
        <v>67</v>
      </c>
      <c r="C60" s="63"/>
      <c r="D60" s="63"/>
      <c r="E60" s="63"/>
      <c r="F60" s="63"/>
      <c r="G60" s="64"/>
    </row>
    <row r="61" spans="1:8" ht="33" customHeight="1" x14ac:dyDescent="0.25">
      <c r="A61" s="20">
        <v>4.0999999999999996</v>
      </c>
      <c r="B61" s="61" t="s">
        <v>68</v>
      </c>
      <c r="C61" s="61"/>
      <c r="D61" s="21" t="s">
        <v>33</v>
      </c>
      <c r="E61" s="13">
        <f>HABITAT!E64</f>
        <v>46480</v>
      </c>
      <c r="F61" s="40">
        <f>'R&amp;E'!E64</f>
        <v>49885</v>
      </c>
      <c r="G61" s="43">
        <f t="shared" ref="G61:G80" si="6">AVERAGE(E61,F61)</f>
        <v>48182.5</v>
      </c>
      <c r="H61" s="43">
        <f t="shared" ref="H61:H80" si="7">+ROUND((G61*1.27),0)</f>
        <v>61192</v>
      </c>
    </row>
    <row r="62" spans="1:8" ht="33" customHeight="1" x14ac:dyDescent="0.25">
      <c r="A62" s="20">
        <v>4.2</v>
      </c>
      <c r="B62" s="61" t="s">
        <v>69</v>
      </c>
      <c r="C62" s="61"/>
      <c r="D62" s="21" t="s">
        <v>33</v>
      </c>
      <c r="E62" s="13">
        <f>HABITAT!E65</f>
        <v>168700</v>
      </c>
      <c r="F62" s="40">
        <f>'R&amp;E'!E65</f>
        <v>159200</v>
      </c>
      <c r="G62" s="43">
        <f t="shared" si="6"/>
        <v>163950</v>
      </c>
      <c r="H62" s="43">
        <f t="shared" si="7"/>
        <v>208217</v>
      </c>
    </row>
    <row r="63" spans="1:8" ht="31.5" customHeight="1" x14ac:dyDescent="0.25">
      <c r="A63" s="20">
        <v>4.3</v>
      </c>
      <c r="B63" s="61" t="s">
        <v>70</v>
      </c>
      <c r="C63" s="61"/>
      <c r="D63" s="21" t="s">
        <v>33</v>
      </c>
      <c r="E63" s="13">
        <f>HABITAT!E66</f>
        <v>97860</v>
      </c>
      <c r="F63" s="40">
        <f>'R&amp;E'!E66</f>
        <v>94704</v>
      </c>
      <c r="G63" s="43">
        <f t="shared" si="6"/>
        <v>96282</v>
      </c>
      <c r="H63" s="43">
        <f t="shared" si="7"/>
        <v>122278</v>
      </c>
    </row>
    <row r="64" spans="1:8" ht="33" customHeight="1" x14ac:dyDescent="0.25">
      <c r="A64" s="20">
        <v>4.4000000000000004</v>
      </c>
      <c r="B64" s="61" t="s">
        <v>71</v>
      </c>
      <c r="C64" s="61"/>
      <c r="D64" s="21" t="s">
        <v>72</v>
      </c>
      <c r="E64" s="13">
        <f>HABITAT!E67</f>
        <v>196700</v>
      </c>
      <c r="F64" s="40">
        <f>'R&amp;E'!E67</f>
        <v>185991</v>
      </c>
      <c r="G64" s="43">
        <f t="shared" si="6"/>
        <v>191345.5</v>
      </c>
      <c r="H64" s="43">
        <f t="shared" si="7"/>
        <v>243009</v>
      </c>
    </row>
    <row r="65" spans="1:8" ht="33" customHeight="1" x14ac:dyDescent="0.25">
      <c r="A65" s="20">
        <v>4.5</v>
      </c>
      <c r="B65" s="61" t="s">
        <v>73</v>
      </c>
      <c r="C65" s="61"/>
      <c r="D65" s="21" t="s">
        <v>72</v>
      </c>
      <c r="E65" s="13">
        <f>HABITAT!E68</f>
        <v>2170000</v>
      </c>
      <c r="F65" s="40">
        <f>'R&amp;E'!E68</f>
        <v>2052750</v>
      </c>
      <c r="G65" s="43">
        <f t="shared" si="6"/>
        <v>2111375</v>
      </c>
      <c r="H65" s="43">
        <f t="shared" si="7"/>
        <v>2681446</v>
      </c>
    </row>
    <row r="66" spans="1:8" ht="34.5" customHeight="1" x14ac:dyDescent="0.25">
      <c r="A66" s="20">
        <v>4.5999999999999996</v>
      </c>
      <c r="B66" s="61" t="s">
        <v>74</v>
      </c>
      <c r="C66" s="61"/>
      <c r="D66" s="21" t="s">
        <v>72</v>
      </c>
      <c r="E66" s="13">
        <f>HABITAT!E69</f>
        <v>806260</v>
      </c>
      <c r="F66" s="40">
        <f>'R&amp;E'!E69</f>
        <v>838592</v>
      </c>
      <c r="G66" s="43">
        <f t="shared" si="6"/>
        <v>822426</v>
      </c>
      <c r="H66" s="43">
        <f t="shared" si="7"/>
        <v>1044481</v>
      </c>
    </row>
    <row r="67" spans="1:8" ht="34.5" customHeight="1" x14ac:dyDescent="0.25">
      <c r="A67" s="20">
        <v>4.7</v>
      </c>
      <c r="B67" s="61" t="s">
        <v>75</v>
      </c>
      <c r="C67" s="61"/>
      <c r="D67" s="21" t="s">
        <v>72</v>
      </c>
      <c r="E67" s="13">
        <f>HABITAT!E70</f>
        <v>10500000</v>
      </c>
      <c r="F67" s="40">
        <f>'R&amp;E'!E70</f>
        <v>9800000</v>
      </c>
      <c r="G67" s="43">
        <f t="shared" si="6"/>
        <v>10150000</v>
      </c>
      <c r="H67" s="43">
        <f t="shared" si="7"/>
        <v>12890500</v>
      </c>
    </row>
    <row r="68" spans="1:8" ht="33.75" customHeight="1" x14ac:dyDescent="0.25">
      <c r="A68" s="20">
        <v>4.8</v>
      </c>
      <c r="B68" s="61" t="s">
        <v>76</v>
      </c>
      <c r="C68" s="61"/>
      <c r="D68" s="21" t="s">
        <v>33</v>
      </c>
      <c r="E68" s="13">
        <f>HABITAT!E71</f>
        <v>44100</v>
      </c>
      <c r="F68" s="40">
        <f>'R&amp;E'!E71</f>
        <v>49885</v>
      </c>
      <c r="G68" s="43">
        <f t="shared" si="6"/>
        <v>46992.5</v>
      </c>
      <c r="H68" s="43">
        <f t="shared" si="7"/>
        <v>59680</v>
      </c>
    </row>
    <row r="69" spans="1:8" ht="35.25" customHeight="1" x14ac:dyDescent="0.25">
      <c r="A69" s="20">
        <v>4.9000000000000004</v>
      </c>
      <c r="B69" s="61" t="s">
        <v>77</v>
      </c>
      <c r="C69" s="61"/>
      <c r="D69" s="21" t="s">
        <v>33</v>
      </c>
      <c r="E69" s="13">
        <f>HABITAT!E72</f>
        <v>186900</v>
      </c>
      <c r="F69" s="40">
        <f>'R&amp;E'!E72</f>
        <v>159200</v>
      </c>
      <c r="G69" s="43">
        <f t="shared" si="6"/>
        <v>173050</v>
      </c>
      <c r="H69" s="43">
        <f t="shared" si="7"/>
        <v>219774</v>
      </c>
    </row>
    <row r="70" spans="1:8" ht="34.5" customHeight="1" x14ac:dyDescent="0.25">
      <c r="A70" s="22">
        <v>4.0999999999999996</v>
      </c>
      <c r="B70" s="61" t="s">
        <v>78</v>
      </c>
      <c r="C70" s="61"/>
      <c r="D70" s="21" t="s">
        <v>33</v>
      </c>
      <c r="E70" s="13">
        <f>HABITAT!E73</f>
        <v>102808</v>
      </c>
      <c r="F70" s="40">
        <f>'R&amp;E'!E73</f>
        <v>105000</v>
      </c>
      <c r="G70" s="43">
        <f t="shared" si="6"/>
        <v>103904</v>
      </c>
      <c r="H70" s="43">
        <f t="shared" si="7"/>
        <v>131958</v>
      </c>
    </row>
    <row r="71" spans="1:8" ht="36" customHeight="1" x14ac:dyDescent="0.25">
      <c r="A71" s="20">
        <v>4.1100000000000003</v>
      </c>
      <c r="B71" s="61" t="s">
        <v>79</v>
      </c>
      <c r="C71" s="61"/>
      <c r="D71" s="21" t="s">
        <v>72</v>
      </c>
      <c r="E71" s="13">
        <f>HABITAT!E74</f>
        <v>1715000</v>
      </c>
      <c r="F71" s="40">
        <f>'R&amp;E'!E74</f>
        <v>1561470</v>
      </c>
      <c r="G71" s="43">
        <f t="shared" si="6"/>
        <v>1638235</v>
      </c>
      <c r="H71" s="43">
        <f t="shared" si="7"/>
        <v>2080558</v>
      </c>
    </row>
    <row r="72" spans="1:8" ht="36" customHeight="1" x14ac:dyDescent="0.25">
      <c r="A72" s="20">
        <v>4.12</v>
      </c>
      <c r="B72" s="61" t="s">
        <v>80</v>
      </c>
      <c r="C72" s="61"/>
      <c r="D72" s="21" t="s">
        <v>37</v>
      </c>
      <c r="E72" s="13">
        <f>HABITAT!E75</f>
        <v>322000</v>
      </c>
      <c r="F72" s="40">
        <f>'R&amp;E'!E75</f>
        <v>302120</v>
      </c>
      <c r="G72" s="43">
        <f t="shared" si="6"/>
        <v>312060</v>
      </c>
      <c r="H72" s="43">
        <f t="shared" si="7"/>
        <v>396316</v>
      </c>
    </row>
    <row r="73" spans="1:8" ht="51.75" customHeight="1" x14ac:dyDescent="0.25">
      <c r="A73" s="20">
        <v>4.13</v>
      </c>
      <c r="B73" s="61" t="s">
        <v>81</v>
      </c>
      <c r="C73" s="61"/>
      <c r="D73" s="21" t="s">
        <v>13</v>
      </c>
      <c r="E73" s="13">
        <f>HABITAT!E76</f>
        <v>588000</v>
      </c>
      <c r="F73" s="40">
        <f>'R&amp;E'!E76</f>
        <v>546000</v>
      </c>
      <c r="G73" s="43">
        <f t="shared" si="6"/>
        <v>567000</v>
      </c>
      <c r="H73" s="43">
        <f t="shared" si="7"/>
        <v>720090</v>
      </c>
    </row>
    <row r="74" spans="1:8" ht="33.75" customHeight="1" x14ac:dyDescent="0.25">
      <c r="A74" s="20">
        <v>4.1399999999999997</v>
      </c>
      <c r="B74" s="61" t="s">
        <v>82</v>
      </c>
      <c r="C74" s="61"/>
      <c r="D74" s="21" t="s">
        <v>72</v>
      </c>
      <c r="E74" s="13">
        <f>HABITAT!E77</f>
        <v>172907</v>
      </c>
      <c r="F74" s="40">
        <f>'R&amp;E'!E77</f>
        <v>160307</v>
      </c>
      <c r="G74" s="43">
        <f t="shared" si="6"/>
        <v>166607</v>
      </c>
      <c r="H74" s="43">
        <f t="shared" si="7"/>
        <v>211591</v>
      </c>
    </row>
    <row r="75" spans="1:8" ht="34.5" customHeight="1" x14ac:dyDescent="0.25">
      <c r="A75" s="20">
        <v>4.1500000000000004</v>
      </c>
      <c r="B75" s="61" t="s">
        <v>83</v>
      </c>
      <c r="C75" s="61"/>
      <c r="D75" s="21" t="s">
        <v>72</v>
      </c>
      <c r="E75" s="13">
        <f>HABITAT!E78</f>
        <v>267722</v>
      </c>
      <c r="F75" s="40">
        <f>'R&amp;E'!E78</f>
        <v>251227</v>
      </c>
      <c r="G75" s="43">
        <f t="shared" si="6"/>
        <v>259474.5</v>
      </c>
      <c r="H75" s="43">
        <f t="shared" si="7"/>
        <v>329533</v>
      </c>
    </row>
    <row r="76" spans="1:8" ht="33.75" customHeight="1" x14ac:dyDescent="0.25">
      <c r="A76" s="20">
        <v>4.16</v>
      </c>
      <c r="B76" s="61" t="s">
        <v>84</v>
      </c>
      <c r="C76" s="61"/>
      <c r="D76" s="21" t="s">
        <v>72</v>
      </c>
      <c r="E76" s="13">
        <f>HABITAT!E79</f>
        <v>210056</v>
      </c>
      <c r="F76" s="40">
        <f>'R&amp;E'!E79</f>
        <v>205766</v>
      </c>
      <c r="G76" s="43">
        <f t="shared" si="6"/>
        <v>207911</v>
      </c>
      <c r="H76" s="43">
        <f t="shared" si="7"/>
        <v>264047</v>
      </c>
    </row>
    <row r="77" spans="1:8" ht="32.25" customHeight="1" x14ac:dyDescent="0.25">
      <c r="A77" s="20">
        <v>4.17</v>
      </c>
      <c r="B77" s="61" t="s">
        <v>85</v>
      </c>
      <c r="C77" s="61"/>
      <c r="D77" s="21" t="s">
        <v>72</v>
      </c>
      <c r="E77" s="13">
        <f>HABITAT!E80</f>
        <v>177520</v>
      </c>
      <c r="F77" s="40">
        <f>'R&amp;E'!E80</f>
        <v>170338</v>
      </c>
      <c r="G77" s="43">
        <f t="shared" si="6"/>
        <v>173929</v>
      </c>
      <c r="H77" s="43">
        <f t="shared" si="7"/>
        <v>220890</v>
      </c>
    </row>
    <row r="78" spans="1:8" ht="31.5" customHeight="1" x14ac:dyDescent="0.25">
      <c r="A78" s="20">
        <v>4.18</v>
      </c>
      <c r="B78" s="61" t="s">
        <v>86</v>
      </c>
      <c r="C78" s="61"/>
      <c r="D78" s="21" t="s">
        <v>33</v>
      </c>
      <c r="E78" s="13">
        <f>HABITAT!E81</f>
        <v>179018</v>
      </c>
      <c r="F78" s="40">
        <f>'R&amp;E'!E81</f>
        <v>182231</v>
      </c>
      <c r="G78" s="43">
        <f t="shared" si="6"/>
        <v>180624.5</v>
      </c>
      <c r="H78" s="43">
        <f t="shared" si="7"/>
        <v>229393</v>
      </c>
    </row>
    <row r="79" spans="1:8" ht="20.25" customHeight="1" x14ac:dyDescent="0.25">
      <c r="A79" s="20">
        <v>4.1900000000000004</v>
      </c>
      <c r="B79" s="61" t="s">
        <v>87</v>
      </c>
      <c r="C79" s="61"/>
      <c r="D79" s="21" t="s">
        <v>72</v>
      </c>
      <c r="E79" s="13">
        <f>HABITAT!E82</f>
        <v>217420</v>
      </c>
      <c r="F79" s="40">
        <f>'R&amp;E'!E82</f>
        <v>199185</v>
      </c>
      <c r="G79" s="43">
        <f t="shared" si="6"/>
        <v>208302.5</v>
      </c>
      <c r="H79" s="43">
        <f t="shared" si="7"/>
        <v>264544</v>
      </c>
    </row>
    <row r="80" spans="1:8" ht="38.25" customHeight="1" x14ac:dyDescent="0.25">
      <c r="A80" s="20">
        <v>4.2</v>
      </c>
      <c r="B80" s="61" t="s">
        <v>88</v>
      </c>
      <c r="C80" s="61"/>
      <c r="D80" s="21" t="s">
        <v>33</v>
      </c>
      <c r="E80" s="13">
        <f>HABITAT!E83</f>
        <v>51464</v>
      </c>
      <c r="F80" s="40">
        <f>'R&amp;E'!E83</f>
        <v>56000</v>
      </c>
      <c r="G80" s="43">
        <f t="shared" si="6"/>
        <v>53732</v>
      </c>
      <c r="H80" s="43">
        <f t="shared" si="7"/>
        <v>68240</v>
      </c>
    </row>
    <row r="81" spans="1:8" ht="15.75" x14ac:dyDescent="0.25">
      <c r="A81" s="59" t="s">
        <v>21</v>
      </c>
      <c r="B81" s="60"/>
      <c r="C81" s="60"/>
      <c r="D81" s="60"/>
      <c r="E81" s="13">
        <f>HABITAT!E84</f>
        <v>18220915</v>
      </c>
      <c r="F81" s="40">
        <f>'R&amp;E'!E84</f>
        <v>17129851</v>
      </c>
      <c r="G81" s="43">
        <f>AVERAGE(E81,F81)</f>
        <v>17675383</v>
      </c>
      <c r="H81" s="193">
        <f>SUM(H61:H80)</f>
        <v>22447737</v>
      </c>
    </row>
    <row r="82" spans="1:8" x14ac:dyDescent="0.25">
      <c r="A82" s="46">
        <v>5</v>
      </c>
      <c r="B82" s="62" t="s">
        <v>89</v>
      </c>
      <c r="C82" s="63"/>
      <c r="D82" s="63"/>
      <c r="E82" s="63"/>
      <c r="F82" s="63"/>
      <c r="G82" s="64"/>
    </row>
    <row r="83" spans="1:8" ht="48" customHeight="1" x14ac:dyDescent="0.25">
      <c r="A83" s="20">
        <v>5.0999999999999996</v>
      </c>
      <c r="B83" s="61" t="s">
        <v>90</v>
      </c>
      <c r="C83" s="61"/>
      <c r="D83" s="21" t="s">
        <v>33</v>
      </c>
      <c r="E83" s="13">
        <f>HABITAT!E86</f>
        <v>26180</v>
      </c>
      <c r="F83" s="40">
        <f>'R&amp;E'!E86</f>
        <v>22569</v>
      </c>
      <c r="G83" s="43">
        <f t="shared" ref="G83:G130" si="8">AVERAGE(E83,F83)</f>
        <v>24374.5</v>
      </c>
      <c r="H83" s="43">
        <f t="shared" ref="H83:H137" si="9">+ROUND((G83*1.27),0)</f>
        <v>30956</v>
      </c>
    </row>
    <row r="84" spans="1:8" ht="35.25" customHeight="1" x14ac:dyDescent="0.25">
      <c r="A84" s="20">
        <v>5.2</v>
      </c>
      <c r="B84" s="61" t="s">
        <v>91</v>
      </c>
      <c r="C84" s="61"/>
      <c r="D84" s="21" t="s">
        <v>13</v>
      </c>
      <c r="E84" s="13">
        <f>HABITAT!E87</f>
        <v>21484</v>
      </c>
      <c r="F84" s="40">
        <f>'R&amp;E'!E87</f>
        <v>207245</v>
      </c>
      <c r="G84" s="43">
        <f t="shared" si="8"/>
        <v>114364.5</v>
      </c>
      <c r="H84" s="43">
        <f t="shared" si="9"/>
        <v>145243</v>
      </c>
    </row>
    <row r="85" spans="1:8" ht="35.25" customHeight="1" x14ac:dyDescent="0.25">
      <c r="A85" s="20">
        <v>5.3</v>
      </c>
      <c r="B85" s="61" t="s">
        <v>92</v>
      </c>
      <c r="C85" s="61"/>
      <c r="D85" s="21" t="s">
        <v>37</v>
      </c>
      <c r="E85" s="13">
        <f>HABITAT!E88</f>
        <v>2492000</v>
      </c>
      <c r="F85" s="40">
        <f>'R&amp;E'!E88</f>
        <v>2266897</v>
      </c>
      <c r="G85" s="43">
        <f t="shared" si="8"/>
        <v>2379448.5</v>
      </c>
      <c r="H85" s="43">
        <f t="shared" si="9"/>
        <v>3021900</v>
      </c>
    </row>
    <row r="86" spans="1:8" ht="35.25" customHeight="1" x14ac:dyDescent="0.25">
      <c r="A86" s="20">
        <v>5.4</v>
      </c>
      <c r="B86" s="61" t="s">
        <v>93</v>
      </c>
      <c r="C86" s="61"/>
      <c r="D86" s="21" t="s">
        <v>72</v>
      </c>
      <c r="E86" s="13">
        <f>HABITAT!E89</f>
        <v>165309</v>
      </c>
      <c r="F86" s="40">
        <f>'R&amp;E'!E89</f>
        <v>170338</v>
      </c>
      <c r="G86" s="43">
        <f t="shared" si="8"/>
        <v>167823.5</v>
      </c>
      <c r="H86" s="43">
        <f t="shared" si="9"/>
        <v>213136</v>
      </c>
    </row>
    <row r="87" spans="1:8" ht="36" customHeight="1" x14ac:dyDescent="0.25">
      <c r="A87" s="20">
        <v>5.5</v>
      </c>
      <c r="B87" s="61" t="s">
        <v>94</v>
      </c>
      <c r="C87" s="61"/>
      <c r="D87" s="21" t="s">
        <v>13</v>
      </c>
      <c r="E87" s="13">
        <f>HABITAT!E90</f>
        <v>39200</v>
      </c>
      <c r="F87" s="40">
        <f>'R&amp;E'!E90</f>
        <v>43400</v>
      </c>
      <c r="G87" s="43">
        <f t="shared" si="8"/>
        <v>41300</v>
      </c>
      <c r="H87" s="43">
        <f t="shared" si="9"/>
        <v>52451</v>
      </c>
    </row>
    <row r="88" spans="1:8" ht="34.5" customHeight="1" x14ac:dyDescent="0.25">
      <c r="A88" s="20">
        <v>5.6</v>
      </c>
      <c r="B88" s="61" t="s">
        <v>95</v>
      </c>
      <c r="C88" s="61"/>
      <c r="D88" s="21" t="s">
        <v>33</v>
      </c>
      <c r="E88" s="13">
        <f>HABITAT!E91</f>
        <v>803180</v>
      </c>
      <c r="F88" s="40">
        <f>'R&amp;E'!E91</f>
        <v>779240</v>
      </c>
      <c r="G88" s="43">
        <f t="shared" si="8"/>
        <v>791210</v>
      </c>
      <c r="H88" s="43">
        <f t="shared" si="9"/>
        <v>1004837</v>
      </c>
    </row>
    <row r="89" spans="1:8" ht="34.5" customHeight="1" x14ac:dyDescent="0.25">
      <c r="A89" s="20">
        <v>5.7</v>
      </c>
      <c r="B89" s="61" t="s">
        <v>96</v>
      </c>
      <c r="C89" s="61"/>
      <c r="D89" s="21" t="s">
        <v>33</v>
      </c>
      <c r="E89" s="13">
        <f>HABITAT!E92</f>
        <v>26706</v>
      </c>
      <c r="F89" s="40">
        <f>'R&amp;E'!E92</f>
        <v>22189</v>
      </c>
      <c r="G89" s="43">
        <f t="shared" si="8"/>
        <v>24447.5</v>
      </c>
      <c r="H89" s="43">
        <f t="shared" si="9"/>
        <v>31048</v>
      </c>
    </row>
    <row r="90" spans="1:8" ht="33" customHeight="1" x14ac:dyDescent="0.25">
      <c r="A90" s="20">
        <v>5.8</v>
      </c>
      <c r="B90" s="61" t="s">
        <v>97</v>
      </c>
      <c r="C90" s="61"/>
      <c r="D90" s="21" t="s">
        <v>33</v>
      </c>
      <c r="E90" s="13">
        <f>HABITAT!E93</f>
        <v>42322</v>
      </c>
      <c r="F90" s="40">
        <f>'R&amp;E'!E93</f>
        <v>46715</v>
      </c>
      <c r="G90" s="43">
        <f t="shared" si="8"/>
        <v>44518.5</v>
      </c>
      <c r="H90" s="43">
        <f t="shared" si="9"/>
        <v>56538</v>
      </c>
    </row>
    <row r="91" spans="1:8" ht="34.5" customHeight="1" x14ac:dyDescent="0.25">
      <c r="A91" s="20">
        <v>5.9</v>
      </c>
      <c r="B91" s="61" t="s">
        <v>98</v>
      </c>
      <c r="C91" s="61"/>
      <c r="D91" s="21" t="s">
        <v>33</v>
      </c>
      <c r="E91" s="13">
        <f>HABITAT!E94</f>
        <v>182700</v>
      </c>
      <c r="F91" s="40">
        <f>'R&amp;E'!E94</f>
        <v>170660</v>
      </c>
      <c r="G91" s="43">
        <f t="shared" si="8"/>
        <v>176680</v>
      </c>
      <c r="H91" s="43">
        <f t="shared" si="9"/>
        <v>224384</v>
      </c>
    </row>
    <row r="92" spans="1:8" ht="33.75" customHeight="1" x14ac:dyDescent="0.25">
      <c r="A92" s="22">
        <v>5.0999999999999996</v>
      </c>
      <c r="B92" s="61" t="s">
        <v>99</v>
      </c>
      <c r="C92" s="61"/>
      <c r="D92" s="21" t="s">
        <v>33</v>
      </c>
      <c r="E92" s="13">
        <f>HABITAT!E95</f>
        <v>86870</v>
      </c>
      <c r="F92" s="40">
        <f>'R&amp;E'!E95</f>
        <v>79348</v>
      </c>
      <c r="G92" s="43">
        <f t="shared" si="8"/>
        <v>83109</v>
      </c>
      <c r="H92" s="43">
        <f t="shared" si="9"/>
        <v>105548</v>
      </c>
    </row>
    <row r="93" spans="1:8" ht="36" customHeight="1" x14ac:dyDescent="0.25">
      <c r="A93" s="20">
        <v>5.1100000000000003</v>
      </c>
      <c r="B93" s="61" t="s">
        <v>100</v>
      </c>
      <c r="C93" s="61"/>
      <c r="D93" s="21" t="s">
        <v>33</v>
      </c>
      <c r="E93" s="13">
        <f>HABITAT!E96</f>
        <v>110694</v>
      </c>
      <c r="F93" s="40">
        <f>'R&amp;E'!E96</f>
        <v>115346</v>
      </c>
      <c r="G93" s="43">
        <f t="shared" si="8"/>
        <v>113020</v>
      </c>
      <c r="H93" s="43">
        <f t="shared" si="9"/>
        <v>143535</v>
      </c>
    </row>
    <row r="94" spans="1:8" ht="36" customHeight="1" x14ac:dyDescent="0.25">
      <c r="A94" s="20">
        <v>5.12</v>
      </c>
      <c r="B94" s="61" t="s">
        <v>101</v>
      </c>
      <c r="C94" s="61"/>
      <c r="D94" s="21" t="s">
        <v>33</v>
      </c>
      <c r="E94" s="13">
        <f>HABITAT!E97</f>
        <v>26432</v>
      </c>
      <c r="F94" s="40">
        <f>'R&amp;E'!E97</f>
        <v>26848</v>
      </c>
      <c r="G94" s="43">
        <f t="shared" si="8"/>
        <v>26640</v>
      </c>
      <c r="H94" s="43">
        <f t="shared" si="9"/>
        <v>33833</v>
      </c>
    </row>
    <row r="95" spans="1:8" ht="34.5" customHeight="1" x14ac:dyDescent="0.25">
      <c r="A95" s="20">
        <v>5.13</v>
      </c>
      <c r="B95" s="61" t="s">
        <v>102</v>
      </c>
      <c r="C95" s="61"/>
      <c r="D95" s="21" t="s">
        <v>33</v>
      </c>
      <c r="E95" s="13">
        <f>HABITAT!E98</f>
        <v>84000</v>
      </c>
      <c r="F95" s="40">
        <f>'R&amp;E'!E98</f>
        <v>61781</v>
      </c>
      <c r="G95" s="43">
        <f t="shared" si="8"/>
        <v>72890.5</v>
      </c>
      <c r="H95" s="43">
        <f t="shared" si="9"/>
        <v>92571</v>
      </c>
    </row>
    <row r="96" spans="1:8" ht="34.5" customHeight="1" x14ac:dyDescent="0.25">
      <c r="A96" s="20">
        <v>5.14</v>
      </c>
      <c r="B96" s="61" t="s">
        <v>103</v>
      </c>
      <c r="C96" s="61"/>
      <c r="D96" s="21" t="s">
        <v>33</v>
      </c>
      <c r="E96" s="13">
        <f>HABITAT!E99</f>
        <v>133000</v>
      </c>
      <c r="F96" s="40">
        <f>'R&amp;E'!E99</f>
        <v>114800</v>
      </c>
      <c r="G96" s="43">
        <f t="shared" si="8"/>
        <v>123900</v>
      </c>
      <c r="H96" s="43">
        <f t="shared" si="9"/>
        <v>157353</v>
      </c>
    </row>
    <row r="97" spans="1:8" ht="33.75" customHeight="1" x14ac:dyDescent="0.25">
      <c r="A97" s="20">
        <v>5.15</v>
      </c>
      <c r="B97" s="61" t="s">
        <v>104</v>
      </c>
      <c r="C97" s="61"/>
      <c r="D97" s="21" t="s">
        <v>33</v>
      </c>
      <c r="E97" s="13">
        <f>HABITAT!E100</f>
        <v>215180</v>
      </c>
      <c r="F97" s="40">
        <f>'R&amp;E'!E100</f>
        <v>207200</v>
      </c>
      <c r="G97" s="43">
        <f t="shared" si="8"/>
        <v>211190</v>
      </c>
      <c r="H97" s="43">
        <f t="shared" si="9"/>
        <v>268211</v>
      </c>
    </row>
    <row r="98" spans="1:8" ht="36" customHeight="1" x14ac:dyDescent="0.25">
      <c r="A98" s="20">
        <v>5.16</v>
      </c>
      <c r="B98" s="61" t="s">
        <v>105</v>
      </c>
      <c r="C98" s="61"/>
      <c r="D98" s="21" t="s">
        <v>33</v>
      </c>
      <c r="E98" s="13">
        <f>HABITAT!E101</f>
        <v>330119</v>
      </c>
      <c r="F98" s="40">
        <f>'R&amp;E'!E101</f>
        <v>321189</v>
      </c>
      <c r="G98" s="43">
        <f t="shared" si="8"/>
        <v>325654</v>
      </c>
      <c r="H98" s="43">
        <f t="shared" si="9"/>
        <v>413581</v>
      </c>
    </row>
    <row r="99" spans="1:8" ht="35.25" customHeight="1" x14ac:dyDescent="0.25">
      <c r="A99" s="20">
        <v>5.17</v>
      </c>
      <c r="B99" s="61" t="s">
        <v>106</v>
      </c>
      <c r="C99" s="61"/>
      <c r="D99" s="21" t="s">
        <v>72</v>
      </c>
      <c r="E99" s="13">
        <f>HABITAT!E102</f>
        <v>1421980</v>
      </c>
      <c r="F99" s="40">
        <f>'R&amp;E'!E102</f>
        <v>1380095</v>
      </c>
      <c r="G99" s="43">
        <f t="shared" si="8"/>
        <v>1401037.5</v>
      </c>
      <c r="H99" s="43">
        <f t="shared" si="9"/>
        <v>1779318</v>
      </c>
    </row>
    <row r="100" spans="1:8" ht="34.5" customHeight="1" x14ac:dyDescent="0.25">
      <c r="A100" s="20" t="s">
        <v>107</v>
      </c>
      <c r="B100" s="61" t="s">
        <v>108</v>
      </c>
      <c r="C100" s="61"/>
      <c r="D100" s="21" t="s">
        <v>72</v>
      </c>
      <c r="E100" s="13">
        <f>HABITAT!E103</f>
        <v>1700300</v>
      </c>
      <c r="F100" s="40">
        <f>'R&amp;E'!E103</f>
        <v>1666350</v>
      </c>
      <c r="G100" s="43">
        <f t="shared" si="8"/>
        <v>1683325</v>
      </c>
      <c r="H100" s="43">
        <f t="shared" si="9"/>
        <v>2137823</v>
      </c>
    </row>
    <row r="101" spans="1:8" ht="34.5" customHeight="1" x14ac:dyDescent="0.25">
      <c r="A101" s="20" t="s">
        <v>109</v>
      </c>
      <c r="B101" s="61" t="s">
        <v>110</v>
      </c>
      <c r="C101" s="61"/>
      <c r="D101" s="21" t="s">
        <v>72</v>
      </c>
      <c r="E101" s="13">
        <f>HABITAT!E104</f>
        <v>2372300</v>
      </c>
      <c r="F101" s="40">
        <f>'R&amp;E'!E104</f>
        <v>2203747</v>
      </c>
      <c r="G101" s="43">
        <f t="shared" si="8"/>
        <v>2288023.5</v>
      </c>
      <c r="H101" s="43">
        <f t="shared" si="9"/>
        <v>2905790</v>
      </c>
    </row>
    <row r="102" spans="1:8" ht="33.75" customHeight="1" x14ac:dyDescent="0.25">
      <c r="A102" s="22">
        <v>5.2</v>
      </c>
      <c r="B102" s="61" t="s">
        <v>111</v>
      </c>
      <c r="C102" s="61"/>
      <c r="D102" s="21" t="s">
        <v>72</v>
      </c>
      <c r="E102" s="13">
        <f>HABITAT!E105</f>
        <v>770910</v>
      </c>
      <c r="F102" s="40">
        <f>'R&amp;E'!E105</f>
        <v>700000</v>
      </c>
      <c r="G102" s="43">
        <f t="shared" si="8"/>
        <v>735455</v>
      </c>
      <c r="H102" s="43">
        <f t="shared" si="9"/>
        <v>934028</v>
      </c>
    </row>
    <row r="103" spans="1:8" ht="30.75" customHeight="1" x14ac:dyDescent="0.25">
      <c r="A103" s="20">
        <v>5.21</v>
      </c>
      <c r="B103" s="61" t="s">
        <v>112</v>
      </c>
      <c r="C103" s="61"/>
      <c r="D103" s="21" t="s">
        <v>72</v>
      </c>
      <c r="E103" s="13">
        <f>HABITAT!E106</f>
        <v>403620</v>
      </c>
      <c r="F103" s="40">
        <f>'R&amp;E'!E106</f>
        <v>375900</v>
      </c>
      <c r="G103" s="43">
        <f t="shared" si="8"/>
        <v>389760</v>
      </c>
      <c r="H103" s="43">
        <f t="shared" si="9"/>
        <v>494995</v>
      </c>
    </row>
    <row r="104" spans="1:8" ht="30.75" customHeight="1" x14ac:dyDescent="0.25">
      <c r="A104" s="20">
        <v>5.22</v>
      </c>
      <c r="B104" s="61" t="s">
        <v>113</v>
      </c>
      <c r="C104" s="61"/>
      <c r="D104" s="21" t="s">
        <v>72</v>
      </c>
      <c r="E104" s="13">
        <f>HABITAT!E107</f>
        <v>403620</v>
      </c>
      <c r="F104" s="40">
        <f>'R&amp;E'!E107</f>
        <v>375900</v>
      </c>
      <c r="G104" s="43">
        <f t="shared" si="8"/>
        <v>389760</v>
      </c>
      <c r="H104" s="43">
        <f t="shared" si="9"/>
        <v>494995</v>
      </c>
    </row>
    <row r="105" spans="1:8" ht="32.25" customHeight="1" x14ac:dyDescent="0.25">
      <c r="A105" s="20">
        <v>5.23</v>
      </c>
      <c r="B105" s="61" t="s">
        <v>114</v>
      </c>
      <c r="C105" s="61"/>
      <c r="D105" s="21" t="s">
        <v>72</v>
      </c>
      <c r="E105" s="13">
        <f>HABITAT!E108</f>
        <v>184380</v>
      </c>
      <c r="F105" s="40">
        <f>'R&amp;E'!E108</f>
        <v>187418</v>
      </c>
      <c r="G105" s="43">
        <f t="shared" si="8"/>
        <v>185899</v>
      </c>
      <c r="H105" s="43">
        <f t="shared" si="9"/>
        <v>236092</v>
      </c>
    </row>
    <row r="106" spans="1:8" ht="31.5" customHeight="1" x14ac:dyDescent="0.25">
      <c r="A106" s="20">
        <v>5.24</v>
      </c>
      <c r="B106" s="61" t="s">
        <v>115</v>
      </c>
      <c r="C106" s="61"/>
      <c r="D106" s="21" t="s">
        <v>72</v>
      </c>
      <c r="E106" s="13">
        <f>HABITAT!E109</f>
        <v>230705</v>
      </c>
      <c r="F106" s="40">
        <f>'R&amp;E'!E109</f>
        <v>225400</v>
      </c>
      <c r="G106" s="43">
        <f t="shared" si="8"/>
        <v>228052.5</v>
      </c>
      <c r="H106" s="43">
        <f t="shared" si="9"/>
        <v>289627</v>
      </c>
    </row>
    <row r="107" spans="1:8" ht="33" customHeight="1" x14ac:dyDescent="0.25">
      <c r="A107" s="20">
        <v>5.25</v>
      </c>
      <c r="B107" s="61" t="s">
        <v>116</v>
      </c>
      <c r="C107" s="61"/>
      <c r="D107" s="21" t="s">
        <v>72</v>
      </c>
      <c r="E107" s="13">
        <f>HABITAT!E110</f>
        <v>116844</v>
      </c>
      <c r="F107" s="40">
        <f>'R&amp;E'!E110</f>
        <v>112000</v>
      </c>
      <c r="G107" s="43">
        <f t="shared" si="8"/>
        <v>114422</v>
      </c>
      <c r="H107" s="43">
        <f t="shared" si="9"/>
        <v>145316</v>
      </c>
    </row>
    <row r="108" spans="1:8" ht="34.5" customHeight="1" x14ac:dyDescent="0.25">
      <c r="A108" s="20">
        <v>5.26</v>
      </c>
      <c r="B108" s="61" t="s">
        <v>117</v>
      </c>
      <c r="C108" s="61"/>
      <c r="D108" s="21" t="s">
        <v>72</v>
      </c>
      <c r="E108" s="13">
        <f>HABITAT!E111</f>
        <v>810460</v>
      </c>
      <c r="F108" s="40">
        <f>'R&amp;E'!E111</f>
        <v>779240</v>
      </c>
      <c r="G108" s="43">
        <f t="shared" si="8"/>
        <v>794850</v>
      </c>
      <c r="H108" s="43">
        <f t="shared" si="9"/>
        <v>1009460</v>
      </c>
    </row>
    <row r="109" spans="1:8" ht="33" customHeight="1" x14ac:dyDescent="0.25">
      <c r="A109" s="20">
        <v>5.27</v>
      </c>
      <c r="B109" s="61" t="s">
        <v>118</v>
      </c>
      <c r="C109" s="61"/>
      <c r="D109" s="21" t="s">
        <v>33</v>
      </c>
      <c r="E109" s="13">
        <f>HABITAT!E112</f>
        <v>285023</v>
      </c>
      <c r="F109" s="40">
        <f>'R&amp;E'!E112</f>
        <v>282437</v>
      </c>
      <c r="G109" s="43">
        <f t="shared" si="8"/>
        <v>283730</v>
      </c>
      <c r="H109" s="43">
        <f t="shared" si="9"/>
        <v>360337</v>
      </c>
    </row>
    <row r="110" spans="1:8" ht="33" customHeight="1" x14ac:dyDescent="0.25">
      <c r="A110" s="20">
        <v>5.28</v>
      </c>
      <c r="B110" s="61" t="s">
        <v>119</v>
      </c>
      <c r="C110" s="61"/>
      <c r="D110" s="21" t="s">
        <v>72</v>
      </c>
      <c r="E110" s="13">
        <f>HABITAT!E113</f>
        <v>167520</v>
      </c>
      <c r="F110" s="40">
        <f>'R&amp;E'!E113</f>
        <v>165126</v>
      </c>
      <c r="G110" s="43">
        <f t="shared" si="8"/>
        <v>166323</v>
      </c>
      <c r="H110" s="43">
        <f t="shared" si="9"/>
        <v>211230</v>
      </c>
    </row>
    <row r="111" spans="1:8" ht="33" customHeight="1" x14ac:dyDescent="0.25">
      <c r="A111" s="20">
        <v>5.29</v>
      </c>
      <c r="B111" s="61" t="s">
        <v>120</v>
      </c>
      <c r="C111" s="61"/>
      <c r="D111" s="21" t="s">
        <v>72</v>
      </c>
      <c r="E111" s="13">
        <f>HABITAT!E114</f>
        <v>174348</v>
      </c>
      <c r="F111" s="40">
        <f>'R&amp;E'!E114</f>
        <v>170338</v>
      </c>
      <c r="G111" s="43">
        <f t="shared" si="8"/>
        <v>172343</v>
      </c>
      <c r="H111" s="43">
        <f t="shared" si="9"/>
        <v>218876</v>
      </c>
    </row>
    <row r="112" spans="1:8" ht="30.75" customHeight="1" x14ac:dyDescent="0.25">
      <c r="A112" s="22">
        <v>5.3</v>
      </c>
      <c r="B112" s="61" t="s">
        <v>121</v>
      </c>
      <c r="C112" s="61"/>
      <c r="D112" s="21" t="s">
        <v>33</v>
      </c>
      <c r="E112" s="13">
        <f>HABITAT!E115</f>
        <v>114100</v>
      </c>
      <c r="F112" s="40">
        <f>'R&amp;E'!E115</f>
        <v>106400</v>
      </c>
      <c r="G112" s="43">
        <f t="shared" si="8"/>
        <v>110250</v>
      </c>
      <c r="H112" s="43">
        <f t="shared" si="9"/>
        <v>140018</v>
      </c>
    </row>
    <row r="113" spans="1:8" ht="30" customHeight="1" x14ac:dyDescent="0.25">
      <c r="A113" s="20">
        <v>5.31</v>
      </c>
      <c r="B113" s="61" t="s">
        <v>122</v>
      </c>
      <c r="C113" s="61"/>
      <c r="D113" s="21" t="s">
        <v>72</v>
      </c>
      <c r="E113" s="13">
        <f>HABITAT!E116</f>
        <v>384383</v>
      </c>
      <c r="F113" s="40">
        <f>'R&amp;E'!E116</f>
        <v>364916</v>
      </c>
      <c r="G113" s="43">
        <f t="shared" si="8"/>
        <v>374649.5</v>
      </c>
      <c r="H113" s="43">
        <f t="shared" si="9"/>
        <v>475805</v>
      </c>
    </row>
    <row r="114" spans="1:8" ht="31.5" customHeight="1" x14ac:dyDescent="0.25">
      <c r="A114" s="20">
        <v>5.32</v>
      </c>
      <c r="B114" s="61" t="s">
        <v>123</v>
      </c>
      <c r="C114" s="61"/>
      <c r="D114" s="21" t="s">
        <v>72</v>
      </c>
      <c r="E114" s="13">
        <f>HABITAT!E117</f>
        <v>356551</v>
      </c>
      <c r="F114" s="40">
        <f>'R&amp;E'!E117</f>
        <v>343834</v>
      </c>
      <c r="G114" s="43">
        <f t="shared" si="8"/>
        <v>350192.5</v>
      </c>
      <c r="H114" s="43">
        <f t="shared" si="9"/>
        <v>444744</v>
      </c>
    </row>
    <row r="115" spans="1:8" ht="31.5" customHeight="1" x14ac:dyDescent="0.25">
      <c r="A115" s="20">
        <v>5.33</v>
      </c>
      <c r="B115" s="61" t="s">
        <v>124</v>
      </c>
      <c r="C115" s="61"/>
      <c r="D115" s="21" t="s">
        <v>18</v>
      </c>
      <c r="E115" s="13">
        <f>HABITAT!E118</f>
        <v>12378168</v>
      </c>
      <c r="F115" s="40">
        <f>'R&amp;E'!E118</f>
        <v>12205408</v>
      </c>
      <c r="G115" s="43">
        <f t="shared" si="8"/>
        <v>12291788</v>
      </c>
      <c r="H115" s="43">
        <f t="shared" si="9"/>
        <v>15610571</v>
      </c>
    </row>
    <row r="116" spans="1:8" ht="45.75" customHeight="1" x14ac:dyDescent="0.25">
      <c r="A116" s="20">
        <v>5.34</v>
      </c>
      <c r="B116" s="61" t="s">
        <v>125</v>
      </c>
      <c r="C116" s="61"/>
      <c r="D116" s="21" t="s">
        <v>72</v>
      </c>
      <c r="E116" s="13">
        <f>HABITAT!E119</f>
        <v>2039380</v>
      </c>
      <c r="F116" s="40">
        <f>'R&amp;E'!E119</f>
        <v>1945460</v>
      </c>
      <c r="G116" s="43">
        <f t="shared" si="8"/>
        <v>1992420</v>
      </c>
      <c r="H116" s="43">
        <f t="shared" si="9"/>
        <v>2530373</v>
      </c>
    </row>
    <row r="117" spans="1:8" ht="36.75" customHeight="1" x14ac:dyDescent="0.25">
      <c r="A117" s="20">
        <v>5.35</v>
      </c>
      <c r="B117" s="61" t="s">
        <v>126</v>
      </c>
      <c r="C117" s="61"/>
      <c r="D117" s="21" t="s">
        <v>72</v>
      </c>
      <c r="E117" s="13">
        <f>HABITAT!E120</f>
        <v>31186214</v>
      </c>
      <c r="F117" s="40">
        <f>'R&amp;E'!E120</f>
        <v>29725191</v>
      </c>
      <c r="G117" s="43">
        <f t="shared" si="8"/>
        <v>30455702.5</v>
      </c>
      <c r="H117" s="43">
        <f t="shared" si="9"/>
        <v>38678742</v>
      </c>
    </row>
    <row r="118" spans="1:8" ht="46.5" customHeight="1" x14ac:dyDescent="0.25">
      <c r="A118" s="20">
        <v>5.36</v>
      </c>
      <c r="B118" s="61" t="s">
        <v>127</v>
      </c>
      <c r="C118" s="61"/>
      <c r="D118" s="21" t="s">
        <v>72</v>
      </c>
      <c r="E118" s="13">
        <f>HABITAT!E121</f>
        <v>2618700</v>
      </c>
      <c r="F118" s="40">
        <f>'R&amp;E'!E121</f>
        <v>2152374</v>
      </c>
      <c r="G118" s="43">
        <f t="shared" si="8"/>
        <v>2385537</v>
      </c>
      <c r="H118" s="43">
        <f t="shared" si="9"/>
        <v>3029632</v>
      </c>
    </row>
    <row r="119" spans="1:8" ht="48.75" customHeight="1" x14ac:dyDescent="0.25">
      <c r="A119" s="20">
        <v>5.37</v>
      </c>
      <c r="B119" s="61" t="s">
        <v>128</v>
      </c>
      <c r="C119" s="61"/>
      <c r="D119" s="21" t="s">
        <v>72</v>
      </c>
      <c r="E119" s="13">
        <f>HABITAT!E122</f>
        <v>553980</v>
      </c>
      <c r="F119" s="40">
        <f>'R&amp;E'!E122</f>
        <v>560000</v>
      </c>
      <c r="G119" s="43">
        <f t="shared" si="8"/>
        <v>556990</v>
      </c>
      <c r="H119" s="43">
        <f t="shared" si="9"/>
        <v>707377</v>
      </c>
    </row>
    <row r="120" spans="1:8" ht="47.25" customHeight="1" x14ac:dyDescent="0.25">
      <c r="A120" s="20">
        <v>5.38</v>
      </c>
      <c r="B120" s="61" t="s">
        <v>129</v>
      </c>
      <c r="C120" s="61"/>
      <c r="D120" s="21" t="s">
        <v>72</v>
      </c>
      <c r="E120" s="13">
        <f>HABITAT!E123</f>
        <v>70224000</v>
      </c>
      <c r="F120" s="40">
        <f>'R&amp;E'!E123</f>
        <v>67200000</v>
      </c>
      <c r="G120" s="43">
        <f t="shared" si="8"/>
        <v>68712000</v>
      </c>
      <c r="H120" s="43">
        <f t="shared" si="9"/>
        <v>87264240</v>
      </c>
    </row>
    <row r="121" spans="1:8" ht="32.25" customHeight="1" x14ac:dyDescent="0.25">
      <c r="A121" s="20">
        <v>5.39</v>
      </c>
      <c r="B121" s="61" t="s">
        <v>130</v>
      </c>
      <c r="C121" s="61"/>
      <c r="D121" s="21" t="s">
        <v>72</v>
      </c>
      <c r="E121" s="13">
        <f>HABITAT!E124</f>
        <v>4403000</v>
      </c>
      <c r="F121" s="40">
        <f>'R&amp;E'!E124</f>
        <v>4200000</v>
      </c>
      <c r="G121" s="43">
        <f t="shared" si="8"/>
        <v>4301500</v>
      </c>
      <c r="H121" s="43">
        <f t="shared" si="9"/>
        <v>5462905</v>
      </c>
    </row>
    <row r="122" spans="1:8" ht="31.5" customHeight="1" x14ac:dyDescent="0.25">
      <c r="A122" s="22">
        <v>5.4</v>
      </c>
      <c r="B122" s="61" t="s">
        <v>131</v>
      </c>
      <c r="C122" s="61"/>
      <c r="D122" s="21" t="s">
        <v>72</v>
      </c>
      <c r="E122" s="13">
        <f>HABITAT!E125</f>
        <v>130651</v>
      </c>
      <c r="F122" s="40">
        <f>'R&amp;E'!E125</f>
        <v>126795</v>
      </c>
      <c r="G122" s="43">
        <f t="shared" si="8"/>
        <v>128723</v>
      </c>
      <c r="H122" s="43">
        <f t="shared" si="9"/>
        <v>163478</v>
      </c>
    </row>
    <row r="123" spans="1:8" ht="33" customHeight="1" x14ac:dyDescent="0.25">
      <c r="A123" s="20">
        <v>5.41</v>
      </c>
      <c r="B123" s="61" t="s">
        <v>132</v>
      </c>
      <c r="C123" s="61"/>
      <c r="D123" s="21" t="s">
        <v>72</v>
      </c>
      <c r="E123" s="13">
        <f>HABITAT!E126</f>
        <v>115486</v>
      </c>
      <c r="F123" s="40">
        <f>'R&amp;E'!E126</f>
        <v>117369</v>
      </c>
      <c r="G123" s="43">
        <f t="shared" si="8"/>
        <v>116427.5</v>
      </c>
      <c r="H123" s="43">
        <f t="shared" si="9"/>
        <v>147863</v>
      </c>
    </row>
    <row r="124" spans="1:8" ht="33.75" customHeight="1" x14ac:dyDescent="0.25">
      <c r="A124" s="20">
        <v>5.42</v>
      </c>
      <c r="B124" s="61" t="s">
        <v>133</v>
      </c>
      <c r="C124" s="61"/>
      <c r="D124" s="21" t="s">
        <v>72</v>
      </c>
      <c r="E124" s="13">
        <f>HABITAT!E127</f>
        <v>13510</v>
      </c>
      <c r="F124" s="40">
        <f>'R&amp;E'!E127</f>
        <v>14000</v>
      </c>
      <c r="G124" s="43">
        <f t="shared" si="8"/>
        <v>13755</v>
      </c>
      <c r="H124" s="43">
        <f t="shared" si="9"/>
        <v>17469</v>
      </c>
    </row>
    <row r="125" spans="1:8" ht="50.25" customHeight="1" x14ac:dyDescent="0.25">
      <c r="A125" s="20">
        <v>5.43</v>
      </c>
      <c r="B125" s="61" t="s">
        <v>134</v>
      </c>
      <c r="C125" s="61"/>
      <c r="D125" s="21" t="s">
        <v>72</v>
      </c>
      <c r="E125" s="13">
        <f>HABITAT!E128</f>
        <v>362110</v>
      </c>
      <c r="F125" s="40">
        <f>'R&amp;E'!E128</f>
        <v>327002</v>
      </c>
      <c r="G125" s="43">
        <f t="shared" si="8"/>
        <v>344556</v>
      </c>
      <c r="H125" s="43">
        <f t="shared" si="9"/>
        <v>437586</v>
      </c>
    </row>
    <row r="126" spans="1:8" ht="51" customHeight="1" x14ac:dyDescent="0.25">
      <c r="A126" s="20">
        <v>5.44</v>
      </c>
      <c r="B126" s="61" t="s">
        <v>135</v>
      </c>
      <c r="C126" s="61"/>
      <c r="D126" s="21" t="s">
        <v>72</v>
      </c>
      <c r="E126" s="13">
        <f>HABITAT!E129</f>
        <v>1115225</v>
      </c>
      <c r="F126" s="40">
        <f>'R&amp;E'!E129</f>
        <v>1076558</v>
      </c>
      <c r="G126" s="43">
        <f t="shared" si="8"/>
        <v>1095891.5</v>
      </c>
      <c r="H126" s="43">
        <f t="shared" si="9"/>
        <v>1391782</v>
      </c>
    </row>
    <row r="127" spans="1:8" ht="34.5" customHeight="1" x14ac:dyDescent="0.25">
      <c r="A127" s="20">
        <v>5.45</v>
      </c>
      <c r="B127" s="61" t="s">
        <v>136</v>
      </c>
      <c r="C127" s="61"/>
      <c r="D127" s="21" t="s">
        <v>72</v>
      </c>
      <c r="E127" s="13">
        <f>HABITAT!E130</f>
        <v>1440446</v>
      </c>
      <c r="F127" s="40">
        <f>'R&amp;E'!E130</f>
        <v>1450166</v>
      </c>
      <c r="G127" s="43">
        <f t="shared" si="8"/>
        <v>1445306</v>
      </c>
      <c r="H127" s="43">
        <f t="shared" si="9"/>
        <v>1835539</v>
      </c>
    </row>
    <row r="128" spans="1:8" ht="47.25" customHeight="1" x14ac:dyDescent="0.25">
      <c r="A128" s="20">
        <v>5.46</v>
      </c>
      <c r="B128" s="61" t="s">
        <v>137</v>
      </c>
      <c r="C128" s="61"/>
      <c r="D128" s="21" t="s">
        <v>72</v>
      </c>
      <c r="E128" s="13">
        <f>HABITAT!E131</f>
        <v>5243980</v>
      </c>
      <c r="F128" s="40">
        <f>'R&amp;E'!E131</f>
        <v>4809070</v>
      </c>
      <c r="G128" s="43">
        <f t="shared" si="8"/>
        <v>5026525</v>
      </c>
      <c r="H128" s="43">
        <f t="shared" si="9"/>
        <v>6383687</v>
      </c>
    </row>
    <row r="129" spans="1:8" ht="38.25" customHeight="1" x14ac:dyDescent="0.25">
      <c r="A129" s="20">
        <v>5.47</v>
      </c>
      <c r="B129" s="61" t="s">
        <v>138</v>
      </c>
      <c r="C129" s="61"/>
      <c r="D129" s="21" t="s">
        <v>72</v>
      </c>
      <c r="E129" s="13">
        <f>HABITAT!E132</f>
        <v>6846000</v>
      </c>
      <c r="F129" s="40">
        <f>'R&amp;E'!E132</f>
        <v>6300000</v>
      </c>
      <c r="G129" s="43">
        <f t="shared" si="8"/>
        <v>6573000</v>
      </c>
      <c r="H129" s="43">
        <f t="shared" si="9"/>
        <v>8347710</v>
      </c>
    </row>
    <row r="130" spans="1:8" ht="15.75" x14ac:dyDescent="0.25">
      <c r="A130" s="59" t="s">
        <v>21</v>
      </c>
      <c r="B130" s="60"/>
      <c r="C130" s="60"/>
      <c r="D130" s="60"/>
      <c r="E130" s="13">
        <f>HABITAT!E133</f>
        <v>153353270</v>
      </c>
      <c r="F130" s="40">
        <f>'R&amp;E'!E133</f>
        <v>146304259</v>
      </c>
      <c r="G130" s="43">
        <f t="shared" si="8"/>
        <v>149828764.5</v>
      </c>
      <c r="H130" s="43">
        <f t="shared" si="9"/>
        <v>190282531</v>
      </c>
    </row>
    <row r="131" spans="1:8" x14ac:dyDescent="0.25">
      <c r="A131" s="46">
        <v>6</v>
      </c>
      <c r="B131" s="62" t="s">
        <v>139</v>
      </c>
      <c r="C131" s="63"/>
      <c r="D131" s="63"/>
      <c r="E131" s="63"/>
      <c r="F131" s="63"/>
      <c r="G131" s="64"/>
      <c r="H131" s="193">
        <f>SUM(H83:H130)</f>
        <v>380565064</v>
      </c>
    </row>
    <row r="132" spans="1:8" ht="78" customHeight="1" x14ac:dyDescent="0.25">
      <c r="A132" s="20" t="s">
        <v>140</v>
      </c>
      <c r="B132" s="61" t="s">
        <v>141</v>
      </c>
      <c r="C132" s="61"/>
      <c r="D132" s="21" t="s">
        <v>33</v>
      </c>
      <c r="E132" s="13">
        <f>HABITAT!E135</f>
        <v>1010240</v>
      </c>
      <c r="F132" s="40">
        <f>'R&amp;E'!E135</f>
        <v>966218</v>
      </c>
      <c r="G132" s="43">
        <f t="shared" ref="G132:G138" si="10">AVERAGE(E132,F132)</f>
        <v>988229</v>
      </c>
      <c r="H132" s="43">
        <f t="shared" si="9"/>
        <v>1255051</v>
      </c>
    </row>
    <row r="133" spans="1:8" ht="33" customHeight="1" x14ac:dyDescent="0.25">
      <c r="A133" s="20" t="s">
        <v>142</v>
      </c>
      <c r="B133" s="61" t="s">
        <v>143</v>
      </c>
      <c r="C133" s="61"/>
      <c r="D133" s="21" t="s">
        <v>33</v>
      </c>
      <c r="E133" s="13">
        <f>HABITAT!E136</f>
        <v>73500</v>
      </c>
      <c r="F133" s="40">
        <f>'R&amp;E'!E136</f>
        <v>74865</v>
      </c>
      <c r="G133" s="43">
        <f t="shared" si="10"/>
        <v>74182.5</v>
      </c>
      <c r="H133" s="43">
        <f t="shared" si="9"/>
        <v>94212</v>
      </c>
    </row>
    <row r="134" spans="1:8" ht="46.5" customHeight="1" x14ac:dyDescent="0.25">
      <c r="A134" s="20" t="s">
        <v>144</v>
      </c>
      <c r="B134" s="61" t="s">
        <v>145</v>
      </c>
      <c r="C134" s="61"/>
      <c r="D134" s="21" t="s">
        <v>13</v>
      </c>
      <c r="E134" s="13">
        <f>HABITAT!E137</f>
        <v>112728</v>
      </c>
      <c r="F134" s="40">
        <f>'R&amp;E'!E137</f>
        <v>113456</v>
      </c>
      <c r="G134" s="43">
        <f t="shared" si="10"/>
        <v>113092</v>
      </c>
      <c r="H134" s="43">
        <f t="shared" si="9"/>
        <v>143627</v>
      </c>
    </row>
    <row r="135" spans="1:8" ht="49.5" customHeight="1" x14ac:dyDescent="0.25">
      <c r="A135" s="20" t="s">
        <v>146</v>
      </c>
      <c r="B135" s="61" t="s">
        <v>147</v>
      </c>
      <c r="C135" s="61"/>
      <c r="D135" s="21" t="s">
        <v>13</v>
      </c>
      <c r="E135" s="13">
        <f>HABITAT!E138</f>
        <v>415184</v>
      </c>
      <c r="F135" s="40">
        <f>'R&amp;E'!E138</f>
        <v>377776</v>
      </c>
      <c r="G135" s="43">
        <f t="shared" si="10"/>
        <v>396480</v>
      </c>
      <c r="H135" s="43">
        <f t="shared" si="9"/>
        <v>503530</v>
      </c>
    </row>
    <row r="136" spans="1:8" ht="45" customHeight="1" x14ac:dyDescent="0.25">
      <c r="A136" s="20" t="s">
        <v>148</v>
      </c>
      <c r="B136" s="61" t="s">
        <v>149</v>
      </c>
      <c r="C136" s="61"/>
      <c r="D136" s="21" t="s">
        <v>49</v>
      </c>
      <c r="E136" s="13">
        <f>HABITAT!E139</f>
        <v>55286</v>
      </c>
      <c r="F136" s="40">
        <f>'R&amp;E'!E139</f>
        <v>49588</v>
      </c>
      <c r="G136" s="43">
        <f t="shared" si="10"/>
        <v>52437</v>
      </c>
      <c r="H136" s="43">
        <f t="shared" si="9"/>
        <v>66595</v>
      </c>
    </row>
    <row r="137" spans="1:8" ht="45.75" customHeight="1" x14ac:dyDescent="0.25">
      <c r="A137" s="20" t="s">
        <v>150</v>
      </c>
      <c r="B137" s="61" t="s">
        <v>151</v>
      </c>
      <c r="C137" s="61"/>
      <c r="D137" s="21" t="s">
        <v>33</v>
      </c>
      <c r="E137" s="13">
        <f>HABITAT!E140</f>
        <v>7840</v>
      </c>
      <c r="F137" s="40">
        <f>'R&amp;E'!E140</f>
        <v>5957</v>
      </c>
      <c r="G137" s="43">
        <f t="shared" si="10"/>
        <v>6898.5</v>
      </c>
      <c r="H137" s="43">
        <f t="shared" si="9"/>
        <v>8761</v>
      </c>
    </row>
    <row r="138" spans="1:8" ht="15.75" x14ac:dyDescent="0.25">
      <c r="A138" s="59" t="s">
        <v>21</v>
      </c>
      <c r="B138" s="60"/>
      <c r="C138" s="60"/>
      <c r="D138" s="60"/>
      <c r="E138" s="13">
        <f>HABITAT!E141</f>
        <v>1674778</v>
      </c>
      <c r="F138" s="40">
        <f>'R&amp;E'!E141</f>
        <v>1587860</v>
      </c>
      <c r="G138" s="43">
        <f t="shared" si="10"/>
        <v>1631319</v>
      </c>
      <c r="H138" s="193">
        <f>SUM(H132:H137)</f>
        <v>2071776</v>
      </c>
    </row>
    <row r="139" spans="1:8" x14ac:dyDescent="0.25">
      <c r="A139" s="46">
        <v>7</v>
      </c>
      <c r="B139" s="62" t="s">
        <v>152</v>
      </c>
      <c r="C139" s="63"/>
      <c r="D139" s="63"/>
      <c r="E139" s="63"/>
      <c r="F139" s="63"/>
      <c r="G139" s="64"/>
    </row>
    <row r="140" spans="1:8" ht="31.5" customHeight="1" x14ac:dyDescent="0.25">
      <c r="A140" s="20">
        <v>7.1</v>
      </c>
      <c r="B140" s="61" t="s">
        <v>153</v>
      </c>
      <c r="C140" s="61"/>
      <c r="D140" s="21" t="s">
        <v>13</v>
      </c>
      <c r="E140" s="13">
        <f>HABITAT!E143</f>
        <v>64540</v>
      </c>
      <c r="F140" s="40">
        <f>'R&amp;E'!E143</f>
        <v>67900</v>
      </c>
      <c r="G140" s="43">
        <f t="shared" ref="G140:G165" si="11">AVERAGE(E140,F140)</f>
        <v>66220</v>
      </c>
      <c r="H140" s="43">
        <f t="shared" ref="H140:H164" si="12">+ROUND((G140*1.27),0)</f>
        <v>84099</v>
      </c>
    </row>
    <row r="141" spans="1:8" ht="32.25" customHeight="1" x14ac:dyDescent="0.25">
      <c r="A141" s="20">
        <v>7.2</v>
      </c>
      <c r="B141" s="61" t="s">
        <v>154</v>
      </c>
      <c r="C141" s="61"/>
      <c r="D141" s="21" t="s">
        <v>13</v>
      </c>
      <c r="E141" s="13">
        <f>HABITAT!E144</f>
        <v>95900</v>
      </c>
      <c r="F141" s="40">
        <f>'R&amp;E'!E144</f>
        <v>93800</v>
      </c>
      <c r="G141" s="43">
        <f t="shared" si="11"/>
        <v>94850</v>
      </c>
      <c r="H141" s="43">
        <f t="shared" si="12"/>
        <v>120460</v>
      </c>
    </row>
    <row r="142" spans="1:8" ht="32.25" customHeight="1" x14ac:dyDescent="0.25">
      <c r="A142" s="20">
        <v>7.3</v>
      </c>
      <c r="B142" s="61" t="s">
        <v>155</v>
      </c>
      <c r="C142" s="61"/>
      <c r="D142" s="21" t="s">
        <v>13</v>
      </c>
      <c r="E142" s="13">
        <f>HABITAT!E145</f>
        <v>24402</v>
      </c>
      <c r="F142" s="40">
        <f>'R&amp;E'!E145</f>
        <v>15705</v>
      </c>
      <c r="G142" s="43">
        <f t="shared" si="11"/>
        <v>20053.5</v>
      </c>
      <c r="H142" s="43">
        <f t="shared" si="12"/>
        <v>25468</v>
      </c>
    </row>
    <row r="143" spans="1:8" ht="36" customHeight="1" x14ac:dyDescent="0.25">
      <c r="A143" s="20">
        <v>7.4</v>
      </c>
      <c r="B143" s="61" t="s">
        <v>156</v>
      </c>
      <c r="C143" s="61"/>
      <c r="D143" s="21" t="s">
        <v>13</v>
      </c>
      <c r="E143" s="13">
        <f>HABITAT!E146</f>
        <v>17640</v>
      </c>
      <c r="F143" s="40">
        <f>'R&amp;E'!E146</f>
        <v>19454</v>
      </c>
      <c r="G143" s="43">
        <f t="shared" si="11"/>
        <v>18547</v>
      </c>
      <c r="H143" s="43">
        <f t="shared" si="12"/>
        <v>23555</v>
      </c>
    </row>
    <row r="144" spans="1:8" ht="33.75" customHeight="1" x14ac:dyDescent="0.25">
      <c r="A144" s="20">
        <v>7.5</v>
      </c>
      <c r="B144" s="61" t="s">
        <v>157</v>
      </c>
      <c r="C144" s="61"/>
      <c r="D144" s="21" t="s">
        <v>13</v>
      </c>
      <c r="E144" s="13">
        <f>HABITAT!E147</f>
        <v>24360</v>
      </c>
      <c r="F144" s="40">
        <f>'R&amp;E'!E147</f>
        <v>23296</v>
      </c>
      <c r="G144" s="43">
        <f t="shared" si="11"/>
        <v>23828</v>
      </c>
      <c r="H144" s="43">
        <f t="shared" si="12"/>
        <v>30262</v>
      </c>
    </row>
    <row r="145" spans="1:8" ht="39.75" customHeight="1" x14ac:dyDescent="0.25">
      <c r="A145" s="20">
        <v>7.6</v>
      </c>
      <c r="B145" s="61" t="s">
        <v>158</v>
      </c>
      <c r="C145" s="61"/>
      <c r="D145" s="21" t="s">
        <v>13</v>
      </c>
      <c r="E145" s="13">
        <f>HABITAT!E148</f>
        <v>41238</v>
      </c>
      <c r="F145" s="40">
        <f>'R&amp;E'!E148</f>
        <v>38234</v>
      </c>
      <c r="G145" s="43">
        <f t="shared" si="11"/>
        <v>39736</v>
      </c>
      <c r="H145" s="43">
        <f t="shared" si="12"/>
        <v>50465</v>
      </c>
    </row>
    <row r="146" spans="1:8" ht="39" customHeight="1" x14ac:dyDescent="0.25">
      <c r="A146" s="20">
        <v>7.7</v>
      </c>
      <c r="B146" s="61" t="s">
        <v>159</v>
      </c>
      <c r="C146" s="61"/>
      <c r="D146" s="21" t="s">
        <v>13</v>
      </c>
      <c r="E146" s="13">
        <f>HABITAT!E149</f>
        <v>70203</v>
      </c>
      <c r="F146" s="40">
        <f>'R&amp;E'!E149</f>
        <v>67648</v>
      </c>
      <c r="G146" s="43">
        <f t="shared" si="11"/>
        <v>68925.5</v>
      </c>
      <c r="H146" s="43">
        <f t="shared" si="12"/>
        <v>87535</v>
      </c>
    </row>
    <row r="147" spans="1:8" ht="51.75" customHeight="1" x14ac:dyDescent="0.25">
      <c r="A147" s="20">
        <v>7.8</v>
      </c>
      <c r="B147" s="61" t="s">
        <v>160</v>
      </c>
      <c r="C147" s="61"/>
      <c r="D147" s="21" t="s">
        <v>13</v>
      </c>
      <c r="E147" s="13">
        <f>HABITAT!E150</f>
        <v>84839</v>
      </c>
      <c r="F147" s="40">
        <f>'R&amp;E'!E150</f>
        <v>87942</v>
      </c>
      <c r="G147" s="43">
        <f t="shared" si="11"/>
        <v>86390.5</v>
      </c>
      <c r="H147" s="43">
        <f t="shared" si="12"/>
        <v>109716</v>
      </c>
    </row>
    <row r="148" spans="1:8" ht="39.75" customHeight="1" x14ac:dyDescent="0.25">
      <c r="A148" s="20">
        <v>7.9</v>
      </c>
      <c r="B148" s="61" t="s">
        <v>161</v>
      </c>
      <c r="C148" s="61"/>
      <c r="D148" s="21" t="s">
        <v>13</v>
      </c>
      <c r="E148" s="13">
        <f>HABITAT!E151</f>
        <v>36849</v>
      </c>
      <c r="F148" s="40">
        <f>'R&amp;E'!E151</f>
        <v>31399</v>
      </c>
      <c r="G148" s="43">
        <f t="shared" si="11"/>
        <v>34124</v>
      </c>
      <c r="H148" s="43">
        <f t="shared" si="12"/>
        <v>43337</v>
      </c>
    </row>
    <row r="149" spans="1:8" ht="66" customHeight="1" x14ac:dyDescent="0.25">
      <c r="A149" s="22">
        <v>7.1</v>
      </c>
      <c r="B149" s="61" t="s">
        <v>162</v>
      </c>
      <c r="C149" s="61"/>
      <c r="D149" s="21" t="s">
        <v>13</v>
      </c>
      <c r="E149" s="13">
        <f>HABITAT!E152</f>
        <v>45930</v>
      </c>
      <c r="F149" s="40">
        <f>'R&amp;E'!E152</f>
        <v>43313</v>
      </c>
      <c r="G149" s="43">
        <f t="shared" si="11"/>
        <v>44621.5</v>
      </c>
      <c r="H149" s="43">
        <f t="shared" si="12"/>
        <v>56669</v>
      </c>
    </row>
    <row r="150" spans="1:8" ht="33" customHeight="1" x14ac:dyDescent="0.25">
      <c r="A150" s="20">
        <v>7.11</v>
      </c>
      <c r="B150" s="61" t="s">
        <v>163</v>
      </c>
      <c r="C150" s="61"/>
      <c r="D150" s="21" t="s">
        <v>13</v>
      </c>
      <c r="E150" s="13">
        <f>HABITAT!E153</f>
        <v>161476</v>
      </c>
      <c r="F150" s="40">
        <f>'R&amp;E'!E153</f>
        <v>154896</v>
      </c>
      <c r="G150" s="43">
        <f t="shared" si="11"/>
        <v>158186</v>
      </c>
      <c r="H150" s="43">
        <f t="shared" si="12"/>
        <v>200896</v>
      </c>
    </row>
    <row r="151" spans="1:8" ht="36" customHeight="1" x14ac:dyDescent="0.25">
      <c r="A151" s="20">
        <v>7.12</v>
      </c>
      <c r="B151" s="61" t="s">
        <v>164</v>
      </c>
      <c r="C151" s="61"/>
      <c r="D151" s="21" t="s">
        <v>13</v>
      </c>
      <c r="E151" s="13">
        <f>HABITAT!E154</f>
        <v>250390</v>
      </c>
      <c r="F151" s="40">
        <f>'R&amp;E'!E154</f>
        <v>240860</v>
      </c>
      <c r="G151" s="43">
        <f t="shared" si="11"/>
        <v>245625</v>
      </c>
      <c r="H151" s="43">
        <f t="shared" si="12"/>
        <v>311944</v>
      </c>
    </row>
    <row r="152" spans="1:8" ht="21" customHeight="1" x14ac:dyDescent="0.25">
      <c r="A152" s="20">
        <v>7.13</v>
      </c>
      <c r="B152" s="61" t="s">
        <v>165</v>
      </c>
      <c r="C152" s="61"/>
      <c r="D152" s="21" t="s">
        <v>33</v>
      </c>
      <c r="E152" s="13">
        <f>HABITAT!E155</f>
        <v>36120</v>
      </c>
      <c r="F152" s="40">
        <f>'R&amp;E'!E155</f>
        <v>32766</v>
      </c>
      <c r="G152" s="43">
        <f t="shared" si="11"/>
        <v>34443</v>
      </c>
      <c r="H152" s="43">
        <f t="shared" si="12"/>
        <v>43743</v>
      </c>
    </row>
    <row r="153" spans="1:8" ht="33" customHeight="1" x14ac:dyDescent="0.25">
      <c r="A153" s="20">
        <v>7.14</v>
      </c>
      <c r="B153" s="61" t="s">
        <v>166</v>
      </c>
      <c r="C153" s="61"/>
      <c r="D153" s="21" t="s">
        <v>13</v>
      </c>
      <c r="E153" s="13">
        <f>HABITAT!E156</f>
        <v>23162</v>
      </c>
      <c r="F153" s="40">
        <f>'R&amp;E'!E156</f>
        <v>21399</v>
      </c>
      <c r="G153" s="43">
        <f t="shared" si="11"/>
        <v>22280.5</v>
      </c>
      <c r="H153" s="43">
        <f t="shared" si="12"/>
        <v>28296</v>
      </c>
    </row>
    <row r="154" spans="1:8" ht="34.5" customHeight="1" x14ac:dyDescent="0.25">
      <c r="A154" s="20">
        <v>7.15</v>
      </c>
      <c r="B154" s="61" t="s">
        <v>167</v>
      </c>
      <c r="C154" s="61"/>
      <c r="D154" s="21" t="s">
        <v>33</v>
      </c>
      <c r="E154" s="13">
        <f>HABITAT!E157</f>
        <v>53379</v>
      </c>
      <c r="F154" s="40">
        <f>'R&amp;E'!E157</f>
        <v>49980</v>
      </c>
      <c r="G154" s="43">
        <f t="shared" si="11"/>
        <v>51679.5</v>
      </c>
      <c r="H154" s="43">
        <f t="shared" si="12"/>
        <v>65633</v>
      </c>
    </row>
    <row r="155" spans="1:8" ht="33.75" customHeight="1" x14ac:dyDescent="0.25">
      <c r="A155" s="20">
        <v>7.16</v>
      </c>
      <c r="B155" s="61" t="s">
        <v>168</v>
      </c>
      <c r="C155" s="61"/>
      <c r="D155" s="21" t="s">
        <v>33</v>
      </c>
      <c r="E155" s="13">
        <f>HABITAT!E158</f>
        <v>61144</v>
      </c>
      <c r="F155" s="40">
        <f>'R&amp;E'!E158</f>
        <v>52633</v>
      </c>
      <c r="G155" s="43">
        <f t="shared" si="11"/>
        <v>56888.5</v>
      </c>
      <c r="H155" s="43">
        <f t="shared" si="12"/>
        <v>72248</v>
      </c>
    </row>
    <row r="156" spans="1:8" ht="33" customHeight="1" x14ac:dyDescent="0.25">
      <c r="A156" s="20">
        <v>7.17</v>
      </c>
      <c r="B156" s="61" t="s">
        <v>169</v>
      </c>
      <c r="C156" s="61"/>
      <c r="D156" s="21" t="s">
        <v>13</v>
      </c>
      <c r="E156" s="13">
        <f>HABITAT!E159</f>
        <v>39158</v>
      </c>
      <c r="F156" s="40">
        <f>'R&amp;E'!E159</f>
        <v>31084</v>
      </c>
      <c r="G156" s="43">
        <f t="shared" si="11"/>
        <v>35121</v>
      </c>
      <c r="H156" s="43">
        <f t="shared" si="12"/>
        <v>44604</v>
      </c>
    </row>
    <row r="157" spans="1:8" ht="34.5" customHeight="1" x14ac:dyDescent="0.25">
      <c r="A157" s="20">
        <v>7.18</v>
      </c>
      <c r="B157" s="61" t="s">
        <v>170</v>
      </c>
      <c r="C157" s="61"/>
      <c r="D157" s="21" t="s">
        <v>13</v>
      </c>
      <c r="E157" s="13">
        <f>HABITAT!E160</f>
        <v>30520</v>
      </c>
      <c r="F157" s="40">
        <f>'R&amp;E'!E160</f>
        <v>28200</v>
      </c>
      <c r="G157" s="43">
        <f t="shared" si="11"/>
        <v>29360</v>
      </c>
      <c r="H157" s="43">
        <f t="shared" si="12"/>
        <v>37287</v>
      </c>
    </row>
    <row r="158" spans="1:8" ht="33.75" customHeight="1" x14ac:dyDescent="0.25">
      <c r="A158" s="20">
        <v>7.19</v>
      </c>
      <c r="B158" s="61" t="s">
        <v>171</v>
      </c>
      <c r="C158" s="61"/>
      <c r="D158" s="21" t="s">
        <v>13</v>
      </c>
      <c r="E158" s="13">
        <f>HABITAT!E161</f>
        <v>25676</v>
      </c>
      <c r="F158" s="40">
        <f>'R&amp;E'!E161</f>
        <v>21375</v>
      </c>
      <c r="G158" s="43">
        <f t="shared" si="11"/>
        <v>23525.5</v>
      </c>
      <c r="H158" s="43">
        <f t="shared" si="12"/>
        <v>29877</v>
      </c>
    </row>
    <row r="159" spans="1:8" ht="33.75" customHeight="1" x14ac:dyDescent="0.25">
      <c r="A159" s="22">
        <v>7.2</v>
      </c>
      <c r="B159" s="61" t="s">
        <v>172</v>
      </c>
      <c r="C159" s="61"/>
      <c r="D159" s="21" t="s">
        <v>13</v>
      </c>
      <c r="E159" s="13">
        <f>HABITAT!E162</f>
        <v>75460</v>
      </c>
      <c r="F159" s="40">
        <f>'R&amp;E'!E162</f>
        <v>78054</v>
      </c>
      <c r="G159" s="43">
        <f t="shared" si="11"/>
        <v>76757</v>
      </c>
      <c r="H159" s="43">
        <f t="shared" si="12"/>
        <v>97481</v>
      </c>
    </row>
    <row r="160" spans="1:8" ht="36.75" customHeight="1" x14ac:dyDescent="0.25">
      <c r="A160" s="20">
        <v>7.21</v>
      </c>
      <c r="B160" s="61" t="s">
        <v>173</v>
      </c>
      <c r="C160" s="61"/>
      <c r="D160" s="21" t="s">
        <v>13</v>
      </c>
      <c r="E160" s="13">
        <f>HABITAT!E163</f>
        <v>277620</v>
      </c>
      <c r="F160" s="40">
        <f>'R&amp;E'!E163</f>
        <v>258513</v>
      </c>
      <c r="G160" s="43">
        <f t="shared" si="11"/>
        <v>268066.5</v>
      </c>
      <c r="H160" s="43">
        <f t="shared" si="12"/>
        <v>340444</v>
      </c>
    </row>
    <row r="161" spans="1:8" ht="39.75" customHeight="1" x14ac:dyDescent="0.25">
      <c r="A161" s="20">
        <v>7.22</v>
      </c>
      <c r="B161" s="61" t="s">
        <v>174</v>
      </c>
      <c r="C161" s="61"/>
      <c r="D161" s="21" t="s">
        <v>13</v>
      </c>
      <c r="E161" s="13">
        <f>HABITAT!E164</f>
        <v>29540</v>
      </c>
      <c r="F161" s="40">
        <f>'R&amp;E'!E164</f>
        <v>32095</v>
      </c>
      <c r="G161" s="43">
        <f t="shared" si="11"/>
        <v>30817.5</v>
      </c>
      <c r="H161" s="43">
        <f t="shared" si="12"/>
        <v>39138</v>
      </c>
    </row>
    <row r="162" spans="1:8" ht="51" customHeight="1" x14ac:dyDescent="0.25">
      <c r="A162" s="20">
        <v>7.23</v>
      </c>
      <c r="B162" s="61" t="s">
        <v>175</v>
      </c>
      <c r="C162" s="61"/>
      <c r="D162" s="21" t="s">
        <v>13</v>
      </c>
      <c r="E162" s="13">
        <f>HABITAT!E165</f>
        <v>147644</v>
      </c>
      <c r="F162" s="40">
        <f>'R&amp;E'!E165</f>
        <v>143539</v>
      </c>
      <c r="G162" s="43">
        <f t="shared" si="11"/>
        <v>145591.5</v>
      </c>
      <c r="H162" s="43">
        <f t="shared" si="12"/>
        <v>184901</v>
      </c>
    </row>
    <row r="163" spans="1:8" ht="35.25" customHeight="1" x14ac:dyDescent="0.25">
      <c r="A163" s="20">
        <v>7.24</v>
      </c>
      <c r="B163" s="61" t="s">
        <v>176</v>
      </c>
      <c r="C163" s="61"/>
      <c r="D163" s="21" t="s">
        <v>13</v>
      </c>
      <c r="E163" s="13">
        <f>HABITAT!E166</f>
        <v>7938</v>
      </c>
      <c r="F163" s="40">
        <f>'R&amp;E'!E166</f>
        <v>8529</v>
      </c>
      <c r="G163" s="43">
        <f t="shared" si="11"/>
        <v>8233.5</v>
      </c>
      <c r="H163" s="43">
        <f t="shared" si="12"/>
        <v>10457</v>
      </c>
    </row>
    <row r="164" spans="1:8" ht="30.75" customHeight="1" x14ac:dyDescent="0.25">
      <c r="A164" s="20">
        <v>7.25</v>
      </c>
      <c r="B164" s="61" t="s">
        <v>177</v>
      </c>
      <c r="C164" s="61"/>
      <c r="D164" s="21" t="s">
        <v>13</v>
      </c>
      <c r="E164" s="13">
        <f>HABITAT!E167</f>
        <v>44030</v>
      </c>
      <c r="F164" s="40">
        <f>'R&amp;E'!E167</f>
        <v>41510</v>
      </c>
      <c r="G164" s="43">
        <f t="shared" si="11"/>
        <v>42770</v>
      </c>
      <c r="H164" s="43">
        <f t="shared" si="12"/>
        <v>54318</v>
      </c>
    </row>
    <row r="165" spans="1:8" ht="15.75" x14ac:dyDescent="0.25">
      <c r="A165" s="59" t="s">
        <v>21</v>
      </c>
      <c r="B165" s="60"/>
      <c r="C165" s="60"/>
      <c r="D165" s="60"/>
      <c r="E165" s="13">
        <f>HABITAT!E168</f>
        <v>1769158</v>
      </c>
      <c r="F165" s="40">
        <f>'R&amp;E'!E168</f>
        <v>1684124</v>
      </c>
      <c r="G165" s="43">
        <f t="shared" si="11"/>
        <v>1726641</v>
      </c>
      <c r="H165" s="193">
        <f>SUM(H140:H164)</f>
        <v>2192833</v>
      </c>
    </row>
    <row r="166" spans="1:8" ht="15" customHeight="1" x14ac:dyDescent="0.25">
      <c r="A166" s="47">
        <v>8</v>
      </c>
      <c r="B166" s="62" t="s">
        <v>178</v>
      </c>
      <c r="C166" s="63"/>
      <c r="D166" s="63"/>
      <c r="E166" s="63"/>
      <c r="F166" s="63"/>
      <c r="G166" s="64"/>
    </row>
    <row r="167" spans="1:8" ht="129.75" customHeight="1" x14ac:dyDescent="0.25">
      <c r="A167" s="20">
        <v>8.1</v>
      </c>
      <c r="B167" s="61" t="s">
        <v>179</v>
      </c>
      <c r="C167" s="61"/>
      <c r="D167" s="21" t="s">
        <v>13</v>
      </c>
      <c r="E167" s="13">
        <f>HABITAT!E170</f>
        <v>2505160</v>
      </c>
      <c r="F167" s="40">
        <f>'R&amp;E'!E170</f>
        <v>2345000</v>
      </c>
      <c r="G167" s="43">
        <f t="shared" ref="G167:G198" si="13">AVERAGE(E167,F167)</f>
        <v>2425080</v>
      </c>
      <c r="H167" s="43">
        <f t="shared" ref="H167:H198" si="14">+ROUND((G167*1.27),0)</f>
        <v>3079852</v>
      </c>
    </row>
    <row r="168" spans="1:8" ht="99.75" customHeight="1" x14ac:dyDescent="0.25">
      <c r="A168" s="20">
        <v>8.1999999999999993</v>
      </c>
      <c r="B168" s="61" t="s">
        <v>180</v>
      </c>
      <c r="C168" s="61"/>
      <c r="D168" s="21" t="s">
        <v>13</v>
      </c>
      <c r="E168" s="13">
        <f>HABITAT!E171</f>
        <v>2461869</v>
      </c>
      <c r="F168" s="40">
        <f>'R&amp;E'!E171</f>
        <v>2270100</v>
      </c>
      <c r="G168" s="43">
        <f t="shared" si="13"/>
        <v>2365984.5</v>
      </c>
      <c r="H168" s="43">
        <f t="shared" si="14"/>
        <v>3004800</v>
      </c>
    </row>
    <row r="169" spans="1:8" ht="48" customHeight="1" x14ac:dyDescent="0.25">
      <c r="A169" s="20">
        <v>8.3000000000000007</v>
      </c>
      <c r="B169" s="61" t="s">
        <v>181</v>
      </c>
      <c r="C169" s="61"/>
      <c r="D169" s="21" t="s">
        <v>13</v>
      </c>
      <c r="E169" s="13">
        <f>HABITAT!E172</f>
        <v>1764000</v>
      </c>
      <c r="F169" s="40">
        <f>'R&amp;E'!E172</f>
        <v>1540000</v>
      </c>
      <c r="G169" s="43">
        <f t="shared" si="13"/>
        <v>1652000</v>
      </c>
      <c r="H169" s="43">
        <f t="shared" si="14"/>
        <v>2098040</v>
      </c>
    </row>
    <row r="170" spans="1:8" ht="39.75" customHeight="1" x14ac:dyDescent="0.25">
      <c r="A170" s="20">
        <v>8.4</v>
      </c>
      <c r="B170" s="61" t="s">
        <v>182</v>
      </c>
      <c r="C170" s="61"/>
      <c r="D170" s="21" t="s">
        <v>72</v>
      </c>
      <c r="E170" s="13">
        <f>HABITAT!E173</f>
        <v>485660</v>
      </c>
      <c r="F170" s="40">
        <f>'R&amp;E'!E173</f>
        <v>492559</v>
      </c>
      <c r="G170" s="43">
        <f t="shared" si="13"/>
        <v>489109.5</v>
      </c>
      <c r="H170" s="43">
        <f t="shared" si="14"/>
        <v>621169</v>
      </c>
    </row>
    <row r="171" spans="1:8" ht="39.75" customHeight="1" x14ac:dyDescent="0.25">
      <c r="A171" s="20">
        <v>8.5</v>
      </c>
      <c r="B171" s="61" t="s">
        <v>183</v>
      </c>
      <c r="C171" s="61"/>
      <c r="D171" s="21" t="s">
        <v>72</v>
      </c>
      <c r="E171" s="13">
        <f>HABITAT!E174</f>
        <v>277340</v>
      </c>
      <c r="F171" s="40">
        <f>'R&amp;E'!E174</f>
        <v>280000</v>
      </c>
      <c r="G171" s="43">
        <f t="shared" si="13"/>
        <v>278670</v>
      </c>
      <c r="H171" s="43">
        <f t="shared" si="14"/>
        <v>353911</v>
      </c>
    </row>
    <row r="172" spans="1:8" ht="40.5" customHeight="1" x14ac:dyDescent="0.25">
      <c r="A172" s="20">
        <v>8.6</v>
      </c>
      <c r="B172" s="61" t="s">
        <v>184</v>
      </c>
      <c r="C172" s="61"/>
      <c r="D172" s="21" t="s">
        <v>72</v>
      </c>
      <c r="E172" s="13">
        <f>HABITAT!E175</f>
        <v>260680</v>
      </c>
      <c r="F172" s="40">
        <f>'R&amp;E'!E175</f>
        <v>252000</v>
      </c>
      <c r="G172" s="43">
        <f t="shared" si="13"/>
        <v>256340</v>
      </c>
      <c r="H172" s="43">
        <f t="shared" si="14"/>
        <v>325552</v>
      </c>
    </row>
    <row r="173" spans="1:8" ht="51" customHeight="1" x14ac:dyDescent="0.25">
      <c r="A173" s="20">
        <v>8.6999999999999993</v>
      </c>
      <c r="B173" s="61" t="s">
        <v>185</v>
      </c>
      <c r="C173" s="61"/>
      <c r="D173" s="21" t="s">
        <v>13</v>
      </c>
      <c r="E173" s="13">
        <f>HABITAT!E176</f>
        <v>230549</v>
      </c>
      <c r="F173" s="40">
        <f>'R&amp;E'!E176</f>
        <v>224000</v>
      </c>
      <c r="G173" s="43">
        <f t="shared" si="13"/>
        <v>227274.5</v>
      </c>
      <c r="H173" s="43">
        <f t="shared" si="14"/>
        <v>288639</v>
      </c>
    </row>
    <row r="174" spans="1:8" ht="48.75" customHeight="1" x14ac:dyDescent="0.25">
      <c r="A174" s="20">
        <v>8.8000000000000007</v>
      </c>
      <c r="B174" s="61" t="s">
        <v>186</v>
      </c>
      <c r="C174" s="61"/>
      <c r="D174" s="21" t="s">
        <v>13</v>
      </c>
      <c r="E174" s="13">
        <f>HABITAT!E177</f>
        <v>284984</v>
      </c>
      <c r="F174" s="40">
        <f>'R&amp;E'!E177</f>
        <v>280000</v>
      </c>
      <c r="G174" s="43">
        <f t="shared" si="13"/>
        <v>282492</v>
      </c>
      <c r="H174" s="43">
        <f t="shared" si="14"/>
        <v>358765</v>
      </c>
    </row>
    <row r="175" spans="1:8" ht="33.75" customHeight="1" x14ac:dyDescent="0.25">
      <c r="A175" s="20">
        <v>8.9</v>
      </c>
      <c r="B175" s="61" t="s">
        <v>187</v>
      </c>
      <c r="C175" s="61"/>
      <c r="D175" s="21" t="s">
        <v>13</v>
      </c>
      <c r="E175" s="13">
        <f>HABITAT!E178</f>
        <v>693840</v>
      </c>
      <c r="F175" s="40">
        <f>'R&amp;E'!E178</f>
        <v>666116</v>
      </c>
      <c r="G175" s="43">
        <f t="shared" si="13"/>
        <v>679978</v>
      </c>
      <c r="H175" s="43">
        <f t="shared" si="14"/>
        <v>863572</v>
      </c>
    </row>
    <row r="176" spans="1:8" ht="33.75" customHeight="1" x14ac:dyDescent="0.25">
      <c r="A176" s="22">
        <v>8.1</v>
      </c>
      <c r="B176" s="61" t="s">
        <v>188</v>
      </c>
      <c r="C176" s="61"/>
      <c r="D176" s="21" t="s">
        <v>13</v>
      </c>
      <c r="E176" s="13">
        <f>HABITAT!E179</f>
        <v>693840</v>
      </c>
      <c r="F176" s="40">
        <f>'R&amp;E'!E179</f>
        <v>693840</v>
      </c>
      <c r="G176" s="43">
        <f t="shared" si="13"/>
        <v>693840</v>
      </c>
      <c r="H176" s="43">
        <f t="shared" si="14"/>
        <v>881177</v>
      </c>
    </row>
    <row r="177" spans="1:8" ht="42" customHeight="1" x14ac:dyDescent="0.25">
      <c r="A177" s="20">
        <v>8.11</v>
      </c>
      <c r="B177" s="61" t="s">
        <v>189</v>
      </c>
      <c r="C177" s="61"/>
      <c r="D177" s="21" t="s">
        <v>13</v>
      </c>
      <c r="E177" s="13">
        <f>HABITAT!E180</f>
        <v>368760</v>
      </c>
      <c r="F177" s="40">
        <f>'R&amp;E'!E180</f>
        <v>348484</v>
      </c>
      <c r="G177" s="43">
        <f t="shared" si="13"/>
        <v>358622</v>
      </c>
      <c r="H177" s="43">
        <f t="shared" si="14"/>
        <v>455450</v>
      </c>
    </row>
    <row r="178" spans="1:8" ht="45.75" customHeight="1" x14ac:dyDescent="0.25">
      <c r="A178" s="20">
        <v>8.1199999999999992</v>
      </c>
      <c r="B178" s="61" t="s">
        <v>190</v>
      </c>
      <c r="C178" s="61"/>
      <c r="D178" s="21" t="s">
        <v>13</v>
      </c>
      <c r="E178" s="13">
        <f>HABITAT!E181</f>
        <v>378794</v>
      </c>
      <c r="F178" s="40">
        <f>'R&amp;E'!E181</f>
        <v>376484</v>
      </c>
      <c r="G178" s="43">
        <f t="shared" si="13"/>
        <v>377639</v>
      </c>
      <c r="H178" s="43">
        <f t="shared" si="14"/>
        <v>479602</v>
      </c>
    </row>
    <row r="179" spans="1:8" ht="104.25" customHeight="1" x14ac:dyDescent="0.25">
      <c r="A179" s="20">
        <v>8.1300000000000008</v>
      </c>
      <c r="B179" s="61" t="s">
        <v>191</v>
      </c>
      <c r="C179" s="61"/>
      <c r="D179" s="21" t="s">
        <v>13</v>
      </c>
      <c r="E179" s="13">
        <f>HABITAT!E182</f>
        <v>2492658</v>
      </c>
      <c r="F179" s="40">
        <f>'R&amp;E'!E182</f>
        <v>2310000</v>
      </c>
      <c r="G179" s="43">
        <f t="shared" si="13"/>
        <v>2401329</v>
      </c>
      <c r="H179" s="43">
        <f t="shared" si="14"/>
        <v>3049688</v>
      </c>
    </row>
    <row r="180" spans="1:8" ht="151.5" customHeight="1" x14ac:dyDescent="0.25">
      <c r="A180" s="20">
        <v>8.14</v>
      </c>
      <c r="B180" s="61" t="s">
        <v>192</v>
      </c>
      <c r="C180" s="61"/>
      <c r="D180" s="21" t="s">
        <v>13</v>
      </c>
      <c r="E180" s="13">
        <f>HABITAT!E183</f>
        <v>2794834</v>
      </c>
      <c r="F180" s="40">
        <f>'R&amp;E'!E183</f>
        <v>2730000</v>
      </c>
      <c r="G180" s="43">
        <f t="shared" si="13"/>
        <v>2762417</v>
      </c>
      <c r="H180" s="43">
        <f t="shared" si="14"/>
        <v>3508270</v>
      </c>
    </row>
    <row r="181" spans="1:8" ht="102" customHeight="1" x14ac:dyDescent="0.25">
      <c r="A181" s="20">
        <v>8.15</v>
      </c>
      <c r="B181" s="61" t="s">
        <v>193</v>
      </c>
      <c r="C181" s="61"/>
      <c r="D181" s="21" t="s">
        <v>13</v>
      </c>
      <c r="E181" s="13">
        <f>HABITAT!E184</f>
        <v>2763110</v>
      </c>
      <c r="F181" s="40">
        <f>'R&amp;E'!E184</f>
        <v>2520000</v>
      </c>
      <c r="G181" s="43">
        <f t="shared" si="13"/>
        <v>2641555</v>
      </c>
      <c r="H181" s="43">
        <f t="shared" si="14"/>
        <v>3354775</v>
      </c>
    </row>
    <row r="182" spans="1:8" ht="150" customHeight="1" x14ac:dyDescent="0.25">
      <c r="A182" s="20">
        <v>8.16</v>
      </c>
      <c r="B182" s="61" t="s">
        <v>194</v>
      </c>
      <c r="C182" s="61"/>
      <c r="D182" s="21" t="s">
        <v>13</v>
      </c>
      <c r="E182" s="13">
        <f>HABITAT!E185</f>
        <v>2861138</v>
      </c>
      <c r="F182" s="40">
        <f>'R&amp;E'!E185</f>
        <v>2814000</v>
      </c>
      <c r="G182" s="43">
        <f t="shared" si="13"/>
        <v>2837569</v>
      </c>
      <c r="H182" s="43">
        <f t="shared" si="14"/>
        <v>3603713</v>
      </c>
    </row>
    <row r="183" spans="1:8" ht="93.75" customHeight="1" x14ac:dyDescent="0.25">
      <c r="A183" s="20">
        <v>8.17</v>
      </c>
      <c r="B183" s="61" t="s">
        <v>195</v>
      </c>
      <c r="C183" s="61"/>
      <c r="D183" s="21" t="s">
        <v>13</v>
      </c>
      <c r="E183" s="13">
        <f>HABITAT!E186</f>
        <v>2408560</v>
      </c>
      <c r="F183" s="40">
        <f>'R&amp;E'!E186</f>
        <v>2352000</v>
      </c>
      <c r="G183" s="43">
        <f t="shared" si="13"/>
        <v>2380280</v>
      </c>
      <c r="H183" s="43">
        <f t="shared" si="14"/>
        <v>3022956</v>
      </c>
    </row>
    <row r="184" spans="1:8" ht="162" customHeight="1" x14ac:dyDescent="0.25">
      <c r="A184" s="20">
        <v>8.18</v>
      </c>
      <c r="B184" s="61" t="s">
        <v>196</v>
      </c>
      <c r="C184" s="61"/>
      <c r="D184" s="21" t="s">
        <v>13</v>
      </c>
      <c r="E184" s="13">
        <f>HABITAT!E187</f>
        <v>2562000</v>
      </c>
      <c r="F184" s="40">
        <f>'R&amp;E'!E187</f>
        <v>2450000</v>
      </c>
      <c r="G184" s="43">
        <f t="shared" si="13"/>
        <v>2506000</v>
      </c>
      <c r="H184" s="43">
        <f t="shared" si="14"/>
        <v>3182620</v>
      </c>
    </row>
    <row r="185" spans="1:8" ht="93" customHeight="1" x14ac:dyDescent="0.25">
      <c r="A185" s="20">
        <v>8.19</v>
      </c>
      <c r="B185" s="61" t="s">
        <v>197</v>
      </c>
      <c r="C185" s="61"/>
      <c r="D185" s="21" t="s">
        <v>13</v>
      </c>
      <c r="E185" s="13">
        <f>HABITAT!E188</f>
        <v>2730000</v>
      </c>
      <c r="F185" s="40">
        <f>'R&amp;E'!E188</f>
        <v>2618000</v>
      </c>
      <c r="G185" s="43">
        <f t="shared" si="13"/>
        <v>2674000</v>
      </c>
      <c r="H185" s="43">
        <f t="shared" si="14"/>
        <v>3395980</v>
      </c>
    </row>
    <row r="186" spans="1:8" ht="34.5" customHeight="1" x14ac:dyDescent="0.25">
      <c r="A186" s="22">
        <v>8.1999999999999993</v>
      </c>
      <c r="B186" s="61" t="s">
        <v>198</v>
      </c>
      <c r="C186" s="61"/>
      <c r="D186" s="21" t="s">
        <v>33</v>
      </c>
      <c r="E186" s="13">
        <f>HABITAT!E189</f>
        <v>64862</v>
      </c>
      <c r="F186" s="40">
        <f>'R&amp;E'!E189</f>
        <v>56000</v>
      </c>
      <c r="G186" s="43">
        <f t="shared" si="13"/>
        <v>60431</v>
      </c>
      <c r="H186" s="43">
        <f t="shared" si="14"/>
        <v>76747</v>
      </c>
    </row>
    <row r="187" spans="1:8" ht="36" customHeight="1" x14ac:dyDescent="0.25">
      <c r="A187" s="20">
        <v>8.2100000000000009</v>
      </c>
      <c r="B187" s="61" t="s">
        <v>199</v>
      </c>
      <c r="C187" s="61"/>
      <c r="D187" s="21" t="s">
        <v>13</v>
      </c>
      <c r="E187" s="13">
        <f>HABITAT!E190</f>
        <v>18830</v>
      </c>
      <c r="F187" s="40">
        <f>'R&amp;E'!E190</f>
        <v>21000</v>
      </c>
      <c r="G187" s="43">
        <f t="shared" si="13"/>
        <v>19915</v>
      </c>
      <c r="H187" s="43">
        <f t="shared" si="14"/>
        <v>25292</v>
      </c>
    </row>
    <row r="188" spans="1:8" ht="38.25" customHeight="1" x14ac:dyDescent="0.25">
      <c r="A188" s="20">
        <v>8.2200000000000006</v>
      </c>
      <c r="B188" s="61" t="s">
        <v>200</v>
      </c>
      <c r="C188" s="61"/>
      <c r="D188" s="21" t="s">
        <v>13</v>
      </c>
      <c r="E188" s="13">
        <f>HABITAT!E191</f>
        <v>134092</v>
      </c>
      <c r="F188" s="40">
        <f>'R&amp;E'!E191</f>
        <v>129637</v>
      </c>
      <c r="G188" s="43">
        <f t="shared" si="13"/>
        <v>131864.5</v>
      </c>
      <c r="H188" s="43">
        <f t="shared" si="14"/>
        <v>167468</v>
      </c>
    </row>
    <row r="189" spans="1:8" ht="39" customHeight="1" x14ac:dyDescent="0.25">
      <c r="A189" s="20">
        <v>8.23</v>
      </c>
      <c r="B189" s="61" t="s">
        <v>201</v>
      </c>
      <c r="C189" s="61"/>
      <c r="D189" s="21" t="s">
        <v>13</v>
      </c>
      <c r="E189" s="13">
        <f>HABITAT!E192</f>
        <v>134092</v>
      </c>
      <c r="F189" s="40">
        <f>'R&amp;E'!E192</f>
        <v>129637</v>
      </c>
      <c r="G189" s="43">
        <f t="shared" si="13"/>
        <v>131864.5</v>
      </c>
      <c r="H189" s="43">
        <f t="shared" si="14"/>
        <v>167468</v>
      </c>
    </row>
    <row r="190" spans="1:8" ht="42" customHeight="1" x14ac:dyDescent="0.25">
      <c r="A190" s="20">
        <v>8.24</v>
      </c>
      <c r="B190" s="61" t="s">
        <v>202</v>
      </c>
      <c r="C190" s="61"/>
      <c r="D190" s="21" t="s">
        <v>72</v>
      </c>
      <c r="E190" s="13">
        <f>HABITAT!E193</f>
        <v>200900</v>
      </c>
      <c r="F190" s="40">
        <f>'R&amp;E'!E193</f>
        <v>186599</v>
      </c>
      <c r="G190" s="43">
        <f t="shared" si="13"/>
        <v>193749.5</v>
      </c>
      <c r="H190" s="43">
        <f t="shared" si="14"/>
        <v>246062</v>
      </c>
    </row>
    <row r="191" spans="1:8" ht="72" customHeight="1" x14ac:dyDescent="0.25">
      <c r="A191" s="20">
        <v>8.25</v>
      </c>
      <c r="B191" s="61" t="s">
        <v>203</v>
      </c>
      <c r="C191" s="61"/>
      <c r="D191" s="21" t="s">
        <v>27</v>
      </c>
      <c r="E191" s="13">
        <f>HABITAT!E194</f>
        <v>659386</v>
      </c>
      <c r="F191" s="40">
        <f>'R&amp;E'!E194</f>
        <v>630000</v>
      </c>
      <c r="G191" s="43">
        <f t="shared" si="13"/>
        <v>644693</v>
      </c>
      <c r="H191" s="43">
        <f t="shared" si="14"/>
        <v>818760</v>
      </c>
    </row>
    <row r="192" spans="1:8" ht="84.75" customHeight="1" x14ac:dyDescent="0.25">
      <c r="A192" s="20">
        <v>8.26</v>
      </c>
      <c r="B192" s="61" t="s">
        <v>204</v>
      </c>
      <c r="C192" s="61"/>
      <c r="D192" s="21" t="s">
        <v>27</v>
      </c>
      <c r="E192" s="13">
        <f>HABITAT!E195</f>
        <v>988204</v>
      </c>
      <c r="F192" s="40">
        <f>'R&amp;E'!E195</f>
        <v>980000</v>
      </c>
      <c r="G192" s="43">
        <f t="shared" si="13"/>
        <v>984102</v>
      </c>
      <c r="H192" s="43">
        <f t="shared" si="14"/>
        <v>1249810</v>
      </c>
    </row>
    <row r="193" spans="1:8" ht="35.25" customHeight="1" x14ac:dyDescent="0.25">
      <c r="A193" s="20">
        <v>8.27</v>
      </c>
      <c r="B193" s="61" t="s">
        <v>205</v>
      </c>
      <c r="C193" s="61"/>
      <c r="D193" s="21" t="s">
        <v>33</v>
      </c>
      <c r="E193" s="13">
        <f>HABITAT!E196</f>
        <v>311500</v>
      </c>
      <c r="F193" s="40">
        <f>'R&amp;E'!E196</f>
        <v>269735</v>
      </c>
      <c r="G193" s="43">
        <f t="shared" si="13"/>
        <v>290617.5</v>
      </c>
      <c r="H193" s="43">
        <f t="shared" si="14"/>
        <v>369084</v>
      </c>
    </row>
    <row r="194" spans="1:8" ht="34.5" customHeight="1" x14ac:dyDescent="0.25">
      <c r="A194" s="20">
        <v>8.2799999999999994</v>
      </c>
      <c r="B194" s="61" t="s">
        <v>206</v>
      </c>
      <c r="C194" s="61"/>
      <c r="D194" s="21" t="s">
        <v>13</v>
      </c>
      <c r="E194" s="13">
        <f>HABITAT!E197</f>
        <v>1540452</v>
      </c>
      <c r="F194" s="40">
        <f>'R&amp;E'!E197</f>
        <v>1511052</v>
      </c>
      <c r="G194" s="43">
        <f t="shared" si="13"/>
        <v>1525752</v>
      </c>
      <c r="H194" s="43">
        <f t="shared" si="14"/>
        <v>1937705</v>
      </c>
    </row>
    <row r="195" spans="1:8" ht="34.5" customHeight="1" x14ac:dyDescent="0.25">
      <c r="A195" s="20">
        <v>8.2899999999999991</v>
      </c>
      <c r="B195" s="61" t="s">
        <v>207</v>
      </c>
      <c r="C195" s="61"/>
      <c r="D195" s="21" t="s">
        <v>33</v>
      </c>
      <c r="E195" s="13">
        <f>HABITAT!E198</f>
        <v>921498</v>
      </c>
      <c r="F195" s="40">
        <f>'R&amp;E'!E198</f>
        <v>890058</v>
      </c>
      <c r="G195" s="43">
        <f t="shared" si="13"/>
        <v>905778</v>
      </c>
      <c r="H195" s="43">
        <f t="shared" si="14"/>
        <v>1150338</v>
      </c>
    </row>
    <row r="196" spans="1:8" ht="36" customHeight="1" x14ac:dyDescent="0.25">
      <c r="A196" s="22">
        <v>8.3000000000000007</v>
      </c>
      <c r="B196" s="61" t="s">
        <v>208</v>
      </c>
      <c r="C196" s="61"/>
      <c r="D196" s="21" t="s">
        <v>72</v>
      </c>
      <c r="E196" s="13">
        <f>HABITAT!E199</f>
        <v>10220</v>
      </c>
      <c r="F196" s="40">
        <f>'R&amp;E'!E199</f>
        <v>10763</v>
      </c>
      <c r="G196" s="43">
        <f t="shared" si="13"/>
        <v>10491.5</v>
      </c>
      <c r="H196" s="43">
        <f t="shared" si="14"/>
        <v>13324</v>
      </c>
    </row>
    <row r="197" spans="1:8" ht="37.5" customHeight="1" x14ac:dyDescent="0.25">
      <c r="A197" s="20">
        <v>8.31</v>
      </c>
      <c r="B197" s="61" t="s">
        <v>209</v>
      </c>
      <c r="C197" s="61"/>
      <c r="D197" s="21" t="s">
        <v>13</v>
      </c>
      <c r="E197" s="13">
        <f>HABITAT!E200</f>
        <v>218120</v>
      </c>
      <c r="F197" s="40">
        <f>'R&amp;E'!E200</f>
        <v>212180</v>
      </c>
      <c r="G197" s="43">
        <f t="shared" si="13"/>
        <v>215150</v>
      </c>
      <c r="H197" s="43">
        <f t="shared" si="14"/>
        <v>273241</v>
      </c>
    </row>
    <row r="198" spans="1:8" ht="44.25" customHeight="1" x14ac:dyDescent="0.25">
      <c r="A198" s="20">
        <v>8.32</v>
      </c>
      <c r="B198" s="61" t="s">
        <v>210</v>
      </c>
      <c r="C198" s="61"/>
      <c r="D198" s="21" t="s">
        <v>13</v>
      </c>
      <c r="E198" s="13">
        <f>HABITAT!E201</f>
        <v>222250</v>
      </c>
      <c r="F198" s="40">
        <f>'R&amp;E'!E201</f>
        <v>210000</v>
      </c>
      <c r="G198" s="43">
        <f t="shared" si="13"/>
        <v>216125</v>
      </c>
      <c r="H198" s="43">
        <f t="shared" si="14"/>
        <v>274479</v>
      </c>
    </row>
    <row r="199" spans="1:8" ht="15.75" x14ac:dyDescent="0.25">
      <c r="A199" s="59" t="s">
        <v>21</v>
      </c>
      <c r="B199" s="60"/>
      <c r="C199" s="60"/>
      <c r="D199" s="60"/>
      <c r="E199" s="13">
        <f>HABITAT!E202</f>
        <v>34442182</v>
      </c>
      <c r="F199" s="40">
        <f>'R&amp;E'!E202</f>
        <v>32799244</v>
      </c>
      <c r="G199" s="43">
        <f>AVERAGE(E199,F199)</f>
        <v>33620713</v>
      </c>
      <c r="H199" s="193">
        <f>SUM(H167:H198)</f>
        <v>42698309</v>
      </c>
    </row>
    <row r="200" spans="1:8" ht="15" customHeight="1" x14ac:dyDescent="0.25">
      <c r="A200" s="47">
        <v>9</v>
      </c>
      <c r="B200" s="62" t="s">
        <v>211</v>
      </c>
      <c r="C200" s="63"/>
      <c r="D200" s="63"/>
      <c r="E200" s="63"/>
      <c r="F200" s="63"/>
      <c r="G200" s="64"/>
    </row>
    <row r="201" spans="1:8" ht="47.25" customHeight="1" x14ac:dyDescent="0.25">
      <c r="A201" s="20">
        <v>9.1</v>
      </c>
      <c r="B201" s="61" t="s">
        <v>212</v>
      </c>
      <c r="C201" s="61"/>
      <c r="D201" s="21" t="s">
        <v>72</v>
      </c>
      <c r="E201" s="13">
        <f>HABITAT!E204</f>
        <v>68166</v>
      </c>
      <c r="F201" s="40">
        <f>'R&amp;E'!E204</f>
        <v>63000</v>
      </c>
      <c r="G201" s="43">
        <f t="shared" ref="G201:G221" si="15">AVERAGE(E201,F201)</f>
        <v>65583</v>
      </c>
      <c r="H201" s="43">
        <f t="shared" ref="H201:H220" si="16">+ROUND((G201*1.27),0)</f>
        <v>83290</v>
      </c>
    </row>
    <row r="202" spans="1:8" ht="49.5" customHeight="1" x14ac:dyDescent="0.25">
      <c r="A202" s="20">
        <v>9.1999999999999993</v>
      </c>
      <c r="B202" s="61" t="s">
        <v>213</v>
      </c>
      <c r="C202" s="61"/>
      <c r="D202" s="21" t="s">
        <v>33</v>
      </c>
      <c r="E202" s="13">
        <f>HABITAT!E205</f>
        <v>24206</v>
      </c>
      <c r="F202" s="40">
        <f>'R&amp;E'!E205</f>
        <v>26600</v>
      </c>
      <c r="G202" s="43">
        <f t="shared" si="15"/>
        <v>25403</v>
      </c>
      <c r="H202" s="43">
        <f t="shared" si="16"/>
        <v>32262</v>
      </c>
    </row>
    <row r="203" spans="1:8" ht="71.25" customHeight="1" x14ac:dyDescent="0.25">
      <c r="A203" s="20">
        <v>9.3000000000000007</v>
      </c>
      <c r="B203" s="61" t="s">
        <v>214</v>
      </c>
      <c r="C203" s="61"/>
      <c r="D203" s="21" t="s">
        <v>72</v>
      </c>
      <c r="E203" s="13">
        <f>HABITAT!E206</f>
        <v>224641</v>
      </c>
      <c r="F203" s="40">
        <f>'R&amp;E'!E206</f>
        <v>210000</v>
      </c>
      <c r="G203" s="43">
        <f t="shared" si="15"/>
        <v>217320.5</v>
      </c>
      <c r="H203" s="43">
        <f t="shared" si="16"/>
        <v>275997</v>
      </c>
    </row>
    <row r="204" spans="1:8" ht="35.25" customHeight="1" x14ac:dyDescent="0.25">
      <c r="A204" s="20">
        <v>9.4</v>
      </c>
      <c r="B204" s="61" t="s">
        <v>215</v>
      </c>
      <c r="C204" s="61"/>
      <c r="D204" s="21" t="s">
        <v>72</v>
      </c>
      <c r="E204" s="13">
        <f>HABITAT!E207</f>
        <v>128988</v>
      </c>
      <c r="F204" s="40">
        <f>'R&amp;E'!E207</f>
        <v>123588</v>
      </c>
      <c r="G204" s="43">
        <f t="shared" si="15"/>
        <v>126288</v>
      </c>
      <c r="H204" s="43">
        <f t="shared" si="16"/>
        <v>160386</v>
      </c>
    </row>
    <row r="205" spans="1:8" ht="34.5" customHeight="1" x14ac:dyDescent="0.25">
      <c r="A205" s="20">
        <v>9.5</v>
      </c>
      <c r="B205" s="61" t="s">
        <v>216</v>
      </c>
      <c r="C205" s="61"/>
      <c r="D205" s="21" t="s">
        <v>72</v>
      </c>
      <c r="E205" s="13">
        <f>HABITAT!E208</f>
        <v>547040</v>
      </c>
      <c r="F205" s="40">
        <f>'R&amp;E'!E208</f>
        <v>550904</v>
      </c>
      <c r="G205" s="43">
        <f t="shared" si="15"/>
        <v>548972</v>
      </c>
      <c r="H205" s="43">
        <f t="shared" si="16"/>
        <v>697194</v>
      </c>
    </row>
    <row r="206" spans="1:8" ht="33" customHeight="1" x14ac:dyDescent="0.25">
      <c r="A206" s="20">
        <v>9.6</v>
      </c>
      <c r="B206" s="61" t="s">
        <v>217</v>
      </c>
      <c r="C206" s="61"/>
      <c r="D206" s="21" t="s">
        <v>72</v>
      </c>
      <c r="E206" s="13">
        <f>HABITAT!E209</f>
        <v>305200</v>
      </c>
      <c r="F206" s="40">
        <f>'R&amp;E'!E209</f>
        <v>280000</v>
      </c>
      <c r="G206" s="43">
        <f t="shared" si="15"/>
        <v>292600</v>
      </c>
      <c r="H206" s="43">
        <f t="shared" si="16"/>
        <v>371602</v>
      </c>
    </row>
    <row r="207" spans="1:8" ht="33.75" customHeight="1" x14ac:dyDescent="0.25">
      <c r="A207" s="20">
        <v>9.6999999999999993</v>
      </c>
      <c r="B207" s="61" t="s">
        <v>218</v>
      </c>
      <c r="C207" s="61"/>
      <c r="D207" s="21" t="s">
        <v>72</v>
      </c>
      <c r="E207" s="13">
        <f>HABITAT!E210</f>
        <v>575217</v>
      </c>
      <c r="F207" s="40">
        <f>'R&amp;E'!E210</f>
        <v>539990</v>
      </c>
      <c r="G207" s="43">
        <f t="shared" si="15"/>
        <v>557603.5</v>
      </c>
      <c r="H207" s="43">
        <f t="shared" si="16"/>
        <v>708156</v>
      </c>
    </row>
    <row r="208" spans="1:8" ht="36" customHeight="1" x14ac:dyDescent="0.25">
      <c r="A208" s="20">
        <v>9.8000000000000007</v>
      </c>
      <c r="B208" s="61" t="s">
        <v>219</v>
      </c>
      <c r="C208" s="61"/>
      <c r="D208" s="21" t="s">
        <v>33</v>
      </c>
      <c r="E208" s="13">
        <f>HABITAT!E211</f>
        <v>35686</v>
      </c>
      <c r="F208" s="40">
        <f>'R&amp;E'!E211</f>
        <v>36400</v>
      </c>
      <c r="G208" s="43">
        <f t="shared" si="15"/>
        <v>36043</v>
      </c>
      <c r="H208" s="43">
        <f t="shared" si="16"/>
        <v>45775</v>
      </c>
    </row>
    <row r="209" spans="1:8" ht="35.25" customHeight="1" x14ac:dyDescent="0.25">
      <c r="A209" s="20">
        <v>9.9</v>
      </c>
      <c r="B209" s="61" t="s">
        <v>220</v>
      </c>
      <c r="C209" s="61"/>
      <c r="D209" s="21" t="s">
        <v>33</v>
      </c>
      <c r="E209" s="13">
        <f>HABITAT!E212</f>
        <v>897008</v>
      </c>
      <c r="F209" s="40">
        <f>'R&amp;E'!E212</f>
        <v>890058</v>
      </c>
      <c r="G209" s="43">
        <f t="shared" si="15"/>
        <v>893533</v>
      </c>
      <c r="H209" s="43">
        <f t="shared" si="16"/>
        <v>1134787</v>
      </c>
    </row>
    <row r="210" spans="1:8" ht="41.25" customHeight="1" x14ac:dyDescent="0.25">
      <c r="A210" s="20">
        <v>9.1</v>
      </c>
      <c r="B210" s="61" t="s">
        <v>221</v>
      </c>
      <c r="C210" s="61"/>
      <c r="D210" s="21" t="s">
        <v>33</v>
      </c>
      <c r="E210" s="13">
        <f>HABITAT!E213</f>
        <v>56000</v>
      </c>
      <c r="F210" s="40">
        <f>'R&amp;E'!E213</f>
        <v>50400</v>
      </c>
      <c r="G210" s="43">
        <f t="shared" si="15"/>
        <v>53200</v>
      </c>
      <c r="H210" s="43">
        <f t="shared" si="16"/>
        <v>67564</v>
      </c>
    </row>
    <row r="211" spans="1:8" ht="52.5" customHeight="1" x14ac:dyDescent="0.25">
      <c r="A211" s="20">
        <v>9.11</v>
      </c>
      <c r="B211" s="61" t="s">
        <v>222</v>
      </c>
      <c r="C211" s="61"/>
      <c r="D211" s="21" t="s">
        <v>13</v>
      </c>
      <c r="E211" s="13">
        <f>HABITAT!E214</f>
        <v>1778836</v>
      </c>
      <c r="F211" s="40">
        <f>'R&amp;E'!E214</f>
        <v>1637370</v>
      </c>
      <c r="G211" s="43">
        <f t="shared" si="15"/>
        <v>1708103</v>
      </c>
      <c r="H211" s="43">
        <f t="shared" si="16"/>
        <v>2169291</v>
      </c>
    </row>
    <row r="212" spans="1:8" ht="39.75" customHeight="1" x14ac:dyDescent="0.25">
      <c r="A212" s="20">
        <v>9.1199999999999992</v>
      </c>
      <c r="B212" s="61" t="s">
        <v>223</v>
      </c>
      <c r="C212" s="61"/>
      <c r="D212" s="21" t="s">
        <v>13</v>
      </c>
      <c r="E212" s="13">
        <f>HABITAT!E215</f>
        <v>92036</v>
      </c>
      <c r="F212" s="40">
        <f>'R&amp;E'!E215</f>
        <v>97861</v>
      </c>
      <c r="G212" s="43">
        <f t="shared" si="15"/>
        <v>94948.5</v>
      </c>
      <c r="H212" s="43">
        <f t="shared" si="16"/>
        <v>120585</v>
      </c>
    </row>
    <row r="213" spans="1:8" ht="41.25" customHeight="1" x14ac:dyDescent="0.25">
      <c r="A213" s="20">
        <v>9.1300000000000008</v>
      </c>
      <c r="B213" s="61" t="s">
        <v>224</v>
      </c>
      <c r="C213" s="61"/>
      <c r="D213" s="21" t="s">
        <v>13</v>
      </c>
      <c r="E213" s="13">
        <f>HABITAT!E216</f>
        <v>101920</v>
      </c>
      <c r="F213" s="40">
        <f>'R&amp;E'!E216</f>
        <v>105510</v>
      </c>
      <c r="G213" s="43">
        <f t="shared" si="15"/>
        <v>103715</v>
      </c>
      <c r="H213" s="43">
        <f t="shared" si="16"/>
        <v>131718</v>
      </c>
    </row>
    <row r="214" spans="1:8" ht="100.5" customHeight="1" x14ac:dyDescent="0.25">
      <c r="A214" s="20">
        <v>9.14</v>
      </c>
      <c r="B214" s="61" t="s">
        <v>225</v>
      </c>
      <c r="C214" s="61"/>
      <c r="D214" s="21" t="s">
        <v>72</v>
      </c>
      <c r="E214" s="13">
        <f>HABITAT!E217</f>
        <v>231280</v>
      </c>
      <c r="F214" s="40">
        <f>'R&amp;E'!E217</f>
        <v>224000</v>
      </c>
      <c r="G214" s="43">
        <f t="shared" si="15"/>
        <v>227640</v>
      </c>
      <c r="H214" s="43">
        <f t="shared" si="16"/>
        <v>289103</v>
      </c>
    </row>
    <row r="215" spans="1:8" ht="105" customHeight="1" x14ac:dyDescent="0.25">
      <c r="A215" s="20">
        <v>9.15</v>
      </c>
      <c r="B215" s="61" t="s">
        <v>226</v>
      </c>
      <c r="C215" s="61"/>
      <c r="D215" s="21" t="s">
        <v>72</v>
      </c>
      <c r="E215" s="13">
        <f>HABITAT!E218</f>
        <v>182938</v>
      </c>
      <c r="F215" s="40">
        <f>'R&amp;E'!E218</f>
        <v>196000</v>
      </c>
      <c r="G215" s="43">
        <f t="shared" si="15"/>
        <v>189469</v>
      </c>
      <c r="H215" s="43">
        <f t="shared" si="16"/>
        <v>240626</v>
      </c>
    </row>
    <row r="216" spans="1:8" ht="102" customHeight="1" x14ac:dyDescent="0.25">
      <c r="A216" s="20">
        <v>9.16</v>
      </c>
      <c r="B216" s="61" t="s">
        <v>227</v>
      </c>
      <c r="C216" s="61"/>
      <c r="D216" s="21" t="s">
        <v>72</v>
      </c>
      <c r="E216" s="13">
        <f>HABITAT!E219</f>
        <v>561382</v>
      </c>
      <c r="F216" s="40">
        <f>'R&amp;E'!E219</f>
        <v>532000</v>
      </c>
      <c r="G216" s="43">
        <f t="shared" si="15"/>
        <v>546691</v>
      </c>
      <c r="H216" s="43">
        <f t="shared" si="16"/>
        <v>694298</v>
      </c>
    </row>
    <row r="217" spans="1:8" ht="15.75" x14ac:dyDescent="0.25">
      <c r="A217" s="20">
        <v>9.17</v>
      </c>
      <c r="B217" s="61" t="s">
        <v>228</v>
      </c>
      <c r="C217" s="61"/>
      <c r="D217" s="21" t="s">
        <v>72</v>
      </c>
      <c r="E217" s="13">
        <f>HABITAT!E220</f>
        <v>350644</v>
      </c>
      <c r="F217" s="40">
        <f>'R&amp;E'!E220</f>
        <v>280000</v>
      </c>
      <c r="G217" s="43">
        <f t="shared" si="15"/>
        <v>315322</v>
      </c>
      <c r="H217" s="43">
        <f t="shared" si="16"/>
        <v>400459</v>
      </c>
    </row>
    <row r="218" spans="1:8" ht="41.25" customHeight="1" x14ac:dyDescent="0.25">
      <c r="A218" s="20">
        <v>9.18</v>
      </c>
      <c r="B218" s="61" t="s">
        <v>229</v>
      </c>
      <c r="C218" s="61"/>
      <c r="D218" s="21" t="s">
        <v>72</v>
      </c>
      <c r="E218" s="13">
        <f>HABITAT!E221</f>
        <v>52136</v>
      </c>
      <c r="F218" s="40">
        <f>'R&amp;E'!E221</f>
        <v>49000</v>
      </c>
      <c r="G218" s="43">
        <f t="shared" si="15"/>
        <v>50568</v>
      </c>
      <c r="H218" s="43">
        <f t="shared" si="16"/>
        <v>64221</v>
      </c>
    </row>
    <row r="219" spans="1:8" ht="15.75" x14ac:dyDescent="0.25">
      <c r="A219" s="20">
        <v>9.19</v>
      </c>
      <c r="B219" s="61" t="s">
        <v>230</v>
      </c>
      <c r="C219" s="61"/>
      <c r="D219" s="21" t="s">
        <v>72</v>
      </c>
      <c r="E219" s="13">
        <f>HABITAT!E222</f>
        <v>54040</v>
      </c>
      <c r="F219" s="40">
        <f>'R&amp;E'!E222</f>
        <v>57260</v>
      </c>
      <c r="G219" s="43">
        <f t="shared" si="15"/>
        <v>55650</v>
      </c>
      <c r="H219" s="43">
        <f t="shared" si="16"/>
        <v>70676</v>
      </c>
    </row>
    <row r="220" spans="1:8" ht="64.5" customHeight="1" x14ac:dyDescent="0.25">
      <c r="A220" s="20">
        <v>9.1999999999999993</v>
      </c>
      <c r="B220" s="61" t="s">
        <v>231</v>
      </c>
      <c r="C220" s="61"/>
      <c r="D220" s="21" t="s">
        <v>72</v>
      </c>
      <c r="E220" s="13">
        <f>HABITAT!E223</f>
        <v>2156266</v>
      </c>
      <c r="F220" s="40">
        <f>'R&amp;E'!E223</f>
        <v>2068528</v>
      </c>
      <c r="G220" s="43">
        <f t="shared" si="15"/>
        <v>2112397</v>
      </c>
      <c r="H220" s="43">
        <f t="shared" si="16"/>
        <v>2682744</v>
      </c>
    </row>
    <row r="221" spans="1:8" ht="15.75" x14ac:dyDescent="0.25">
      <c r="A221" s="59" t="s">
        <v>21</v>
      </c>
      <c r="B221" s="60"/>
      <c r="C221" s="60"/>
      <c r="D221" s="60"/>
      <c r="E221" s="13">
        <f>HABITAT!E224</f>
        <v>8423630</v>
      </c>
      <c r="F221" s="40">
        <f>'R&amp;E'!E224</f>
        <v>8018469</v>
      </c>
      <c r="G221" s="43">
        <f t="shared" si="15"/>
        <v>8221049.5</v>
      </c>
      <c r="H221" s="193">
        <f>SUM(H201:H220)</f>
        <v>10440734</v>
      </c>
    </row>
    <row r="222" spans="1:8" ht="15" customHeight="1" x14ac:dyDescent="0.25">
      <c r="A222" s="47">
        <v>10</v>
      </c>
      <c r="B222" s="62" t="s">
        <v>232</v>
      </c>
      <c r="C222" s="63"/>
      <c r="D222" s="63"/>
      <c r="E222" s="63"/>
      <c r="F222" s="63"/>
      <c r="G222" s="64"/>
    </row>
    <row r="223" spans="1:8" ht="50.25" customHeight="1" x14ac:dyDescent="0.25">
      <c r="A223" s="20">
        <v>10.1</v>
      </c>
      <c r="B223" s="61" t="s">
        <v>233</v>
      </c>
      <c r="C223" s="61"/>
      <c r="D223" s="21" t="s">
        <v>13</v>
      </c>
      <c r="E223" s="13">
        <f>HABITAT!E226</f>
        <v>5012</v>
      </c>
      <c r="F223" s="40">
        <f>'R&amp;E'!E226</f>
        <v>3227</v>
      </c>
      <c r="G223" s="43">
        <f t="shared" ref="G223:G238" si="17">AVERAGE(E223,F223)</f>
        <v>4119.5</v>
      </c>
      <c r="H223" s="43">
        <f t="shared" ref="H223:H238" si="18">+ROUND((G223*1.27),0)</f>
        <v>5232</v>
      </c>
    </row>
    <row r="224" spans="1:8" ht="35.25" customHeight="1" x14ac:dyDescent="0.25">
      <c r="A224" s="20">
        <v>10.199999999999999</v>
      </c>
      <c r="B224" s="61" t="s">
        <v>234</v>
      </c>
      <c r="C224" s="61"/>
      <c r="D224" s="21" t="s">
        <v>13</v>
      </c>
      <c r="E224" s="13">
        <f>HABITAT!E227</f>
        <v>175109</v>
      </c>
      <c r="F224" s="40">
        <f>'R&amp;E'!E227</f>
        <v>162779</v>
      </c>
      <c r="G224" s="43">
        <f t="shared" si="17"/>
        <v>168944</v>
      </c>
      <c r="H224" s="43">
        <f t="shared" si="18"/>
        <v>214559</v>
      </c>
    </row>
    <row r="225" spans="1:9" ht="36.75" customHeight="1" x14ac:dyDescent="0.25">
      <c r="A225" s="20">
        <v>10.3</v>
      </c>
      <c r="B225" s="61" t="s">
        <v>235</v>
      </c>
      <c r="C225" s="61"/>
      <c r="D225" s="21" t="s">
        <v>37</v>
      </c>
      <c r="E225" s="13">
        <f>HABITAT!E228</f>
        <v>665476</v>
      </c>
      <c r="F225" s="40">
        <f>'R&amp;E'!E228</f>
        <v>638400</v>
      </c>
      <c r="G225" s="43">
        <f t="shared" si="17"/>
        <v>651938</v>
      </c>
      <c r="H225" s="43">
        <f t="shared" si="18"/>
        <v>827961</v>
      </c>
    </row>
    <row r="226" spans="1:9" ht="37.5" customHeight="1" x14ac:dyDescent="0.25">
      <c r="A226" s="20">
        <v>10.4</v>
      </c>
      <c r="B226" s="61" t="s">
        <v>236</v>
      </c>
      <c r="C226" s="61"/>
      <c r="D226" s="21" t="s">
        <v>13</v>
      </c>
      <c r="E226" s="13">
        <f>HABITAT!E229</f>
        <v>184940</v>
      </c>
      <c r="F226" s="40">
        <f>'R&amp;E'!E229</f>
        <v>176631</v>
      </c>
      <c r="G226" s="43">
        <f t="shared" si="17"/>
        <v>180785.5</v>
      </c>
      <c r="H226" s="43">
        <f t="shared" si="18"/>
        <v>229598</v>
      </c>
    </row>
    <row r="227" spans="1:9" ht="38.25" customHeight="1" x14ac:dyDescent="0.25">
      <c r="A227" s="20">
        <v>10.5</v>
      </c>
      <c r="B227" s="61" t="s">
        <v>237</v>
      </c>
      <c r="C227" s="61"/>
      <c r="D227" s="21" t="s">
        <v>13</v>
      </c>
      <c r="E227" s="13">
        <f>HABITAT!E230</f>
        <v>245280</v>
      </c>
      <c r="F227" s="40">
        <f>'R&amp;E'!E230</f>
        <v>232106</v>
      </c>
      <c r="G227" s="43">
        <f t="shared" si="17"/>
        <v>238693</v>
      </c>
      <c r="H227" s="43">
        <f t="shared" si="18"/>
        <v>303140</v>
      </c>
    </row>
    <row r="228" spans="1:9" ht="41.25" customHeight="1" x14ac:dyDescent="0.25">
      <c r="A228" s="20">
        <v>10.6</v>
      </c>
      <c r="B228" s="61" t="s">
        <v>238</v>
      </c>
      <c r="C228" s="61"/>
      <c r="D228" s="21" t="s">
        <v>33</v>
      </c>
      <c r="E228" s="13">
        <f>HABITAT!E231</f>
        <v>133000</v>
      </c>
      <c r="F228" s="40">
        <f>'R&amp;E'!E231</f>
        <v>117134</v>
      </c>
      <c r="G228" s="43">
        <f t="shared" si="17"/>
        <v>125067</v>
      </c>
      <c r="H228" s="43">
        <f t="shared" si="18"/>
        <v>158835</v>
      </c>
    </row>
    <row r="229" spans="1:9" ht="68.25" customHeight="1" x14ac:dyDescent="0.25">
      <c r="A229" s="20">
        <v>10.7</v>
      </c>
      <c r="B229" s="61" t="s">
        <v>239</v>
      </c>
      <c r="C229" s="61"/>
      <c r="D229" s="21" t="s">
        <v>33</v>
      </c>
      <c r="E229" s="13">
        <f>HABITAT!E232</f>
        <v>525084</v>
      </c>
      <c r="F229" s="40">
        <f>'R&amp;E'!E232</f>
        <v>513590</v>
      </c>
      <c r="G229" s="43">
        <f t="shared" si="17"/>
        <v>519337</v>
      </c>
      <c r="H229" s="43">
        <f t="shared" si="18"/>
        <v>659558</v>
      </c>
    </row>
    <row r="230" spans="1:9" ht="66.75" customHeight="1" x14ac:dyDescent="0.25">
      <c r="A230" s="20">
        <v>10.8</v>
      </c>
      <c r="B230" s="61" t="s">
        <v>240</v>
      </c>
      <c r="C230" s="61"/>
      <c r="D230" s="21" t="s">
        <v>33</v>
      </c>
      <c r="E230" s="13">
        <f>HABITAT!E233</f>
        <v>539560</v>
      </c>
      <c r="F230" s="40">
        <f>'R&amp;E'!E233</f>
        <v>533625</v>
      </c>
      <c r="G230" s="43">
        <f t="shared" si="17"/>
        <v>536592.5</v>
      </c>
      <c r="H230" s="43">
        <f t="shared" si="18"/>
        <v>681472</v>
      </c>
    </row>
    <row r="231" spans="1:9" ht="66" customHeight="1" x14ac:dyDescent="0.25">
      <c r="A231" s="20">
        <v>10.9</v>
      </c>
      <c r="B231" s="61" t="s">
        <v>241</v>
      </c>
      <c r="C231" s="61"/>
      <c r="D231" s="21" t="s">
        <v>33</v>
      </c>
      <c r="E231" s="13">
        <f>HABITAT!E234</f>
        <v>301490</v>
      </c>
      <c r="F231" s="40">
        <f>'R&amp;E'!E234</f>
        <v>305403</v>
      </c>
      <c r="G231" s="43">
        <f t="shared" si="17"/>
        <v>303446.5</v>
      </c>
      <c r="H231" s="43">
        <f t="shared" si="18"/>
        <v>385377</v>
      </c>
    </row>
    <row r="232" spans="1:9" ht="31.5" customHeight="1" x14ac:dyDescent="0.25">
      <c r="A232" s="20">
        <v>10.1</v>
      </c>
      <c r="B232" s="61" t="s">
        <v>242</v>
      </c>
      <c r="C232" s="61"/>
      <c r="D232" s="21" t="s">
        <v>33</v>
      </c>
      <c r="E232" s="13">
        <f>HABITAT!E235</f>
        <v>161112</v>
      </c>
      <c r="F232" s="40">
        <f>'R&amp;E'!E235</f>
        <v>158462</v>
      </c>
      <c r="G232" s="43">
        <f t="shared" si="17"/>
        <v>159787</v>
      </c>
      <c r="H232" s="43">
        <f t="shared" si="18"/>
        <v>202929</v>
      </c>
    </row>
    <row r="233" spans="1:9" ht="30" customHeight="1" x14ac:dyDescent="0.25">
      <c r="A233" s="20">
        <v>10.11</v>
      </c>
      <c r="B233" s="61" t="s">
        <v>243</v>
      </c>
      <c r="C233" s="61"/>
      <c r="D233" s="21" t="s">
        <v>72</v>
      </c>
      <c r="E233" s="13">
        <f>HABITAT!E236</f>
        <v>281820</v>
      </c>
      <c r="F233" s="40">
        <f>'R&amp;E'!E236</f>
        <v>269135</v>
      </c>
      <c r="G233" s="43">
        <f t="shared" si="17"/>
        <v>275477.5</v>
      </c>
      <c r="H233" s="43">
        <f t="shared" si="18"/>
        <v>349856</v>
      </c>
    </row>
    <row r="234" spans="1:9" ht="15.75" x14ac:dyDescent="0.25">
      <c r="A234" s="20">
        <v>10.119999999999999</v>
      </c>
      <c r="B234" s="61" t="s">
        <v>244</v>
      </c>
      <c r="C234" s="61"/>
      <c r="D234" s="21" t="s">
        <v>37</v>
      </c>
      <c r="E234" s="13">
        <f>HABITAT!E237</f>
        <v>273070</v>
      </c>
      <c r="F234" s="40">
        <f>'R&amp;E'!E237</f>
        <v>249340</v>
      </c>
      <c r="G234" s="43">
        <f t="shared" si="17"/>
        <v>261205</v>
      </c>
      <c r="H234" s="43">
        <f t="shared" si="18"/>
        <v>331730</v>
      </c>
    </row>
    <row r="235" spans="1:9" ht="15.75" x14ac:dyDescent="0.25">
      <c r="A235" s="20">
        <v>10.130000000000001</v>
      </c>
      <c r="B235" s="61" t="s">
        <v>245</v>
      </c>
      <c r="C235" s="61"/>
      <c r="D235" s="21" t="s">
        <v>13</v>
      </c>
      <c r="E235" s="13">
        <f>HABITAT!E238</f>
        <v>38500</v>
      </c>
      <c r="F235" s="40">
        <f>'R&amp;E'!E238</f>
        <v>40726</v>
      </c>
      <c r="G235" s="43">
        <f t="shared" si="17"/>
        <v>39613</v>
      </c>
      <c r="H235" s="43">
        <f t="shared" si="18"/>
        <v>50309</v>
      </c>
    </row>
    <row r="236" spans="1:9" ht="30" customHeight="1" x14ac:dyDescent="0.25">
      <c r="A236" s="20">
        <v>10.14</v>
      </c>
      <c r="B236" s="61" t="s">
        <v>246</v>
      </c>
      <c r="C236" s="61"/>
      <c r="D236" s="21" t="s">
        <v>13</v>
      </c>
      <c r="E236" s="13">
        <f>HABITAT!E239</f>
        <v>490014</v>
      </c>
      <c r="F236" s="40">
        <f>'R&amp;E'!E239</f>
        <v>420000</v>
      </c>
      <c r="G236" s="43">
        <f t="shared" si="17"/>
        <v>455007</v>
      </c>
      <c r="H236" s="43">
        <f t="shared" si="18"/>
        <v>577859</v>
      </c>
    </row>
    <row r="237" spans="1:9" ht="15.75" x14ac:dyDescent="0.25">
      <c r="A237" s="20">
        <v>10.15</v>
      </c>
      <c r="B237" s="61" t="s">
        <v>247</v>
      </c>
      <c r="C237" s="61"/>
      <c r="D237" s="21" t="s">
        <v>13</v>
      </c>
      <c r="E237" s="13">
        <f>HABITAT!E240</f>
        <v>14070</v>
      </c>
      <c r="F237" s="40">
        <f>'R&amp;E'!E240</f>
        <v>12188</v>
      </c>
      <c r="G237" s="43">
        <f t="shared" si="17"/>
        <v>13129</v>
      </c>
      <c r="H237" s="43">
        <f t="shared" si="18"/>
        <v>16674</v>
      </c>
    </row>
    <row r="238" spans="1:9" ht="37.5" customHeight="1" x14ac:dyDescent="0.25">
      <c r="A238" s="20">
        <v>10.16</v>
      </c>
      <c r="B238" s="61" t="s">
        <v>248</v>
      </c>
      <c r="C238" s="61"/>
      <c r="D238" s="21" t="s">
        <v>13</v>
      </c>
      <c r="E238" s="13">
        <f>HABITAT!E241</f>
        <v>25620</v>
      </c>
      <c r="F238" s="40">
        <f>'R&amp;E'!E241</f>
        <v>28000</v>
      </c>
      <c r="G238" s="43">
        <f t="shared" si="17"/>
        <v>26810</v>
      </c>
      <c r="H238" s="43">
        <f t="shared" si="18"/>
        <v>34049</v>
      </c>
    </row>
    <row r="239" spans="1:9" ht="15.75" x14ac:dyDescent="0.25">
      <c r="A239" s="59" t="s">
        <v>21</v>
      </c>
      <c r="B239" s="60"/>
      <c r="C239" s="60"/>
      <c r="D239" s="60"/>
      <c r="E239" s="13">
        <f>HABITAT!E242</f>
        <v>4059157</v>
      </c>
      <c r="F239" s="40">
        <f>'R&amp;E'!E242</f>
        <v>3860746</v>
      </c>
      <c r="G239" s="43">
        <f>AVERAGE(E239,F239)</f>
        <v>3959951.5</v>
      </c>
      <c r="H239" s="193">
        <f>SUM(H223:H238)</f>
        <v>5029138</v>
      </c>
    </row>
    <row r="240" spans="1:9" ht="15.75" x14ac:dyDescent="0.25">
      <c r="A240" s="77" t="s">
        <v>249</v>
      </c>
      <c r="B240" s="78"/>
      <c r="C240" s="78"/>
      <c r="D240" s="78"/>
      <c r="E240" s="48">
        <f>SUM(E17,E37,E59,E81,E130,E138,E165,E199,E221,E239)</f>
        <v>246347420</v>
      </c>
      <c r="F240" s="48">
        <f>SUM(F17,F37,F59,F81,F130,F138,F165,F199,F221,F239)</f>
        <v>234741927</v>
      </c>
      <c r="G240" s="49">
        <f>SUM(G17,G37,G59,G81,G130,G138,G165,G199,G221,G239)</f>
        <v>240544673.5</v>
      </c>
      <c r="H240" s="49">
        <f>SUM(H17,H37,H59,H81,H130,H138,H165,H199,H221,H239)</f>
        <v>305491741</v>
      </c>
      <c r="I240" s="194">
        <f>+H240-G244</f>
        <v>5.6549999713897705</v>
      </c>
    </row>
    <row r="241" spans="1:8" ht="15.75" x14ac:dyDescent="0.25">
      <c r="A241" s="79" t="s">
        <v>250</v>
      </c>
      <c r="B241" s="80"/>
      <c r="C241" s="80"/>
      <c r="D241" s="34">
        <v>0.17</v>
      </c>
      <c r="E241" s="41">
        <f>E240*D241</f>
        <v>41879061.400000006</v>
      </c>
      <c r="F241" s="35">
        <f>F240*D241</f>
        <v>39906127.590000004</v>
      </c>
      <c r="G241" s="35">
        <f>G240*D241</f>
        <v>40892594.495000005</v>
      </c>
      <c r="H241" s="35"/>
    </row>
    <row r="242" spans="1:8" ht="15.75" x14ac:dyDescent="0.25">
      <c r="A242" s="79" t="s">
        <v>251</v>
      </c>
      <c r="B242" s="80"/>
      <c r="C242" s="80"/>
      <c r="D242" s="34">
        <v>0.04</v>
      </c>
      <c r="E242" s="41">
        <f>E240*D242</f>
        <v>9853896.8000000007</v>
      </c>
      <c r="F242" s="35">
        <f>F240*D242</f>
        <v>9389677.0800000001</v>
      </c>
      <c r="G242" s="35">
        <f>G240*D242</f>
        <v>9621786.9399999995</v>
      </c>
      <c r="H242" s="35"/>
    </row>
    <row r="243" spans="1:8" ht="15.75" x14ac:dyDescent="0.25">
      <c r="A243" s="79" t="s">
        <v>252</v>
      </c>
      <c r="B243" s="80"/>
      <c r="C243" s="80"/>
      <c r="D243" s="34">
        <v>0.06</v>
      </c>
      <c r="E243" s="41">
        <f>E240*D243</f>
        <v>14780845.199999999</v>
      </c>
      <c r="F243" s="35">
        <f>F240*D243</f>
        <v>14084515.619999999</v>
      </c>
      <c r="G243" s="35">
        <f>G240*D243</f>
        <v>14432680.41</v>
      </c>
      <c r="H243" s="35"/>
    </row>
    <row r="244" spans="1:8" ht="16.5" thickBot="1" x14ac:dyDescent="0.3">
      <c r="A244" s="81" t="s">
        <v>273</v>
      </c>
      <c r="B244" s="82"/>
      <c r="C244" s="82"/>
      <c r="D244" s="82"/>
      <c r="E244" s="50">
        <f>SUM(E240:E243)</f>
        <v>312861223.39999998</v>
      </c>
      <c r="F244" s="50">
        <f>SUM(F240:F243)</f>
        <v>298122247.29000002</v>
      </c>
      <c r="G244" s="51">
        <f>SUM(G240:G243)</f>
        <v>305491735.34500003</v>
      </c>
      <c r="H244" s="51"/>
    </row>
  </sheetData>
  <mergeCells count="246">
    <mergeCell ref="H7:H9"/>
    <mergeCell ref="A5:G6"/>
    <mergeCell ref="A4:G4"/>
    <mergeCell ref="A1:G3"/>
    <mergeCell ref="A240:D240"/>
    <mergeCell ref="A241:C241"/>
    <mergeCell ref="A242:C242"/>
    <mergeCell ref="A243:C243"/>
    <mergeCell ref="A244:D244"/>
    <mergeCell ref="B9:G9"/>
    <mergeCell ref="B18:G18"/>
    <mergeCell ref="B38:G38"/>
    <mergeCell ref="B60:G60"/>
    <mergeCell ref="B82:G82"/>
    <mergeCell ref="B234:C234"/>
    <mergeCell ref="B235:C235"/>
    <mergeCell ref="B236:C236"/>
    <mergeCell ref="B237:C237"/>
    <mergeCell ref="B238:C238"/>
    <mergeCell ref="A239:D239"/>
    <mergeCell ref="B228:C228"/>
    <mergeCell ref="B229:C229"/>
    <mergeCell ref="B230:C230"/>
    <mergeCell ref="B231:C231"/>
    <mergeCell ref="B232:C232"/>
    <mergeCell ref="B233:C233"/>
    <mergeCell ref="B223:C223"/>
    <mergeCell ref="B224:C224"/>
    <mergeCell ref="B225:C225"/>
    <mergeCell ref="B226:C226"/>
    <mergeCell ref="B227:C227"/>
    <mergeCell ref="B222:G222"/>
    <mergeCell ref="B216:C216"/>
    <mergeCell ref="B217:C217"/>
    <mergeCell ref="B218:C218"/>
    <mergeCell ref="B219:C219"/>
    <mergeCell ref="B220:C220"/>
    <mergeCell ref="A221:D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A199:D199"/>
    <mergeCell ref="B201:C201"/>
    <mergeCell ref="B202:C202"/>
    <mergeCell ref="B203:C203"/>
    <mergeCell ref="B200:G200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A165:D165"/>
    <mergeCell ref="B167:C167"/>
    <mergeCell ref="B166:G166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A138:D138"/>
    <mergeCell ref="B140:C140"/>
    <mergeCell ref="B141:C141"/>
    <mergeCell ref="B142:C142"/>
    <mergeCell ref="B143:C143"/>
    <mergeCell ref="B139:G13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A130:D130"/>
    <mergeCell ref="B131:G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A81:D81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A59:D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A37:D37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A17:D17"/>
    <mergeCell ref="B10:C10"/>
    <mergeCell ref="B11:C11"/>
    <mergeCell ref="A7:A8"/>
    <mergeCell ref="B7:C8"/>
    <mergeCell ref="D7:D8"/>
    <mergeCell ref="E7:E8"/>
    <mergeCell ref="F7:F8"/>
    <mergeCell ref="G7:G8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HABITAT</vt:lpstr>
      <vt:lpstr>R&amp;E</vt:lpstr>
      <vt:lpstr>PROMEDIO Z4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 Administrativa - Meta - Villavicencio</dc:creator>
  <cp:lastModifiedBy>Coordinación De Ejecución Presupuestal - Meta - Villav</cp:lastModifiedBy>
  <dcterms:created xsi:type="dcterms:W3CDTF">2026-06-30T19:34:04Z</dcterms:created>
  <dcterms:modified xsi:type="dcterms:W3CDTF">2026-07-02T19:58:54Z</dcterms:modified>
</cp:coreProperties>
</file>