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elisa/Library/Mobile Documents/com~apple~CloudDocs/2026/INFRAESTRUCTURA SABANETA/CANCHAS PLIEGO TIPO/"/>
    </mc:Choice>
  </mc:AlternateContent>
  <xr:revisionPtr revIDLastSave="0" documentId="13_ncr:1_{51F10B3B-E2DF-3C42-99AF-2E026D98D72A}" xr6:coauthVersionLast="47" xr6:coauthVersionMax="47" xr10:uidLastSave="{00000000-0000-0000-0000-000000000000}"/>
  <bookViews>
    <workbookView xWindow="0" yWindow="500" windowWidth="20500" windowHeight="7540" xr2:uid="{00000000-000D-0000-FFFF-FFFF00000000}"/>
  </bookViews>
  <sheets>
    <sheet name="PRESUPUESTO" sheetId="1" r:id="rId1"/>
  </sheets>
  <definedNames>
    <definedName name="_________key2" hidden="1">#REF!</definedName>
    <definedName name="________key2" hidden="1">#REF!</definedName>
    <definedName name="________key3" hidden="1">#REF!</definedName>
    <definedName name="___key2" hidden="1">#REF!</definedName>
    <definedName name="___key3" hidden="1">#REF!</definedName>
    <definedName name="___key31"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ist_Bin" hidden="1">#REF!</definedName>
    <definedName name="_Dist_Values" hidden="1">#REF!</definedName>
    <definedName name="_Fill" hidden="1">#REF!</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 hidden="1">#REF!</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Cwvu.TAB1." hidden="1">#REF!</definedName>
    <definedName name="ACwvu.TAB2." hidden="1">#REF!</definedName>
    <definedName name="ACwvu.TAB3." hidden="1">#REF!</definedName>
    <definedName name="ACwvu.TAB4." hidden="1">#REF!</definedName>
    <definedName name="ACwvu.TAB5." hidden="1">#REF!</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lv" hidden="1">#REF!</definedName>
    <definedName name="aqaq" hidden="1">{"TAB1",#N/A,TRUE,"GENERAL";"TAB2",#N/A,TRUE,"GENERAL";"TAB3",#N/A,TRUE,"GENERAL";"TAB4",#N/A,TRUE,"GENERAL";"TAB5",#N/A,TRUE,"GENERAL"}</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BWorkbookPriority" hidden="1">-1602700874</definedName>
    <definedName name="ccccc" hidden="1">{"TAB1",#N/A,TRUE,"GENERAL";"TAB2",#N/A,TRUE,"GENERAL";"TAB3",#N/A,TRUE,"GENERAL";"TAB4",#N/A,TRUE,"GENERAL";"TAB5",#N/A,TRUE,"GENERAL"}</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jsa" hidden="1">#REF!</definedName>
    <definedName name="costo2" hidden="1">#REF!</definedName>
    <definedName name="CUNET" hidden="1">{"via1",#N/A,TRUE,"general";"via2",#N/A,TRUE,"general";"via3",#N/A,TRUE,"general"}</definedName>
    <definedName name="cv" hidden="1">{"TAB1",#N/A,TRUE,"GENERAL";"TAB2",#N/A,TRUE,"GENERAL";"TAB3",#N/A,TRUE,"GENERAL";"TAB4",#N/A,TRUE,"GENERAL";"TAB5",#N/A,TRUE,"GENERAL"}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tor3">#REF!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P_1">#REF!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dhdh" hidden="1">#REF!</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#REF!</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PRESUPUESTO!$E$6</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PRESUPUESTO!$I$47</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3</definedName>
    <definedName name="solver_val" localSheetId="0" hidden="1">0</definedName>
    <definedName name="solver_ver" localSheetId="0" hidden="1">3</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K_1" hidden="1">#REF!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7428D23_BC6F_4C63_A7F3_A8D8A61BF433_.wvu.Cols" localSheetId="0" hidden="1">PRESUPUESTO!$A:$A,PRESUPUESTO!#REF!,PRESUPUESTO!#REF!,PRESUPUESTO!#REF!,PRESUPUESTO!#REF!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80ACB9_FA83_4338_89FE_BB26875C8195_.wvu.Cols" localSheetId="0" hidden="1">PRESUPUESTO!$A:$A,PRESUPUESTO!#REF!,PRESUPUESTO!#REF!,PRESUPUESTO!#REF!,PRESUPUESTO!#REF!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44" i="1" l="1"/>
  <c r="G13" i="1"/>
  <c r="G20" i="1"/>
  <c r="G7" i="1"/>
  <c r="G17" i="1"/>
  <c r="G26" i="1"/>
  <c r="G32" i="1"/>
  <c r="G6" i="1"/>
  <c r="G16" i="1"/>
  <c r="G14" i="1"/>
  <c r="G23" i="1"/>
  <c r="G11" i="1"/>
  <c r="G21" i="1"/>
  <c r="G31" i="1"/>
  <c r="G24" i="1"/>
  <c r="G9" i="1"/>
  <c r="G18" i="1"/>
  <c r="G28" i="1"/>
  <c r="G15" i="1"/>
  <c r="G22" i="1"/>
  <c r="G25" i="1"/>
  <c r="G10" i="1"/>
  <c r="G29" i="1"/>
  <c r="G33" i="1" l="1"/>
  <c r="G35" i="1" s="1"/>
  <c r="G34" i="1" l="1"/>
  <c r="G36" i="1" s="1"/>
  <c r="G37" i="1" s="1"/>
  <c r="G46" i="1" l="1"/>
</calcChain>
</file>

<file path=xl/sharedStrings.xml><?xml version="1.0" encoding="utf-8"?>
<sst xmlns="http://schemas.openxmlformats.org/spreadsheetml/2006/main" count="120" uniqueCount="99">
  <si>
    <t>ID BD</t>
  </si>
  <si>
    <t>ID</t>
  </si>
  <si>
    <t>ACTIVIDADES</t>
  </si>
  <si>
    <t>UNIDAD DE MEDIDA</t>
  </si>
  <si>
    <t>CANTIDAD CONTRACTUAL</t>
  </si>
  <si>
    <t>VALOR UNITARIO</t>
  </si>
  <si>
    <t>VALOR PARCIAL</t>
  </si>
  <si>
    <t>1</t>
  </si>
  <si>
    <t>PRELIMINARES</t>
  </si>
  <si>
    <t>1.6</t>
  </si>
  <si>
    <t>1.1</t>
  </si>
  <si>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diámetro aproximado 0,30 m y profundidad aproximada 0,50 m, concreto de 17,5 MPa, cable o alambre tensor parte inferior y superior horizontal, mantenimiento, desmonte y todos los demás elementos necesarios para su correcta instalación y operación. Cargue transporte y botada de material sobrante en botaderos oficiales</t>
  </si>
  <si>
    <t>m</t>
  </si>
  <si>
    <t>1.2</t>
  </si>
  <si>
    <t>COMISION TOPOGRAFICA. Se utilizará equipo de precisión con comision topografica. Se hará con la frecuencia que lo indique la entidad o la interventoría. Incluye línea de trazado, libretas, planos y todo lo necesario para su correcta ejecución.</t>
  </si>
  <si>
    <t>Dia</t>
  </si>
  <si>
    <t>2</t>
  </si>
  <si>
    <t>DEMOLICIONES Y DESMONTES</t>
  </si>
  <si>
    <t>2.4</t>
  </si>
  <si>
    <t>2.1</t>
  </si>
  <si>
    <t>DESMONTE Y RETIRO DE CERRAMIENTO EN MALLA ESLABONADA. Incluye cargue interno y acopio para su posterior retiro. No incluye la disposicion final de los elementos, se pagará en su respectivo item</t>
  </si>
  <si>
    <t>m2</t>
  </si>
  <si>
    <t>2.20</t>
  </si>
  <si>
    <t>2.2</t>
  </si>
  <si>
    <t>DEMOLICIÓN CON MARTILLO DEMOLEDOR DE PISO EN CONCRETO REFORZADO con o sin baldosa y/o mortero, espesor máximo de 30cm. Incluye cargue interno y acopio para su posterior retiro. Incluye retiro del material sobrante producto de la demolicion</t>
  </si>
  <si>
    <t>2.17</t>
  </si>
  <si>
    <t>2.3</t>
  </si>
  <si>
    <t>DEMOLICIÓN DE MURO EN MAMPOSTERÍA CON MARTILLO DEMOLEDOR con o sin enchape y/o revoque en cualquier material, diseño y espesor. Incluye cargue interno y acopio para su posterior retiro. Incluye retiro del material sobrante producto de la demolicion</t>
  </si>
  <si>
    <t>3</t>
  </si>
  <si>
    <t>EXCAVACIONES, LLENOS Y CARGUE</t>
  </si>
  <si>
    <t>3.1</t>
  </si>
  <si>
    <t>EXCAVACIÓN MANUAL EN MATERIAL COMÚN MENOR A 2,00M. Bajo cualquier grado de humedad, medido en sitio. No incluye retiro de material sobrante, el mismo se pagará en su respectivo ítem</t>
  </si>
  <si>
    <t>m3</t>
  </si>
  <si>
    <t>3.20</t>
  </si>
  <si>
    <t>3.2</t>
  </si>
  <si>
    <t>LLENO Y COMPACTACIÓN CON SUB-BASE GRANULAR con vibrocompactador tipo rana y/o canguro. El terreno base del lleno, debe estar libre de vegetación, tierra orgánica, materiales de desecho de construcción u otros materiales objetables. Los materiales del lleno deben extenderse en capas horizontales y espesor uniforme de tal forma que permita obtener el grado de compactación adecuado</t>
  </si>
  <si>
    <t>3.9</t>
  </si>
  <si>
    <t>3.3</t>
  </si>
  <si>
    <t>CARGUE MANUAL Y DISPOSICIÓN DE MATERIAL SOBRANTE. Implica el cargue, retiro, transporte, almacenamiento, manejo, disposición temporal y final del material sobrante de cortes, excavaciones y demoliciones. Estos materiales deben ser trasladados a sitios de depósito o botaderos autorizados</t>
  </si>
  <si>
    <t>3.4</t>
  </si>
  <si>
    <t>EXCAVACIÓN MANUAL PARA PILOTES EN MATERIAL COMÚN, CON PROFUNDIDAD MENOR A 4,00m PARA DIAMETROS HASTA 60cm. Bajo cualquier grado de humedad, medido en sitio. No incluye retiro de material sobrante, el mismo se pagará en su respectivo ítem</t>
  </si>
  <si>
    <t>3.5</t>
  </si>
  <si>
    <t>ENTRESUELO EN BALASTRO Y ARENILLA que servirá como sub-base para los pisos. Se ejecutará en dos capas, con un espesor total de 20cm, la primera de ellas con balastro acomodada, recuñada y bien empacada con un espesor de 15cm, cubierta con una capa de arenilla de 5cm de espesor, la cual deberá penetrar completamente en los espacios vacíos dejados por la piedra. El conjunto deberá ser apisonado por medios mecánicos previo su humedecimiento con agua. Incluye todo lo necesario para su correcta instalación</t>
  </si>
  <si>
    <t>3.6</t>
  </si>
  <si>
    <t>Suministro e instalación de FILTRO LATERAL DE 25cm DE ESPESOR. Se debe retirar todo tipo de material organico previo a la instalación del geotextil. Verificar que no se presenten agujeros en el geotextil. Incluye suministro y transporte de los materiales, adecuacion de la superficie a intervenir, geotextil NT 2500, niples en tuberia PVC de 2" con orificios, triturado de 2", aplicacion de dos capas de igol denso plus sin diluir sobre la cara del muro y todos los elementos necesarios para su correcta instalación</t>
  </si>
  <si>
    <t>4</t>
  </si>
  <si>
    <t>ELEMENTOS DE CONCRETO</t>
  </si>
  <si>
    <t>4.1</t>
  </si>
  <si>
    <t>Construcción de PILOTES Y/O PILAS EN CONCRETO REFORZADO DE 21 MPA DE CUALQUIER DIAMETRO. Incluye suministro, transporte y vaciado del concreto. Incluye todo lo necesario para su correcta construcción. No incluye acero de refuerzo ni excavacion, los mismos se pagarán en sus respectivos ítems</t>
  </si>
  <si>
    <t>4.2</t>
  </si>
  <si>
    <t>Suministro y aplicación de SOLADO DE LIMPIEZA EN CONCRETO SIMPLE DE 14 MPA con un espesor aproximado de 5cm. Concreto fabricado en obra. Se aplica al fondo de las excavaciones con el fin de proteger el piso de cimentación y el refuerzo de cualquier tipo de contaminación o alteración de las condiciones naturales del terreno. El fondo del terreno debe estar libre de vegetación, tierra orgánica, materiales de desecho de construcción u otros materiales objetables. Incluye todo lo necesario para su correcta instalación</t>
  </si>
  <si>
    <t>4.3</t>
  </si>
  <si>
    <t>Construcción de ZAPATA Y/O DADOS EN CONCRETO REFORZADO DE 21 MPA. Concreto fabricado en obra. Incluye suministro, transporte y vaciado del concreto, vibrado, desmoldante, antisol, formaleta y todo lo necesario para su correcta construcción. No incluye excavación ni acero de refuerzo, los mismos se pagarán en sus respectivo ítems</t>
  </si>
  <si>
    <t>4.4</t>
  </si>
  <si>
    <t>Construcción de MURO EN CONCRETO REFORZADO DE 21 MPA. Concreto fabricado en obra. Incluye formaleta, desmoldante, antisol, vibrador de concreto y todo lo necesario para su correcta construcción. No incluye acero de refuerzo, el mismo se pagará en su respectivo ítem</t>
  </si>
  <si>
    <t>4.8</t>
  </si>
  <si>
    <t>4.5</t>
  </si>
  <si>
    <t>Construcción de VIGA DE CIMENTACIÓN EN CONCRETO REFORZADO DE 21 MPA. Concreto fabricado en obra. Incluye suministro, transporte y vaciado del concreto, formaleta, desmoldante, vibrado y todo lo necesario para su correcta construcción. No incluye excavación ni acero de refuerzo, los mismos se pagarán en sus respectivo ítems</t>
  </si>
  <si>
    <t>4.6</t>
  </si>
  <si>
    <t>Construcción de LOSA DE CONTRAPISO EN CONCRETO REFORZADO DE 21 MPA. Concreto fabricado en obra. Incluye suministro, transporte y vaciado del concreto, formaleta, desmoldante, vibrado, antisol y todo lo necesario para su correcta construcción. No incluye excavación ni acero de refuerzo, los mismos se pagarán en sus respectivo ítems</t>
  </si>
  <si>
    <t>4.7</t>
  </si>
  <si>
    <t>CONSTRUCCION DE CERRAMIENTO EN TUBERÍA GALVANIZADA SOBRE MURO EN CONCRETO. Tubería redonda de 2" Cal.16 de 3m (0.60m empotrados en el muro de concreto y 2.40m libres) con espacio libre entre tuberia de 5cm o según se requiera. Muro en concreto de 21MPa con 20cm de ancho y 60cm de alto. Incluye soldadura, tuberia redonda galvanizada y tapón para tubería, solado de limpieza e=5cm, formaleta super T, desmoldante, vibrador de concreto, soldador, transporte y todo lo necesario para su correcta instalación. El acero de refuerzo y la excavacion se pagarán en sus respectivos items</t>
  </si>
  <si>
    <t>5</t>
  </si>
  <si>
    <t>ACERO DE REFUERZO Y ESTRUCTURA METALICA</t>
  </si>
  <si>
    <t>5.1</t>
  </si>
  <si>
    <t>Suministro, transporte, corte, figuración, instalación y amarre de ACERO DE REFUERZO CORRUGADO FY=60.000 psi para elementos en concreto reforzado. El refuerzo y su instalación deben cumplir con la NSR 10. Incluye alambre recocido Cal.17 y todo lo necesario para su correcta instalación. Los pesos y dimensiones se tomarán de la Tabla C.3.5.3-2 de la NSR 10</t>
  </si>
  <si>
    <t>Kg</t>
  </si>
  <si>
    <t>5.6</t>
  </si>
  <si>
    <t>5.2</t>
  </si>
  <si>
    <t>Suministro, transporte, corte, instalación y amarre de MALLA ELECTROSOLDADA D188 grafil de 6mm para placas de contrapiso, entrepiso, steel deck o donde se requiera. El refuerzo y su instalación deben cumplir con la NSR 10. Incluye alambre recocido Cal.17, traslapos, malla electrosoldada y todo lo necesario para su correcta instalación</t>
  </si>
  <si>
    <t>6</t>
  </si>
  <si>
    <t>PINTURA Y DOTACION</t>
  </si>
  <si>
    <t>8.18</t>
  </si>
  <si>
    <t>6.1</t>
  </si>
  <si>
    <t>Mecanización de superficie con Blastrac y sistema de aspiradoras y/o equipo similar para evitar generación de polvo en obra, reparación con mortero en algunas zonas, sello de grietas, fisuras y juntas con adhesivo con base en resina epoxica, multiusos, de alta resistencia, baja viscosidad, insensible a la humedad, dos componentes y 100% solido; sello de juntas con sellador elástico monocomponente, de curado por humedad, autonivelante con alta resistencia mecanica; aplicación de mortero de reparación en las áreas rotas, lavado con detergente ecoamigable, aplicación de capa de imprimante epóxico bicomponente base agua, aplicación de capa de recubrimiento acrilico base agua regularizadora adicionada con arena de silice, aplicación de revestimiento acrílico base agua en los colores requerimientos del cliente y demarcado de los juegos según la normativa. Limpieza y disposición de residuos generados en obra.</t>
  </si>
  <si>
    <t>16.34</t>
  </si>
  <si>
    <t>6.2</t>
  </si>
  <si>
    <t>Suministro e instalación de MALLA PARA CANCHA DE TENIS DE 12,80x1,07m. Malla 100% de nylon, con cordon superior para proteger de golpes. Incluye suministro y transporte de los materiales, malla especificada, tuberia para amarre de la malla, perforacion en losa para instalacion de la tuberia, accesorios y todos los elementos necesarios para su correcta instalación</t>
  </si>
  <si>
    <t>Und</t>
  </si>
  <si>
    <t>TOTAL COSTO DIRECTO</t>
  </si>
  <si>
    <t>ADMINISTRACION</t>
  </si>
  <si>
    <t>UTILIDAD</t>
  </si>
  <si>
    <t>TOTAL AU</t>
  </si>
  <si>
    <t>TOTAL COSTO DIRECTO + AU</t>
  </si>
  <si>
    <t>PLAN DE GESTION INTEGRAL DE OBRA - PGIO</t>
  </si>
  <si>
    <t>PLAN SOCIAL</t>
  </si>
  <si>
    <t>PLAN DE MANEJO DE TRANSITO</t>
  </si>
  <si>
    <t>PLAN DE MANEJO AMBIENTAL</t>
  </si>
  <si>
    <t>PLAN DE SST</t>
  </si>
  <si>
    <t>TOTAL PLANES</t>
  </si>
  <si>
    <t xml:space="preserve"> TOTAL COSTO DIRECTO+ AU+PLANES</t>
  </si>
  <si>
    <t>FECHA DE CORTE</t>
  </si>
  <si>
    <t>LICITACION PÚBLICA No. SAB-XX-XXX-26</t>
  </si>
  <si>
    <t>MEJORAMIENTO Y MANTENIMIENTO CANCHA DE TENIS UNIDAD DEPORTIVA INDESA SUR-LOTE 2</t>
  </si>
  <si>
    <t>PROPUESTA ECONOMICA</t>
  </si>
  <si>
    <t>NO MODIFICAR</t>
  </si>
  <si>
    <t>PROPONENTE</t>
  </si>
  <si>
    <t>FIRMA</t>
  </si>
  <si>
    <t>JUNIO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</si>
</sst>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_-[$$-240A]\ * #,##0_-;\-[$$-240A]\ * #,##0_-;_-[$$-240A]\ * &quot;-&quot;??_-;_-@_-"/>
    <numFmt numFmtId="165" formatCode="_-&quot;$&quot;* #,##0_-;\-&quot;$&quot;* #,##0_-;_-&quot;$&quot;* &quot;-&quot;??_-;_-@_-"/>
  </numFmts>
  <fonts count="7" x14ac:knownFonts="1">
    <font>
      <sz val="11"/>
      <color theme="1"/>
      <name val="Calibri"/>
      <family val="2"/>
      <scheme val="minor"/>
    </font>
    <font>
      <sz val="11"/>
      <color theme="1"/>
      <name val="Calibri"/>
      <family val="2"/>
      <scheme val="minor"/>
    </font>
    <font>
      <sz val="10"/>
      <color theme="1"/>
      <name val="Calibri"/>
      <family val="2"/>
      <scheme val="minor"/>
    </font>
    <font>
      <b/>
      <sz val="12"/>
      <color theme="1"/>
      <name val="Calibri"/>
      <family val="2"/>
      <scheme val="minor"/>
    </font>
    <font>
      <b/>
      <sz val="10"/>
      <color theme="1"/>
      <name val="Calibri"/>
      <family val="2"/>
      <scheme val="minor"/>
    </font>
    <font>
      <b/>
      <sz val="10"/>
      <color rgb="FF000000"/>
      <name val="Calibri"/>
      <family val="2"/>
    </font>
    <font>
      <sz val="10"/>
      <name val="Calibri"/>
      <family val="2"/>
      <scheme val="minor"/>
    </font>
  </fonts>
  <fills count="6">
    <fill>
      <patternFill patternType="none"/>
    </fill>
    <fill>
      <patternFill patternType="gray125"/>
    </fill>
    <fill>
      <patternFill patternType="solid">
        <fgColor theme="5"/>
        <bgColor indexed="64"/>
      </patternFill>
    </fill>
    <fill>
      <patternFill patternType="solid">
        <fgColor theme="5" tint="0.59999389629810485"/>
        <bgColor rgb="FF000000"/>
      </patternFill>
    </fill>
    <fill>
      <patternFill patternType="solid">
        <fgColor theme="5" tint="0.59999389629810485"/>
        <bgColor indexed="64"/>
      </patternFill>
    </fill>
    <fill>
      <patternFill patternType="solid">
        <fgColor theme="0"/>
        <bgColor indexed="64"/>
      </patternFill>
    </fill>
  </fills>
  <borders count="11">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6">
    <xf numFmtId="0" fontId="0" fillId="0" borderId="0" xfId="0"/>
    <xf numFmtId="0" fontId="2" fillId="2" borderId="0" xfId="0" applyFont="1" applyFill="1" applyAlignment="1">
      <alignment horizontal="center" vertical="center" wrapText="1"/>
    </xf>
    <xf numFmtId="0" fontId="3" fillId="2" borderId="1" xfId="0" applyFont="1" applyFill="1" applyBorder="1" applyAlignment="1">
      <alignment vertical="center" wrapText="1"/>
    </xf>
    <xf numFmtId="0" fontId="2" fillId="0" borderId="0" xfId="0" applyFont="1" applyAlignment="1">
      <alignment wrapText="1"/>
    </xf>
    <xf numFmtId="0" fontId="3" fillId="2" borderId="0" xfId="0" applyFont="1" applyFill="1" applyAlignment="1">
      <alignment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49" fontId="5" fillId="3" borderId="2" xfId="0" applyNumberFormat="1" applyFont="1" applyFill="1" applyBorder="1" applyAlignment="1">
      <alignment horizontal="center" vertical="center" wrapText="1"/>
    </xf>
    <xf numFmtId="0" fontId="5" fillId="3" borderId="2" xfId="0" applyFont="1" applyFill="1" applyBorder="1" applyAlignment="1">
      <alignment horizontal="left" vertical="center" wrapText="1"/>
    </xf>
    <xf numFmtId="0" fontId="2" fillId="4" borderId="2" xfId="0" applyFont="1" applyFill="1" applyBorder="1" applyAlignment="1">
      <alignment horizontal="center" vertical="center" wrapText="1"/>
    </xf>
    <xf numFmtId="2" fontId="2" fillId="4" borderId="2" xfId="0" applyNumberFormat="1" applyFont="1" applyFill="1" applyBorder="1" applyAlignment="1">
      <alignment horizontal="center" vertical="center" wrapText="1"/>
    </xf>
    <xf numFmtId="164" fontId="2" fillId="4" borderId="2" xfId="0" applyNumberFormat="1" applyFont="1" applyFill="1" applyBorder="1" applyAlignment="1">
      <alignment horizontal="center" vertical="center" wrapText="1"/>
    </xf>
    <xf numFmtId="165" fontId="4" fillId="4" borderId="2" xfId="1" applyNumberFormat="1" applyFont="1" applyFill="1" applyBorder="1" applyAlignment="1">
      <alignment horizontal="left" vertical="center" wrapText="1"/>
    </xf>
    <xf numFmtId="49" fontId="2" fillId="0" borderId="2"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2" fontId="2" fillId="0" borderId="2" xfId="0"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0" fontId="6" fillId="0" borderId="2" xfId="0" applyFont="1" applyBorder="1" applyAlignment="1">
      <alignment horizontal="left" vertical="center" wrapText="1"/>
    </xf>
    <xf numFmtId="164" fontId="4" fillId="2" borderId="2" xfId="0" applyNumberFormat="1" applyFont="1" applyFill="1" applyBorder="1" applyAlignment="1">
      <alignment horizontal="center" vertical="center" wrapText="1"/>
    </xf>
    <xf numFmtId="165" fontId="2" fillId="0" borderId="0" xfId="1" applyNumberFormat="1" applyFont="1" applyAlignment="1">
      <alignment wrapText="1"/>
    </xf>
    <xf numFmtId="10" fontId="2" fillId="4" borderId="2" xfId="2" applyNumberFormat="1" applyFont="1" applyFill="1" applyBorder="1" applyAlignment="1">
      <alignment horizontal="center" vertical="center" wrapText="1"/>
    </xf>
    <xf numFmtId="165" fontId="2" fillId="0" borderId="0" xfId="0" applyNumberFormat="1" applyFont="1" applyAlignment="1">
      <alignment wrapText="1"/>
    </xf>
    <xf numFmtId="0" fontId="4" fillId="0" borderId="4" xfId="0" applyFont="1" applyBorder="1" applyAlignment="1">
      <alignment horizontal="right" vertical="center" wrapText="1"/>
    </xf>
    <xf numFmtId="0" fontId="4" fillId="5" borderId="5" xfId="0" applyFont="1" applyFill="1" applyBorder="1" applyAlignment="1">
      <alignment horizontal="right" vertical="center" wrapText="1"/>
    </xf>
    <xf numFmtId="164" fontId="4" fillId="2" borderId="2" xfId="0" applyNumberFormat="1" applyFont="1" applyFill="1" applyBorder="1" applyAlignment="1">
      <alignment vertical="center" wrapText="1"/>
    </xf>
    <xf numFmtId="0" fontId="4" fillId="5" borderId="0" xfId="0" applyFont="1" applyFill="1" applyAlignment="1">
      <alignment horizontal="right" vertical="center" wrapText="1"/>
    </xf>
    <xf numFmtId="164" fontId="2" fillId="5" borderId="0" xfId="0" applyNumberFormat="1" applyFont="1" applyFill="1" applyAlignment="1">
      <alignment horizontal="center" vertical="center" wrapText="1"/>
    </xf>
    <xf numFmtId="165" fontId="2" fillId="0" borderId="0" xfId="1" applyNumberFormat="1"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165" fontId="2" fillId="0" borderId="0" xfId="0" applyNumberFormat="1" applyFont="1" applyAlignment="1">
      <alignment vertical="center" wrapText="1"/>
    </xf>
    <xf numFmtId="164" fontId="2" fillId="0" borderId="0" xfId="0" applyNumberFormat="1" applyFont="1" applyAlignment="1">
      <alignment wrapText="1"/>
    </xf>
    <xf numFmtId="0" fontId="2" fillId="5" borderId="0" xfId="0" applyFont="1" applyFill="1" applyAlignment="1">
      <alignment wrapText="1"/>
    </xf>
    <xf numFmtId="0" fontId="2" fillId="5" borderId="0" xfId="0" applyFont="1" applyFill="1" applyAlignment="1">
      <alignment horizontal="center" vertical="center" wrapText="1"/>
    </xf>
    <xf numFmtId="165" fontId="2" fillId="0" borderId="0" xfId="1" applyNumberFormat="1" applyFont="1" applyAlignment="1">
      <alignment horizontal="center" vertical="center" wrapText="1"/>
    </xf>
    <xf numFmtId="0" fontId="2" fillId="0" borderId="0" xfId="0" applyFont="1" applyAlignment="1">
      <alignment horizontal="left" vertical="center"/>
    </xf>
    <xf numFmtId="0" fontId="4" fillId="4" borderId="4" xfId="0" applyFont="1" applyFill="1" applyBorder="1" applyAlignment="1">
      <alignment horizontal="right" vertical="center" wrapText="1"/>
    </xf>
    <xf numFmtId="0" fontId="4" fillId="4" borderId="5" xfId="0" applyFont="1" applyFill="1" applyBorder="1" applyAlignment="1">
      <alignment horizontal="right" vertical="center" wrapText="1"/>
    </xf>
    <xf numFmtId="0" fontId="4" fillId="4" borderId="6" xfId="0" applyFont="1" applyFill="1" applyBorder="1" applyAlignment="1">
      <alignment horizontal="right" vertical="center" wrapText="1"/>
    </xf>
    <xf numFmtId="0" fontId="4" fillId="2" borderId="4" xfId="0" applyFont="1" applyFill="1" applyBorder="1" applyAlignment="1">
      <alignment horizontal="right" vertical="center" wrapText="1"/>
    </xf>
    <xf numFmtId="0" fontId="4" fillId="2" borderId="5" xfId="0" applyFont="1" applyFill="1" applyBorder="1" applyAlignment="1">
      <alignment horizontal="right" vertical="center" wrapText="1"/>
    </xf>
    <xf numFmtId="0" fontId="4" fillId="2" borderId="6" xfId="0" applyFont="1" applyFill="1" applyBorder="1" applyAlignment="1">
      <alignment horizontal="right" vertical="center" wrapText="1"/>
    </xf>
    <xf numFmtId="0" fontId="4" fillId="2" borderId="2" xfId="0" applyFont="1" applyFill="1" applyBorder="1" applyAlignment="1">
      <alignment horizontal="right" vertical="center" wrapText="1"/>
    </xf>
    <xf numFmtId="0" fontId="4" fillId="2" borderId="7" xfId="0" applyFont="1" applyFill="1" applyBorder="1" applyAlignment="1">
      <alignment horizontal="right" vertical="center" wrapText="1"/>
    </xf>
    <xf numFmtId="0" fontId="4" fillId="2" borderId="8" xfId="0" applyFont="1" applyFill="1" applyBorder="1" applyAlignment="1">
      <alignment horizontal="right" vertical="center" wrapText="1"/>
    </xf>
    <xf numFmtId="164" fontId="4" fillId="2" borderId="8" xfId="0" applyNumberFormat="1" applyFont="1" applyFill="1" applyBorder="1" applyAlignment="1">
      <alignment horizontal="center" vertical="center" wrapText="1"/>
    </xf>
    <xf numFmtId="164" fontId="4" fillId="2" borderId="9" xfId="0" applyNumberFormat="1" applyFont="1" applyFill="1" applyBorder="1" applyAlignment="1">
      <alignment horizontal="center" vertical="center" wrapText="1"/>
    </xf>
    <xf numFmtId="164" fontId="4" fillId="2" borderId="10" xfId="0" applyNumberFormat="1"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I53"/>
  <sheetViews>
    <sheetView tabSelected="1" topLeftCell="B45" zoomScaleNormal="100" workbookViewId="0">
      <selection activeCell="D49" sqref="D49"/>
    </sheetView>
  </sheetViews>
  <sheetFormatPr baseColWidth="10" defaultColWidth="9.1640625" defaultRowHeight="14" x14ac:dyDescent="0.2"/>
  <cols>
    <col min="1" max="1" width="9.1640625" style="29" hidden="1" customWidth="1"/>
    <col min="2" max="2" width="11" style="29" customWidth="1"/>
    <col min="3" max="3" width="68.1640625" style="30" customWidth="1"/>
    <col min="4" max="5" width="13.5" style="29" customWidth="1"/>
    <col min="6" max="6" width="17.33203125" style="29" customWidth="1"/>
    <col min="7" max="7" width="21.5" style="29" customWidth="1"/>
    <col min="8" max="8" width="15.1640625" style="3" bestFit="1" customWidth="1"/>
    <col min="9" max="9" width="11.1640625" style="3" bestFit="1" customWidth="1"/>
    <col min="10" max="16384" width="9.1640625" style="3"/>
  </cols>
  <sheetData>
    <row r="1" spans="1:7" ht="15.75" customHeight="1" x14ac:dyDescent="0.2">
      <c r="A1" s="1"/>
      <c r="B1" s="2"/>
      <c r="C1" s="55" t="s">
        <v>92</v>
      </c>
      <c r="D1" s="55"/>
      <c r="E1" s="55"/>
      <c r="F1" s="55"/>
      <c r="G1" s="55"/>
    </row>
    <row r="2" spans="1:7" ht="15.75" customHeight="1" x14ac:dyDescent="0.2">
      <c r="A2" s="1"/>
      <c r="B2" s="4"/>
      <c r="C2" s="49" t="s">
        <v>94</v>
      </c>
      <c r="D2" s="50"/>
      <c r="E2" s="50"/>
      <c r="F2" s="50"/>
      <c r="G2" s="51"/>
    </row>
    <row r="3" spans="1:7" ht="43.5" customHeight="1" x14ac:dyDescent="0.2">
      <c r="A3" s="1"/>
      <c r="B3" s="4"/>
      <c r="C3" s="55" t="s">
        <v>93</v>
      </c>
      <c r="D3" s="55"/>
      <c r="E3" s="55"/>
      <c r="F3" s="55"/>
      <c r="G3" s="55"/>
    </row>
    <row r="4" spans="1:7" ht="30" x14ac:dyDescent="0.2">
      <c r="A4" s="5" t="s">
        <v>0</v>
      </c>
      <c r="B4" s="5" t="s">
        <v>1</v>
      </c>
      <c r="C4" s="5" t="s">
        <v>2</v>
      </c>
      <c r="D4" s="5" t="s">
        <v>3</v>
      </c>
      <c r="E4" s="6" t="s">
        <v>4</v>
      </c>
      <c r="F4" s="5" t="s">
        <v>5</v>
      </c>
      <c r="G4" s="6" t="s">
        <v>6</v>
      </c>
    </row>
    <row r="5" spans="1:7" ht="15" x14ac:dyDescent="0.2">
      <c r="A5" s="7"/>
      <c r="B5" s="7" t="s">
        <v>7</v>
      </c>
      <c r="C5" s="8" t="s">
        <v>8</v>
      </c>
      <c r="D5" s="9"/>
      <c r="E5" s="10"/>
      <c r="F5" s="11"/>
      <c r="G5" s="12"/>
    </row>
    <row r="6" spans="1:7" ht="120" x14ac:dyDescent="0.2">
      <c r="A6" s="13" t="s">
        <v>9</v>
      </c>
      <c r="B6" s="13" t="s">
        <v>10</v>
      </c>
      <c r="C6" s="14" t="s">
        <v>11</v>
      </c>
      <c r="D6" s="15" t="s">
        <v>12</v>
      </c>
      <c r="E6" s="16">
        <v>45.703776030700702</v>
      </c>
      <c r="F6" s="17"/>
      <c r="G6" s="17">
        <f>ROUND(E6*F6,0)</f>
        <v>0</v>
      </c>
    </row>
    <row r="7" spans="1:7" ht="45" x14ac:dyDescent="0.2">
      <c r="A7" s="13"/>
      <c r="B7" s="13" t="s">
        <v>13</v>
      </c>
      <c r="C7" s="14" t="s">
        <v>14</v>
      </c>
      <c r="D7" s="15" t="s">
        <v>15</v>
      </c>
      <c r="E7" s="16">
        <v>2</v>
      </c>
      <c r="F7" s="17"/>
      <c r="G7" s="17">
        <f>ROUND(E7*F7,0)</f>
        <v>0</v>
      </c>
    </row>
    <row r="8" spans="1:7" ht="15" x14ac:dyDescent="0.2">
      <c r="A8" s="7"/>
      <c r="B8" s="7" t="s">
        <v>16</v>
      </c>
      <c r="C8" s="8" t="s">
        <v>17</v>
      </c>
      <c r="D8" s="9"/>
      <c r="E8" s="10"/>
      <c r="F8" s="11"/>
      <c r="G8" s="12"/>
    </row>
    <row r="9" spans="1:7" ht="45" x14ac:dyDescent="0.2">
      <c r="A9" s="13" t="s">
        <v>18</v>
      </c>
      <c r="B9" s="13" t="s">
        <v>19</v>
      </c>
      <c r="C9" s="14" t="s">
        <v>20</v>
      </c>
      <c r="D9" s="15" t="s">
        <v>21</v>
      </c>
      <c r="E9" s="16">
        <v>163.3355</v>
      </c>
      <c r="F9" s="17"/>
      <c r="G9" s="17">
        <f>ROUND(E9*F9,0)</f>
        <v>0</v>
      </c>
    </row>
    <row r="10" spans="1:7" ht="45" x14ac:dyDescent="0.2">
      <c r="A10" s="13" t="s">
        <v>22</v>
      </c>
      <c r="B10" s="13" t="s">
        <v>23</v>
      </c>
      <c r="C10" s="14" t="s">
        <v>24</v>
      </c>
      <c r="D10" s="15" t="s">
        <v>21</v>
      </c>
      <c r="E10" s="16">
        <v>487.27350000000007</v>
      </c>
      <c r="F10" s="17"/>
      <c r="G10" s="17">
        <f>ROUND(E10*F10,0)</f>
        <v>0</v>
      </c>
    </row>
    <row r="11" spans="1:7" ht="45" x14ac:dyDescent="0.2">
      <c r="A11" s="13" t="s">
        <v>25</v>
      </c>
      <c r="B11" s="13" t="s">
        <v>26</v>
      </c>
      <c r="C11" s="14" t="s">
        <v>27</v>
      </c>
      <c r="D11" s="15" t="s">
        <v>21</v>
      </c>
      <c r="E11" s="16">
        <v>75.97</v>
      </c>
      <c r="F11" s="17"/>
      <c r="G11" s="17">
        <f>ROUND(E11*F11,0)</f>
        <v>0</v>
      </c>
    </row>
    <row r="12" spans="1:7" ht="15" x14ac:dyDescent="0.2">
      <c r="A12" s="7"/>
      <c r="B12" s="7" t="s">
        <v>28</v>
      </c>
      <c r="C12" s="8" t="s">
        <v>29</v>
      </c>
      <c r="D12" s="9"/>
      <c r="E12" s="10"/>
      <c r="F12" s="11"/>
      <c r="G12" s="12"/>
    </row>
    <row r="13" spans="1:7" ht="45" x14ac:dyDescent="0.2">
      <c r="A13" s="13" t="s">
        <v>30</v>
      </c>
      <c r="B13" s="13" t="s">
        <v>30</v>
      </c>
      <c r="C13" s="14" t="s">
        <v>31</v>
      </c>
      <c r="D13" s="15" t="s">
        <v>32</v>
      </c>
      <c r="E13" s="16">
        <v>129.74970000000002</v>
      </c>
      <c r="F13" s="17"/>
      <c r="G13" s="17">
        <f>ROUND(E13*F13,0)</f>
        <v>0</v>
      </c>
    </row>
    <row r="14" spans="1:7" ht="75" x14ac:dyDescent="0.2">
      <c r="A14" s="13" t="s">
        <v>33</v>
      </c>
      <c r="B14" s="13" t="s">
        <v>34</v>
      </c>
      <c r="C14" s="14" t="s">
        <v>35</v>
      </c>
      <c r="D14" s="15" t="s">
        <v>32</v>
      </c>
      <c r="E14" s="16">
        <v>122.721</v>
      </c>
      <c r="F14" s="17"/>
      <c r="G14" s="17">
        <f>ROUND(E14*F14,0)</f>
        <v>0</v>
      </c>
    </row>
    <row r="15" spans="1:7" ht="60" x14ac:dyDescent="0.2">
      <c r="A15" s="13" t="s">
        <v>36</v>
      </c>
      <c r="B15" s="13" t="s">
        <v>37</v>
      </c>
      <c r="C15" s="14" t="s">
        <v>38</v>
      </c>
      <c r="D15" s="15" t="s">
        <v>32</v>
      </c>
      <c r="E15" s="16">
        <v>132.56456701761647</v>
      </c>
      <c r="F15" s="17"/>
      <c r="G15" s="17">
        <f>ROUND(E15*F15,0)</f>
        <v>0</v>
      </c>
    </row>
    <row r="16" spans="1:7" ht="45" x14ac:dyDescent="0.2">
      <c r="A16" s="13"/>
      <c r="B16" s="13" t="s">
        <v>39</v>
      </c>
      <c r="C16" s="14" t="s">
        <v>40</v>
      </c>
      <c r="D16" s="15" t="s">
        <v>32</v>
      </c>
      <c r="E16" s="16">
        <v>2.8148670176164554</v>
      </c>
      <c r="F16" s="17"/>
      <c r="G16" s="17">
        <f t="shared" ref="G16:G18" si="0">ROUND(E16*F16,0)</f>
        <v>0</v>
      </c>
    </row>
    <row r="17" spans="1:7" ht="90" x14ac:dyDescent="0.2">
      <c r="A17" s="13"/>
      <c r="B17" s="13" t="s">
        <v>41</v>
      </c>
      <c r="C17" s="14" t="s">
        <v>42</v>
      </c>
      <c r="D17" s="15" t="s">
        <v>21</v>
      </c>
      <c r="E17" s="16">
        <v>552.49200000000008</v>
      </c>
      <c r="F17" s="17"/>
      <c r="G17" s="17">
        <f t="shared" si="0"/>
        <v>0</v>
      </c>
    </row>
    <row r="18" spans="1:7" ht="90" x14ac:dyDescent="0.2">
      <c r="A18" s="13"/>
      <c r="B18" s="13" t="s">
        <v>43</v>
      </c>
      <c r="C18" s="14" t="s">
        <v>44</v>
      </c>
      <c r="D18" s="15" t="s">
        <v>21</v>
      </c>
      <c r="E18" s="16">
        <v>27.53</v>
      </c>
      <c r="F18" s="17"/>
      <c r="G18" s="17">
        <f t="shared" si="0"/>
        <v>0</v>
      </c>
    </row>
    <row r="19" spans="1:7" ht="15" x14ac:dyDescent="0.2">
      <c r="A19" s="7"/>
      <c r="B19" s="7" t="s">
        <v>45</v>
      </c>
      <c r="C19" s="8" t="s">
        <v>46</v>
      </c>
      <c r="D19" s="9"/>
      <c r="E19" s="10"/>
      <c r="F19" s="11"/>
      <c r="G19" s="12"/>
    </row>
    <row r="20" spans="1:7" ht="60" x14ac:dyDescent="0.2">
      <c r="A20" s="7"/>
      <c r="B20" s="13" t="s">
        <v>47</v>
      </c>
      <c r="C20" s="14" t="s">
        <v>48</v>
      </c>
      <c r="D20" s="15" t="s">
        <v>32</v>
      </c>
      <c r="E20" s="16">
        <v>2.8148670176164554</v>
      </c>
      <c r="F20" s="17"/>
      <c r="G20" s="17">
        <f>ROUND(E20*F20,0)</f>
        <v>0</v>
      </c>
    </row>
    <row r="21" spans="1:7" ht="90" x14ac:dyDescent="0.2">
      <c r="A21" s="7"/>
      <c r="B21" s="13" t="s">
        <v>49</v>
      </c>
      <c r="C21" s="14" t="s">
        <v>50</v>
      </c>
      <c r="D21" s="15" t="s">
        <v>21</v>
      </c>
      <c r="E21" s="16">
        <v>32.199999999999996</v>
      </c>
      <c r="F21" s="17"/>
      <c r="G21" s="17">
        <f>ROUND(E21*F21,0)</f>
        <v>0</v>
      </c>
    </row>
    <row r="22" spans="1:7" ht="60" x14ac:dyDescent="0.2">
      <c r="A22" s="7"/>
      <c r="B22" s="13" t="s">
        <v>51</v>
      </c>
      <c r="C22" s="14" t="s">
        <v>52</v>
      </c>
      <c r="D22" s="15" t="s">
        <v>32</v>
      </c>
      <c r="E22" s="16">
        <v>9.66</v>
      </c>
      <c r="F22" s="17"/>
      <c r="G22" s="17">
        <f t="shared" ref="G22:G23" si="1">ROUND(E22*F22,0)</f>
        <v>0</v>
      </c>
    </row>
    <row r="23" spans="1:7" ht="45" x14ac:dyDescent="0.2">
      <c r="A23" s="7"/>
      <c r="B23" s="13" t="s">
        <v>53</v>
      </c>
      <c r="C23" s="14" t="s">
        <v>54</v>
      </c>
      <c r="D23" s="15" t="s">
        <v>32</v>
      </c>
      <c r="E23" s="16">
        <v>13.9026</v>
      </c>
      <c r="F23" s="17"/>
      <c r="G23" s="17">
        <f t="shared" si="1"/>
        <v>0</v>
      </c>
    </row>
    <row r="24" spans="1:7" ht="60" x14ac:dyDescent="0.2">
      <c r="A24" s="13" t="s">
        <v>55</v>
      </c>
      <c r="B24" s="13" t="s">
        <v>56</v>
      </c>
      <c r="C24" s="14" t="s">
        <v>57</v>
      </c>
      <c r="D24" s="15" t="s">
        <v>32</v>
      </c>
      <c r="E24" s="16">
        <v>6.6512000000000011</v>
      </c>
      <c r="F24" s="17"/>
      <c r="G24" s="17">
        <f>ROUND(E24*F24,0)</f>
        <v>0</v>
      </c>
    </row>
    <row r="25" spans="1:7" ht="60" x14ac:dyDescent="0.2">
      <c r="A25" s="13"/>
      <c r="B25" s="13" t="s">
        <v>58</v>
      </c>
      <c r="C25" s="14" t="s">
        <v>59</v>
      </c>
      <c r="D25" s="15" t="s">
        <v>32</v>
      </c>
      <c r="E25" s="16">
        <v>55.249200000000009</v>
      </c>
      <c r="F25" s="17"/>
      <c r="G25" s="17">
        <f>ROUND(E25*F25,0)</f>
        <v>0</v>
      </c>
    </row>
    <row r="26" spans="1:7" ht="105" x14ac:dyDescent="0.2">
      <c r="A26" s="13"/>
      <c r="B26" s="13" t="s">
        <v>60</v>
      </c>
      <c r="C26" s="14" t="s">
        <v>61</v>
      </c>
      <c r="D26" s="15" t="s">
        <v>12</v>
      </c>
      <c r="E26" s="16">
        <v>53.570000000000007</v>
      </c>
      <c r="F26" s="17"/>
      <c r="G26" s="17">
        <f>ROUND(E26*F26,0)</f>
        <v>0</v>
      </c>
    </row>
    <row r="27" spans="1:7" ht="15" x14ac:dyDescent="0.2">
      <c r="A27" s="7"/>
      <c r="B27" s="7" t="s">
        <v>62</v>
      </c>
      <c r="C27" s="8" t="s">
        <v>63</v>
      </c>
      <c r="D27" s="9"/>
      <c r="E27" s="10"/>
      <c r="F27" s="11"/>
      <c r="G27" s="12"/>
    </row>
    <row r="28" spans="1:7" ht="60" x14ac:dyDescent="0.2">
      <c r="A28" s="13" t="s">
        <v>64</v>
      </c>
      <c r="B28" s="13" t="s">
        <v>64</v>
      </c>
      <c r="C28" s="14" t="s">
        <v>65</v>
      </c>
      <c r="D28" s="15" t="s">
        <v>66</v>
      </c>
      <c r="E28" s="16">
        <v>2291.9690828974049</v>
      </c>
      <c r="F28" s="17"/>
      <c r="G28" s="17">
        <f>ROUND(E28*F28,0)</f>
        <v>0</v>
      </c>
    </row>
    <row r="29" spans="1:7" ht="60" x14ac:dyDescent="0.2">
      <c r="A29" s="13" t="s">
        <v>67</v>
      </c>
      <c r="B29" s="13" t="s">
        <v>68</v>
      </c>
      <c r="C29" s="14" t="s">
        <v>69</v>
      </c>
      <c r="D29" s="15" t="s">
        <v>21</v>
      </c>
      <c r="E29" s="16">
        <v>552.49200000000008</v>
      </c>
      <c r="F29" s="17"/>
      <c r="G29" s="17">
        <f>ROUND(E29*F29,0)</f>
        <v>0</v>
      </c>
    </row>
    <row r="30" spans="1:7" ht="15" x14ac:dyDescent="0.2">
      <c r="A30" s="7"/>
      <c r="B30" s="7" t="s">
        <v>70</v>
      </c>
      <c r="C30" s="8" t="s">
        <v>71</v>
      </c>
      <c r="D30" s="9"/>
      <c r="E30" s="10"/>
      <c r="F30" s="11"/>
      <c r="G30" s="12"/>
    </row>
    <row r="31" spans="1:7" ht="150" x14ac:dyDescent="0.2">
      <c r="A31" s="13" t="s">
        <v>72</v>
      </c>
      <c r="B31" s="13" t="s">
        <v>73</v>
      </c>
      <c r="C31" s="18" t="s">
        <v>74</v>
      </c>
      <c r="D31" s="15" t="s">
        <v>21</v>
      </c>
      <c r="E31" s="16">
        <v>264</v>
      </c>
      <c r="F31" s="17"/>
      <c r="G31" s="17">
        <f>ROUND(E31*F31,0)</f>
        <v>0</v>
      </c>
    </row>
    <row r="32" spans="1:7" ht="60" x14ac:dyDescent="0.2">
      <c r="A32" s="13" t="s">
        <v>75</v>
      </c>
      <c r="B32" s="13" t="s">
        <v>76</v>
      </c>
      <c r="C32" s="14" t="s">
        <v>77</v>
      </c>
      <c r="D32" s="15" t="s">
        <v>78</v>
      </c>
      <c r="E32" s="16">
        <v>1</v>
      </c>
      <c r="F32" s="17"/>
      <c r="G32" s="17">
        <f>ROUND(E32*F32,0)</f>
        <v>0</v>
      </c>
    </row>
    <row r="33" spans="1:9" ht="13.5" customHeight="1" x14ac:dyDescent="0.2">
      <c r="A33" s="43" t="s">
        <v>79</v>
      </c>
      <c r="B33" s="43"/>
      <c r="C33" s="43"/>
      <c r="D33" s="43"/>
      <c r="E33" s="43"/>
      <c r="F33" s="43"/>
      <c r="G33" s="19">
        <f>SUM(G5:G32)</f>
        <v>0</v>
      </c>
      <c r="H33" s="20"/>
    </row>
    <row r="34" spans="1:9" ht="12.75" customHeight="1" x14ac:dyDescent="0.2">
      <c r="A34" s="37" t="s">
        <v>80</v>
      </c>
      <c r="B34" s="38"/>
      <c r="C34" s="38"/>
      <c r="D34" s="38"/>
      <c r="E34" s="39"/>
      <c r="F34" s="21"/>
      <c r="G34" s="11">
        <f>ROUND(G33*$F$34,0)</f>
        <v>0</v>
      </c>
    </row>
    <row r="35" spans="1:9" ht="15.75" customHeight="1" x14ac:dyDescent="0.2">
      <c r="A35" s="37" t="s">
        <v>81</v>
      </c>
      <c r="B35" s="38"/>
      <c r="C35" s="38"/>
      <c r="D35" s="38"/>
      <c r="E35" s="39"/>
      <c r="F35" s="21"/>
      <c r="G35" s="11">
        <f>ROUND(G33*$F$35,0)</f>
        <v>0</v>
      </c>
      <c r="H35" s="22"/>
    </row>
    <row r="36" spans="1:9" ht="15.75" customHeight="1" x14ac:dyDescent="0.2">
      <c r="A36" s="43" t="s">
        <v>82</v>
      </c>
      <c r="B36" s="43"/>
      <c r="C36" s="43"/>
      <c r="D36" s="43"/>
      <c r="E36" s="43"/>
      <c r="F36" s="43"/>
      <c r="G36" s="19">
        <f>SUM(G34:G35)</f>
        <v>0</v>
      </c>
    </row>
    <row r="37" spans="1:9" ht="17.25" customHeight="1" x14ac:dyDescent="0.2">
      <c r="A37" s="43" t="s">
        <v>83</v>
      </c>
      <c r="B37" s="43"/>
      <c r="C37" s="43"/>
      <c r="D37" s="43"/>
      <c r="E37" s="43"/>
      <c r="F37" s="43"/>
      <c r="G37" s="19">
        <f>G33+G36</f>
        <v>0</v>
      </c>
    </row>
    <row r="38" spans="1:9" ht="8.25" customHeight="1" x14ac:dyDescent="0.2">
      <c r="A38" s="23"/>
      <c r="B38" s="24"/>
      <c r="C38" s="24"/>
      <c r="D38" s="24"/>
      <c r="E38" s="52"/>
      <c r="F38" s="52"/>
      <c r="G38" s="53"/>
    </row>
    <row r="39" spans="1:9" x14ac:dyDescent="0.2">
      <c r="A39" s="54" t="s">
        <v>84</v>
      </c>
      <c r="B39" s="54"/>
      <c r="C39" s="54"/>
      <c r="D39" s="54"/>
      <c r="E39" s="54"/>
      <c r="F39" s="54"/>
      <c r="G39" s="54"/>
    </row>
    <row r="40" spans="1:9" ht="15" x14ac:dyDescent="0.2">
      <c r="A40" s="37" t="s">
        <v>85</v>
      </c>
      <c r="B40" s="38"/>
      <c r="C40" s="38"/>
      <c r="D40" s="38"/>
      <c r="E40" s="39"/>
      <c r="F40" s="21" t="s">
        <v>95</v>
      </c>
      <c r="G40" s="11">
        <v>990000</v>
      </c>
    </row>
    <row r="41" spans="1:9" ht="15" x14ac:dyDescent="0.2">
      <c r="A41" s="37" t="s">
        <v>86</v>
      </c>
      <c r="B41" s="38"/>
      <c r="C41" s="38"/>
      <c r="D41" s="38"/>
      <c r="E41" s="39"/>
      <c r="F41" s="21" t="s">
        <v>95</v>
      </c>
      <c r="G41" s="11">
        <v>8026440</v>
      </c>
    </row>
    <row r="42" spans="1:9" ht="15" x14ac:dyDescent="0.2">
      <c r="A42" s="37" t="s">
        <v>87</v>
      </c>
      <c r="B42" s="38"/>
      <c r="C42" s="38"/>
      <c r="D42" s="38"/>
      <c r="E42" s="39"/>
      <c r="F42" s="21" t="s">
        <v>95</v>
      </c>
      <c r="G42" s="11">
        <v>3968202</v>
      </c>
    </row>
    <row r="43" spans="1:9" ht="15" x14ac:dyDescent="0.2">
      <c r="A43" s="37" t="s">
        <v>88</v>
      </c>
      <c r="B43" s="38"/>
      <c r="C43" s="38"/>
      <c r="D43" s="38"/>
      <c r="E43" s="39"/>
      <c r="F43" s="21" t="s">
        <v>95</v>
      </c>
      <c r="G43" s="11">
        <v>792000</v>
      </c>
    </row>
    <row r="44" spans="1:9" x14ac:dyDescent="0.2">
      <c r="A44" s="40" t="s">
        <v>89</v>
      </c>
      <c r="B44" s="41"/>
      <c r="C44" s="41"/>
      <c r="D44" s="41"/>
      <c r="E44" s="41"/>
      <c r="F44" s="42"/>
      <c r="G44" s="25">
        <f>SUM(G40:G43)</f>
        <v>13776642</v>
      </c>
    </row>
    <row r="45" spans="1:9" ht="12.75" customHeight="1" x14ac:dyDescent="0.2">
      <c r="A45" s="26"/>
      <c r="B45" s="26"/>
      <c r="C45" s="26"/>
      <c r="D45" s="26"/>
      <c r="E45" s="26"/>
      <c r="F45" s="26"/>
      <c r="G45" s="27"/>
    </row>
    <row r="46" spans="1:9" ht="12.75" customHeight="1" x14ac:dyDescent="0.2">
      <c r="A46" s="43" t="s">
        <v>90</v>
      </c>
      <c r="B46" s="43"/>
      <c r="C46" s="43"/>
      <c r="D46" s="43"/>
      <c r="E46" s="43"/>
      <c r="F46" s="43"/>
      <c r="G46" s="25">
        <f>+G37+G44</f>
        <v>13776642</v>
      </c>
      <c r="H46" s="28"/>
    </row>
    <row r="47" spans="1:9" ht="15" thickBot="1" x14ac:dyDescent="0.25">
      <c r="H47" s="31"/>
      <c r="I47" s="32"/>
    </row>
    <row r="48" spans="1:9" ht="12.75" customHeight="1" thickBot="1" x14ac:dyDescent="0.25">
      <c r="A48" s="44" t="s">
        <v>91</v>
      </c>
      <c r="B48" s="45"/>
      <c r="C48" s="45"/>
      <c r="D48" s="46" t="s">
        <v>98</v>
      </c>
      <c r="E48" s="47"/>
      <c r="F48" s="48"/>
      <c r="G48" s="27"/>
      <c r="H48" s="33"/>
    </row>
    <row r="49" spans="2:8" x14ac:dyDescent="0.2">
      <c r="G49" s="27"/>
      <c r="H49" s="33"/>
    </row>
    <row r="50" spans="2:8" x14ac:dyDescent="0.2">
      <c r="G50" s="34"/>
      <c r="H50" s="33"/>
    </row>
    <row r="51" spans="2:8" x14ac:dyDescent="0.2">
      <c r="D51" s="35"/>
      <c r="F51" s="35"/>
      <c r="G51" s="27"/>
      <c r="H51" s="33"/>
    </row>
    <row r="52" spans="2:8" x14ac:dyDescent="0.2">
      <c r="B52" s="36" t="s">
        <v>96</v>
      </c>
    </row>
    <row r="53" spans="2:8" ht="15" x14ac:dyDescent="0.2">
      <c r="B53" s="29" t="s">
        <v>97</v>
      </c>
    </row>
  </sheetData>
  <mergeCells count="18">
    <mergeCell ref="A41:E41"/>
    <mergeCell ref="A42:E42"/>
    <mergeCell ref="C1:G1"/>
    <mergeCell ref="C3:G3"/>
    <mergeCell ref="A33:F33"/>
    <mergeCell ref="A34:E34"/>
    <mergeCell ref="A35:E35"/>
    <mergeCell ref="A36:F36"/>
    <mergeCell ref="C2:G2"/>
    <mergeCell ref="A37:F37"/>
    <mergeCell ref="E38:G38"/>
    <mergeCell ref="A39:G39"/>
    <mergeCell ref="A40:E40"/>
    <mergeCell ref="A43:E43"/>
    <mergeCell ref="A44:F44"/>
    <mergeCell ref="A46:F46"/>
    <mergeCell ref="A48:C48"/>
    <mergeCell ref="D48:F48"/>
  </mergeCells>
  <pageMargins left="0.7" right="0.7" top="0.75" bottom="0.75" header="0.3" footer="0.3"/>
  <pageSetup scale="77" fitToHeight="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ASPIRE</dc:creator>
  <cp:lastModifiedBy>María Sofia</cp:lastModifiedBy>
  <dcterms:created xsi:type="dcterms:W3CDTF">2026-03-26T19:04:47Z</dcterms:created>
  <dcterms:modified xsi:type="dcterms:W3CDTF">2026-06-30T10:42:07Z</dcterms:modified>
</cp:coreProperties>
</file>