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Raúl Pérez\Nextcloud\Gestion Contratos\2026\3 SAMC\SAMC-XXX-ICFE-2026 MTTO PERIFERICOS\1 Estudio Previo y Anexos\ANEXOS\"/>
    </mc:Choice>
  </mc:AlternateContent>
  <xr:revisionPtr revIDLastSave="0" documentId="13_ncr:1_{3AF8201A-A799-4FB8-80E2-15AF2E90FA7F}" xr6:coauthVersionLast="47" xr6:coauthVersionMax="47" xr10:uidLastSave="{00000000-0000-0000-0000-000000000000}"/>
  <bookViews>
    <workbookView xWindow="-120" yWindow="-120" windowWidth="20730" windowHeight="11160" xr2:uid="{A6C749AE-55FB-4904-A04F-74A004931510}"/>
  </bookViews>
  <sheets>
    <sheet name="ANEXO ECONOMICO" sheetId="3" r:id="rId1"/>
  </sheets>
  <definedNames>
    <definedName name="_xlnm.Print_Area" localSheetId="0">'ANEXO ECONOMICO'!$A$1:$K$97</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89" i="3" l="1"/>
  <c r="H88" i="3"/>
  <c r="H87" i="3"/>
  <c r="J84" i="3"/>
  <c r="H84" i="3"/>
  <c r="J83" i="3"/>
  <c r="H83" i="3"/>
  <c r="J82" i="3"/>
  <c r="H82" i="3"/>
  <c r="J81" i="3"/>
  <c r="H81" i="3"/>
  <c r="J80" i="3"/>
  <c r="H80" i="3"/>
  <c r="J79" i="3"/>
  <c r="H79" i="3"/>
  <c r="J78" i="3"/>
  <c r="H78" i="3"/>
  <c r="J77" i="3"/>
  <c r="H77" i="3"/>
  <c r="J76" i="3"/>
  <c r="H76" i="3"/>
  <c r="J75" i="3"/>
  <c r="H75" i="3"/>
  <c r="J74" i="3"/>
  <c r="H74" i="3"/>
  <c r="J73" i="3"/>
  <c r="H73" i="3"/>
  <c r="J72" i="3"/>
  <c r="H72" i="3"/>
  <c r="J71" i="3"/>
  <c r="H71" i="3"/>
  <c r="J70" i="3"/>
  <c r="H70" i="3"/>
  <c r="J69" i="3"/>
  <c r="H69" i="3"/>
  <c r="J68" i="3"/>
  <c r="H68" i="3"/>
  <c r="J67" i="3"/>
  <c r="H67" i="3"/>
  <c r="J66" i="3"/>
  <c r="H66" i="3"/>
  <c r="J65" i="3"/>
  <c r="H65" i="3"/>
  <c r="J64" i="3"/>
  <c r="H64" i="3"/>
  <c r="J63" i="3"/>
  <c r="H63" i="3"/>
  <c r="J62" i="3"/>
  <c r="H62" i="3"/>
  <c r="J61" i="3"/>
  <c r="H61" i="3"/>
  <c r="J60" i="3"/>
  <c r="H60" i="3"/>
  <c r="J59" i="3"/>
  <c r="H59" i="3"/>
  <c r="J58" i="3"/>
  <c r="H58" i="3"/>
  <c r="J57" i="3"/>
  <c r="H57" i="3"/>
  <c r="J56" i="3"/>
  <c r="H56" i="3"/>
  <c r="J55" i="3"/>
  <c r="H55" i="3"/>
  <c r="J54" i="3"/>
  <c r="H54" i="3"/>
  <c r="J53" i="3"/>
  <c r="H53" i="3"/>
  <c r="J52" i="3"/>
  <c r="H52" i="3"/>
  <c r="J51" i="3"/>
  <c r="H51" i="3"/>
  <c r="J50" i="3"/>
  <c r="H50" i="3"/>
  <c r="J49" i="3"/>
  <c r="H49" i="3"/>
  <c r="J48" i="3"/>
  <c r="H48" i="3"/>
  <c r="J47" i="3"/>
  <c r="H47" i="3"/>
  <c r="J46" i="3"/>
  <c r="H46" i="3"/>
  <c r="J45" i="3"/>
  <c r="H45" i="3"/>
  <c r="J44" i="3"/>
  <c r="H44" i="3"/>
  <c r="J43" i="3"/>
  <c r="H43" i="3"/>
  <c r="J42" i="3"/>
  <c r="H42" i="3"/>
  <c r="J41" i="3"/>
  <c r="H41" i="3"/>
  <c r="J40" i="3"/>
  <c r="H40" i="3"/>
  <c r="J39" i="3"/>
  <c r="H39" i="3"/>
  <c r="J38" i="3"/>
  <c r="J85" i="3" s="1"/>
  <c r="H38" i="3"/>
  <c r="H85" i="3" s="1"/>
  <c r="J34" i="3"/>
  <c r="H34" i="3"/>
  <c r="J33" i="3"/>
  <c r="H33" i="3"/>
  <c r="J32" i="3"/>
  <c r="H32" i="3"/>
  <c r="J31" i="3"/>
  <c r="H31" i="3"/>
  <c r="J30" i="3"/>
  <c r="H30" i="3"/>
  <c r="J29" i="3"/>
  <c r="H29" i="3"/>
  <c r="J28" i="3"/>
  <c r="H28" i="3"/>
  <c r="J27" i="3"/>
  <c r="H27" i="3"/>
  <c r="J26" i="3"/>
  <c r="H26" i="3"/>
  <c r="J25" i="3"/>
  <c r="H25" i="3"/>
  <c r="J24" i="3"/>
  <c r="H24" i="3"/>
  <c r="J23" i="3"/>
  <c r="H23" i="3"/>
  <c r="J22" i="3"/>
  <c r="H22" i="3"/>
  <c r="J21" i="3"/>
  <c r="H21" i="3"/>
  <c r="J20" i="3"/>
  <c r="H20" i="3"/>
  <c r="J19" i="3"/>
  <c r="H19" i="3"/>
  <c r="J18" i="3"/>
  <c r="H18" i="3"/>
  <c r="J17" i="3"/>
  <c r="H17" i="3"/>
  <c r="J16" i="3"/>
  <c r="H16" i="3"/>
  <c r="J15" i="3"/>
  <c r="H15" i="3"/>
  <c r="J14" i="3"/>
  <c r="H14" i="3"/>
  <c r="J13" i="3"/>
  <c r="H13" i="3"/>
  <c r="J12" i="3"/>
  <c r="H12" i="3"/>
  <c r="J11" i="3"/>
  <c r="H11" i="3"/>
  <c r="J10" i="3"/>
  <c r="H10" i="3"/>
  <c r="J9" i="3"/>
  <c r="H9" i="3"/>
  <c r="J8" i="3"/>
  <c r="J35" i="3" s="1"/>
  <c r="J87" i="3" s="1"/>
  <c r="H8" i="3"/>
  <c r="H35" i="3" s="1"/>
  <c r="J88" i="3" l="1"/>
  <c r="J89" i="3"/>
</calcChain>
</file>

<file path=xl/sharedStrings.xml><?xml version="1.0" encoding="utf-8"?>
<sst xmlns="http://schemas.openxmlformats.org/spreadsheetml/2006/main" count="245" uniqueCount="108">
  <si>
    <t>Unidad</t>
  </si>
  <si>
    <t>ANEXO No. 17 DESGLOSE OFERTA ECONÓMICA</t>
  </si>
  <si>
    <t>__________________________ 
Firma Proponente
Nombre:
Documento Identidad:</t>
  </si>
  <si>
    <t>No.</t>
  </si>
  <si>
    <t>Categoría / Ítem</t>
  </si>
  <si>
    <t>Descripción</t>
  </si>
  <si>
    <t>Unid.</t>
  </si>
  <si>
    <t>Cant.</t>
  </si>
  <si>
    <t>Precio Referencia
Unitario (sin IVA)</t>
  </si>
  <si>
    <t>Subtotal Referencia
(sin IVA)</t>
  </si>
  <si>
    <t>Valor Unitario
Propuesto (sin IVA)</t>
  </si>
  <si>
    <t>Valor Total
Propuesto (sin IVA)</t>
  </si>
  <si>
    <t>1. MANTENIMIENTO DE EQUIPOS</t>
  </si>
  <si>
    <t>1.1 CONSOLA DE SONIDO</t>
  </si>
  <si>
    <t>Yamaha EMX512SC</t>
  </si>
  <si>
    <t>Cabinas Sonido EMX 512SC</t>
  </si>
  <si>
    <t>Cabinas Sonido Peavey PV215</t>
  </si>
  <si>
    <t>1.2 VIDEOBEAM</t>
  </si>
  <si>
    <t>Epson Power Lite X14+</t>
  </si>
  <si>
    <t>Epson Power Lite X24+</t>
  </si>
  <si>
    <t>Optoma</t>
  </si>
  <si>
    <t>1.3 ESCANER</t>
  </si>
  <si>
    <t>Epson DS-970</t>
  </si>
  <si>
    <t>Kodak I 2800</t>
  </si>
  <si>
    <t>HP Scanjet N9120</t>
  </si>
  <si>
    <t>Kodak S2070</t>
  </si>
  <si>
    <t>1.4 AMPLIFICADOR SONIDO</t>
  </si>
  <si>
    <t>Mixing Amplifier WA-130 MF</t>
  </si>
  <si>
    <t>Parlantes (x2)</t>
  </si>
  <si>
    <t>Play Pro Profesional Stereo Amplifier PL4000BC</t>
  </si>
  <si>
    <t>Parlantes (x4)</t>
  </si>
  <si>
    <t>1.5 UPS</t>
  </si>
  <si>
    <t>UPS 40 KVA Titan</t>
  </si>
  <si>
    <t>UPS 20 KVA Titan</t>
  </si>
  <si>
    <t>1.6 IMPRESORAS</t>
  </si>
  <si>
    <t>HP Color LaserJet CP 2025</t>
  </si>
  <si>
    <t>HP LaserJet 500 Color M551</t>
  </si>
  <si>
    <t>Impresora HP 600 M602X CE993A 3 bandejas</t>
  </si>
  <si>
    <t>HP LaserJet Pro MFP M127FN (x7)</t>
  </si>
  <si>
    <t>Samsung M4070FR (x3)</t>
  </si>
  <si>
    <t>LaserJet MFP M631 (x2)</t>
  </si>
  <si>
    <t>1.7 DESTRUCTORAS DE PAPEL</t>
  </si>
  <si>
    <t>EBA 1524 (x3)</t>
  </si>
  <si>
    <t>Ideal 2404</t>
  </si>
  <si>
    <t>1.8 PLOTTERS</t>
  </si>
  <si>
    <t>HP Designjet T1100 PS (x2)</t>
  </si>
  <si>
    <t>Plotter Designjet T120</t>
  </si>
  <si>
    <t>1.9 AIRE ACONDICIONADO</t>
  </si>
  <si>
    <t>Aire Acondicionado Blueline COV-4813A1</t>
  </si>
  <si>
    <t>SUBTOTAL MANTENIMIENTO EQUIPOS (sin IVA)</t>
  </si>
  <si>
    <t>2. BOLSA DE REPUESTOS (techo del contrato, pago por consumo real)</t>
  </si>
  <si>
    <t>Bolsa de repuestos</t>
  </si>
  <si>
    <t>Disco Duro-Sata para PC 8 TB SATA 3.5</t>
  </si>
  <si>
    <t>Disco Duro-Sata solido 2.5 500GB</t>
  </si>
  <si>
    <t>Disco Duro-Sata solido 2.5 1 TERA</t>
  </si>
  <si>
    <t>Disco Duro-Sata solido 2.5 3.84 TERA 3D TLC DC600M</t>
  </si>
  <si>
    <t>Disco Duro solido M.2 PCI Express NVME 500GB</t>
  </si>
  <si>
    <t>Disco Duro solido M.2 PCI Express 1 TB</t>
  </si>
  <si>
    <t>Caddy 2.5 0DXD9H compatible PowerEdge R440-R740</t>
  </si>
  <si>
    <t>Caddy Bandeja disco duro SAS/SATA 3.5 PowerEdge R7625</t>
  </si>
  <si>
    <t>Caddy Bandeja SAS/SATA 3.5 con adaptador 2.5 SSD R7625</t>
  </si>
  <si>
    <t>Caddy Adaptador Convertidor SATA 2.5 a 3.5</t>
  </si>
  <si>
    <t>Controladora RAID PERC H740P PowerEdge R440</t>
  </si>
  <si>
    <t>Cable SFP+ 10G DAC Passive 5M</t>
  </si>
  <si>
    <t>Cable SFP+ 25G DAC Passive 5M</t>
  </si>
  <si>
    <t>Unidad fusor Impresora HP M631</t>
  </si>
  <si>
    <t>Unidad fusor LaserJet 500 Color M551</t>
  </si>
  <si>
    <t>Unidad fusor HP 600M602X</t>
  </si>
  <si>
    <t>Unidad fusor Samsung M4070FR</t>
  </si>
  <si>
    <t>Unidad fusor HP Color LaserJet CP2025</t>
  </si>
  <si>
    <t>Disco duro Impresora HP-M63 (firmware)</t>
  </si>
  <si>
    <t>Conversor HDMI a DisplayPort</t>
  </si>
  <si>
    <t>Conversor VGA a HDMI</t>
  </si>
  <si>
    <t>Conversor HDMI a VGA</t>
  </si>
  <si>
    <t>Cable HDMI 20 metros</t>
  </si>
  <si>
    <t>Cable HDMI 10 metros</t>
  </si>
  <si>
    <t>Puntero Pasa Ayudas USB</t>
  </si>
  <si>
    <t>Cámara Web</t>
  </si>
  <si>
    <t>Memoria RAM portátil DDR3L 8GB</t>
  </si>
  <si>
    <t>Memoria RAM portátil DDR4 16GB</t>
  </si>
  <si>
    <t>Memoria RAM PC DDR3L 8GB</t>
  </si>
  <si>
    <t>Memoria RAM PC DDR4 16GB</t>
  </si>
  <si>
    <t>64GB DDR5 RDIMM 5600MT/s PowerEdge R7625</t>
  </si>
  <si>
    <t>Monitor de 24</t>
  </si>
  <si>
    <t>Teclado USB</t>
  </si>
  <si>
    <t>Teclado portátil HP ZB15G6 E-2286M</t>
  </si>
  <si>
    <t>Mouse USB</t>
  </si>
  <si>
    <t>Lámpara video beam Epson X14+</t>
  </si>
  <si>
    <t>Lámpara video beam Epson X24</t>
  </si>
  <si>
    <t>Board Impresora LaserJet Pro MFP M127FN</t>
  </si>
  <si>
    <t>Cable UTP Cat6A cobre certificado exteriores</t>
  </si>
  <si>
    <t>Board Destructora Papel EBA 1524</t>
  </si>
  <si>
    <t>Board Destructora Papel Ideal 2404</t>
  </si>
  <si>
    <t>Micrófonos inalámbricos dual profesional</t>
  </si>
  <si>
    <t>Conectores RJ-45 de paso cat6 PAQx100</t>
  </si>
  <si>
    <t>Ponchadora RJ-45 para conectores de paso</t>
  </si>
  <si>
    <t>Memoria USB 3.1/3.2 128GB</t>
  </si>
  <si>
    <t>Switch 8 puertos Giga</t>
  </si>
  <si>
    <t>Fuente de Poder ATX 600W 80 Plus Bronze</t>
  </si>
  <si>
    <t>SUBTOTAL BOLSA DE REPUESTOS (sin IVA)</t>
  </si>
  <si>
    <t>VALOR TOTAL SIN IVA</t>
  </si>
  <si>
    <t>IVA (19%)</t>
  </si>
  <si>
    <t>VALOR TOTAL CON IVA</t>
  </si>
  <si>
    <t>Notas:</t>
  </si>
  <si>
    <t>1. Las columnas "Precio Referencia" corresponden al estudio de mercado adelantado por la Entidad y se informan únicamente a título ilustrativo.</t>
  </si>
  <si>
    <t>3. Los valores deben presentarse en pesos colombianos, sin decimales.</t>
  </si>
  <si>
    <t>2. El proponente debe diligenciar únicamente las celdas resaltadas en amarillo (Valor Unitario Propuesto) para cada uno de los ítems. No se debe superar ningún precio unitario máximo establecido, ya que hacerlo será causal de rechazo de la propuesta.</t>
  </si>
  <si>
    <r>
      <rPr>
        <b/>
        <sz val="11"/>
        <rFont val="Arial"/>
        <family val="2"/>
      </rPr>
      <t>“MANTENIMIENTO PREVENTIVO Y CORRECTIVO DE PERIFERICOS CON BOLSA DE REPUESTOS NUEVOS Y ORIGINALES QUE COMPONEN LA INFRAESTRUCTURA TECNOLÓGICA PARA EL INSTITUTO DE CASAS
FISCALES DEL EJÉRCITO”.</t>
    </r>
    <r>
      <rPr>
        <sz val="11"/>
        <rFont val="Arial"/>
        <family val="2"/>
      </rPr>
      <t xml:space="preserve">
Proceso de Contratación N°____ [</t>
    </r>
    <r>
      <rPr>
        <b/>
        <sz val="11"/>
        <rFont val="Arial"/>
        <family val="2"/>
      </rPr>
      <t>Nombre del representante legal o de la persona natural</t>
    </r>
    <r>
      <rPr>
        <sz val="11"/>
        <rFont val="Arial"/>
        <family val="2"/>
      </rPr>
      <t xml:space="preserve"> ___ , identificado como aparece al pie de mi firma, ]obrando en mi propio nombre o en mi calidad de representante legal de______, manifiesto que el valor total de la propuesta es por la suma de________ </t>
    </r>
    <r>
      <rPr>
        <b/>
        <sz val="11"/>
        <rFont val="Arial"/>
        <family val="2"/>
      </rPr>
      <t>[valor de la propuesta en letras y números</t>
    </r>
    <r>
      <rPr>
        <sz val="11"/>
        <rFont val="Arial"/>
        <family val="2"/>
      </rPr>
      <t xml:space="preserve">], Valor que incluye todos los gastos e impuestos a que haya lugar. 
Dicho valor obedece a los siguientes conceptos, en los cuales se relacionan todos los costos, gastos de los bienes y servicios a ofertar”.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</si>
</sst>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5" x14ac:knownFonts="1">
    <font>
      <sz val="11"/>
      <color theme="1"/>
      <name val="Aptos Narrow"/>
      <family val="2"/>
      <scheme val="minor"/>
    </font>
    <font>
      <b/>
      <sz val="11"/>
      <color theme="1"/>
      <name val="Arial"/>
      <family val="2"/>
    </font>
    <font>
      <sz val="11"/>
      <name val="Arial"/>
      <family val="2"/>
    </font>
    <font>
      <b/>
      <sz val="11"/>
      <name val="Arial"/>
      <family val="2"/>
    </font>
    <font>
      <i/>
      <sz val="11"/>
      <name val="Arial"/>
      <family val="2"/>
    </font>
  </fonts>
  <fills count="8">
    <fill>
      <patternFill patternType="none"/>
    </fill>
    <fill>
      <patternFill patternType="gray125"/>
    </fill>
    <fill>
      <patternFill patternType="solid">
        <fgColor rgb="FFF2F2F2"/>
        <bgColor rgb="FFFFFFFF"/>
      </patternFill>
    </fill>
    <fill>
      <patternFill patternType="solid">
        <fgColor theme="5" tint="0.59999389629810485"/>
        <bgColor indexed="64"/>
      </patternFill>
    </fill>
    <fill>
      <patternFill patternType="solid">
        <fgColor rgb="FFFFF2CC"/>
        <bgColor rgb="FFF2F2F2"/>
      </patternFill>
    </fill>
    <fill>
      <patternFill patternType="solid">
        <fgColor theme="5" tint="0.39997558519241921"/>
        <bgColor rgb="FF003366"/>
      </patternFill>
    </fill>
    <fill>
      <patternFill patternType="solid">
        <fgColor theme="5" tint="0.59999389629810485"/>
        <bgColor rgb="FFF2F2F2"/>
      </patternFill>
    </fill>
    <fill>
      <patternFill patternType="solid">
        <fgColor theme="5" tint="0.39997558519241921"/>
        <bgColor rgb="FFF2F2F2"/>
      </patternFill>
    </fill>
  </fills>
  <borders count="6">
    <border>
      <left/>
      <right/>
      <top/>
      <bottom/>
      <diagonal/>
    </border>
    <border>
      <left style="thin">
        <color indexed="64"/>
      </left>
      <right/>
      <top/>
      <bottom/>
      <diagonal/>
    </border>
    <border>
      <left style="thin">
        <color indexed="64"/>
      </left>
      <right/>
      <top style="thin">
        <color indexed="64"/>
      </top>
      <bottom style="thin">
        <color indexed="64"/>
      </bottom>
      <diagonal/>
    </border>
    <border>
      <left style="thin">
        <color rgb="FFBFBFBF"/>
      </left>
      <right style="thin">
        <color rgb="FFBFBFBF"/>
      </right>
      <top style="thin">
        <color rgb="FFBFBFBF"/>
      </top>
      <bottom style="thin">
        <color rgb="FFBFBFBF"/>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3" fillId="3" borderId="1" xfId="0" applyFont="1" applyFill="1" applyBorder="1" applyAlignment="1">
      <alignment horizontal="center"/>
    </xf>
    <xf numFmtId="0" fontId="3" fillId="3" borderId="0" xfId="0" applyFont="1" applyFill="1" applyBorder="1" applyAlignment="1">
      <alignment horizontal="center"/>
    </xf>
    <xf numFmtId="0" fontId="2" fillId="0" borderId="0" xfId="0" applyFont="1"/>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64" fontId="2" fillId="4" borderId="3" xfId="0" applyNumberFormat="1" applyFont="1" applyFill="1" applyBorder="1" applyAlignment="1">
      <alignment horizontal="center" vertical="center"/>
    </xf>
    <xf numFmtId="0" fontId="2" fillId="6" borderId="3" xfId="0" applyFont="1" applyFill="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1" fillId="0" borderId="0" xfId="0" applyFont="1" applyAlignment="1">
      <alignment horizontal="left" wrapText="1"/>
    </xf>
    <xf numFmtId="0" fontId="3" fillId="5" borderId="3" xfId="0" applyFont="1" applyFill="1" applyBorder="1" applyAlignment="1">
      <alignment horizontal="center" vertical="center" wrapText="1"/>
    </xf>
    <xf numFmtId="0" fontId="3" fillId="6" borderId="3" xfId="0" applyFont="1" applyFill="1" applyBorder="1" applyAlignment="1">
      <alignment horizontal="center" vertical="center"/>
    </xf>
    <xf numFmtId="0" fontId="2" fillId="0" borderId="3" xfId="0" applyFont="1" applyBorder="1" applyAlignment="1">
      <alignment horizontal="left" vertical="center"/>
    </xf>
    <xf numFmtId="164" fontId="2" fillId="2" borderId="3" xfId="0" applyNumberFormat="1" applyFont="1" applyFill="1" applyBorder="1" applyAlignment="1">
      <alignment horizontal="center" vertical="center"/>
    </xf>
    <xf numFmtId="164" fontId="2" fillId="0" borderId="3" xfId="0" applyNumberFormat="1" applyFont="1" applyBorder="1" applyAlignment="1">
      <alignment horizontal="center" vertical="center"/>
    </xf>
    <xf numFmtId="3" fontId="3" fillId="6" borderId="3" xfId="0" applyNumberFormat="1" applyFont="1" applyFill="1" applyBorder="1" applyAlignment="1">
      <alignment horizontal="center" vertical="center"/>
    </xf>
    <xf numFmtId="0" fontId="3" fillId="7" borderId="3" xfId="0" applyFont="1" applyFill="1" applyBorder="1" applyAlignment="1">
      <alignment horizontal="center" vertical="center"/>
    </xf>
    <xf numFmtId="0" fontId="3" fillId="0" borderId="3" xfId="0" applyFont="1" applyBorder="1" applyAlignment="1">
      <alignment horizontal="center" vertical="center"/>
    </xf>
    <xf numFmtId="3" fontId="3" fillId="0" borderId="3" xfId="0" applyNumberFormat="1" applyFont="1" applyBorder="1" applyAlignment="1">
      <alignment horizontal="center" vertical="center"/>
    </xf>
    <xf numFmtId="3" fontId="3" fillId="4" borderId="3" xfId="0" applyNumberFormat="1" applyFont="1" applyFill="1" applyBorder="1" applyAlignment="1">
      <alignment horizontal="center" vertical="center"/>
    </xf>
    <xf numFmtId="0" fontId="3" fillId="0" borderId="0" xfId="0" applyFont="1"/>
    <xf numFmtId="0" fontId="4" fillId="0" borderId="0" xfId="0" applyFont="1"/>
    <xf numFmtId="164" fontId="2" fillId="6" borderId="3" xfId="0" applyNumberFormat="1" applyFont="1" applyFill="1" applyBorder="1" applyAlignment="1">
      <alignment horizontal="center" vertical="center"/>
    </xf>
    <xf numFmtId="164" fontId="3" fillId="6" borderId="3" xfId="0" applyNumberFormat="1" applyFont="1" applyFill="1" applyBorder="1" applyAlignment="1">
      <alignment horizontal="center" vertical="center"/>
    </xf>
    <xf numFmtId="0" fontId="4" fillId="0" borderId="0" xfId="0" applyFont="1" applyAlignment="1">
      <alignment horizontal="left" vertical="top"/>
    </xf>
    <xf numFmtId="0" fontId="4"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24761-C375-4059-995E-214C7E2A99B8}">
  <dimension ref="B2:J96"/>
  <sheetViews>
    <sheetView tabSelected="1" view="pageBreakPreview" topLeftCell="A44" zoomScale="60" zoomScaleNormal="100" workbookViewId="0">
      <selection activeCell="B5" sqref="B5"/>
    </sheetView>
  </sheetViews>
  <sheetFormatPr baseColWidth="10" defaultRowHeight="14.25" x14ac:dyDescent="0.2"/>
  <cols>
    <col min="1" max="1" width="11.42578125" style="3"/>
    <col min="2" max="2" width="7.42578125" style="3" bestFit="1" customWidth="1"/>
    <col min="3" max="3" width="33.42578125" style="3" bestFit="1" customWidth="1"/>
    <col min="4" max="4" width="59.42578125" style="3" bestFit="1" customWidth="1"/>
    <col min="5" max="5" width="7.42578125" style="3" bestFit="1" customWidth="1"/>
    <col min="6" max="6" width="5.7109375" style="3" bestFit="1" customWidth="1"/>
    <col min="7" max="7" width="15.85546875" style="3" bestFit="1" customWidth="1"/>
    <col min="8" max="8" width="21.140625" style="3" bestFit="1" customWidth="1"/>
    <col min="9" max="9" width="10.140625" style="3" bestFit="1" customWidth="1"/>
    <col min="10" max="10" width="11.28515625" style="3" customWidth="1"/>
    <col min="11" max="16384" width="11.42578125" style="3"/>
  </cols>
  <sheetData>
    <row r="2" spans="2:10" ht="15" x14ac:dyDescent="0.25">
      <c r="B2" s="1" t="s">
        <v>1</v>
      </c>
      <c r="C2" s="2"/>
      <c r="D2" s="2"/>
      <c r="E2" s="2"/>
      <c r="F2" s="2"/>
      <c r="G2" s="2"/>
      <c r="H2" s="2"/>
      <c r="I2" s="2"/>
      <c r="J2" s="2"/>
    </row>
    <row r="4" spans="2:10" ht="197.25" customHeight="1" x14ac:dyDescent="0.2">
      <c r="B4" s="4" t="s">
        <v>107</v>
      </c>
      <c r="C4" s="5"/>
      <c r="D4" s="5"/>
      <c r="E4" s="5"/>
      <c r="F4" s="5"/>
      <c r="G4" s="5"/>
      <c r="H4" s="5"/>
      <c r="I4" s="5"/>
      <c r="J4" s="6"/>
    </row>
    <row r="6" spans="2:10" ht="75" x14ac:dyDescent="0.2">
      <c r="B6" s="12" t="s">
        <v>3</v>
      </c>
      <c r="C6" s="12" t="s">
        <v>4</v>
      </c>
      <c r="D6" s="12" t="s">
        <v>5</v>
      </c>
      <c r="E6" s="12" t="s">
        <v>6</v>
      </c>
      <c r="F6" s="12" t="s">
        <v>7</v>
      </c>
      <c r="G6" s="12" t="s">
        <v>8</v>
      </c>
      <c r="H6" s="12" t="s">
        <v>9</v>
      </c>
      <c r="I6" s="12" t="s">
        <v>10</v>
      </c>
      <c r="J6" s="12" t="s">
        <v>11</v>
      </c>
    </row>
    <row r="7" spans="2:10" ht="15" x14ac:dyDescent="0.2">
      <c r="B7" s="13" t="s">
        <v>12</v>
      </c>
      <c r="C7" s="13"/>
      <c r="D7" s="13"/>
      <c r="E7" s="13"/>
      <c r="F7" s="13"/>
      <c r="G7" s="13"/>
      <c r="H7" s="13"/>
      <c r="I7" s="13"/>
      <c r="J7" s="13"/>
    </row>
    <row r="8" spans="2:10" x14ac:dyDescent="0.2">
      <c r="B8" s="10">
        <v>1</v>
      </c>
      <c r="C8" s="14" t="s">
        <v>13</v>
      </c>
      <c r="D8" s="14" t="s">
        <v>14</v>
      </c>
      <c r="E8" s="10" t="s">
        <v>0</v>
      </c>
      <c r="F8" s="10">
        <v>1</v>
      </c>
      <c r="G8" s="15">
        <v>260178</v>
      </c>
      <c r="H8" s="15">
        <f t="shared" ref="H8:H34" si="0">G8*F8</f>
        <v>260178</v>
      </c>
      <c r="I8" s="7"/>
      <c r="J8" s="16" t="str">
        <f t="shared" ref="J8:J34" si="1">IF(I8="","",I8*F8)</f>
        <v/>
      </c>
    </row>
    <row r="9" spans="2:10" x14ac:dyDescent="0.2">
      <c r="B9" s="10">
        <v>2</v>
      </c>
      <c r="C9" s="14" t="s">
        <v>13</v>
      </c>
      <c r="D9" s="14" t="s">
        <v>15</v>
      </c>
      <c r="E9" s="10" t="s">
        <v>0</v>
      </c>
      <c r="F9" s="10">
        <v>2</v>
      </c>
      <c r="G9" s="15">
        <v>250000</v>
      </c>
      <c r="H9" s="15">
        <f t="shared" si="0"/>
        <v>500000</v>
      </c>
      <c r="I9" s="7"/>
      <c r="J9" s="16" t="str">
        <f t="shared" si="1"/>
        <v/>
      </c>
    </row>
    <row r="10" spans="2:10" x14ac:dyDescent="0.2">
      <c r="B10" s="10">
        <v>3</v>
      </c>
      <c r="C10" s="14" t="s">
        <v>13</v>
      </c>
      <c r="D10" s="14" t="s">
        <v>16</v>
      </c>
      <c r="E10" s="10" t="s">
        <v>0</v>
      </c>
      <c r="F10" s="10">
        <v>2</v>
      </c>
      <c r="G10" s="15">
        <v>250000</v>
      </c>
      <c r="H10" s="15">
        <f t="shared" si="0"/>
        <v>500000</v>
      </c>
      <c r="I10" s="7"/>
      <c r="J10" s="16" t="str">
        <f t="shared" si="1"/>
        <v/>
      </c>
    </row>
    <row r="11" spans="2:10" x14ac:dyDescent="0.2">
      <c r="B11" s="10">
        <v>4</v>
      </c>
      <c r="C11" s="14" t="s">
        <v>17</v>
      </c>
      <c r="D11" s="14" t="s">
        <v>18</v>
      </c>
      <c r="E11" s="10" t="s">
        <v>0</v>
      </c>
      <c r="F11" s="10">
        <v>2</v>
      </c>
      <c r="G11" s="15">
        <v>265000</v>
      </c>
      <c r="H11" s="15">
        <f t="shared" si="0"/>
        <v>530000</v>
      </c>
      <c r="I11" s="7"/>
      <c r="J11" s="16" t="str">
        <f t="shared" si="1"/>
        <v/>
      </c>
    </row>
    <row r="12" spans="2:10" x14ac:dyDescent="0.2">
      <c r="B12" s="10">
        <v>5</v>
      </c>
      <c r="C12" s="14" t="s">
        <v>17</v>
      </c>
      <c r="D12" s="14" t="s">
        <v>19</v>
      </c>
      <c r="E12" s="10" t="s">
        <v>0</v>
      </c>
      <c r="F12" s="10">
        <v>1</v>
      </c>
      <c r="G12" s="15">
        <v>265000</v>
      </c>
      <c r="H12" s="15">
        <f t="shared" si="0"/>
        <v>265000</v>
      </c>
      <c r="I12" s="7"/>
      <c r="J12" s="16" t="str">
        <f t="shared" si="1"/>
        <v/>
      </c>
    </row>
    <row r="13" spans="2:10" x14ac:dyDescent="0.2">
      <c r="B13" s="10">
        <v>6</v>
      </c>
      <c r="C13" s="14" t="s">
        <v>17</v>
      </c>
      <c r="D13" s="14" t="s">
        <v>20</v>
      </c>
      <c r="E13" s="10" t="s">
        <v>0</v>
      </c>
      <c r="F13" s="10">
        <v>5</v>
      </c>
      <c r="G13" s="15">
        <v>265000</v>
      </c>
      <c r="H13" s="15">
        <f t="shared" si="0"/>
        <v>1325000</v>
      </c>
      <c r="I13" s="7"/>
      <c r="J13" s="16" t="str">
        <f t="shared" si="1"/>
        <v/>
      </c>
    </row>
    <row r="14" spans="2:10" x14ac:dyDescent="0.2">
      <c r="B14" s="10">
        <v>7</v>
      </c>
      <c r="C14" s="14" t="s">
        <v>21</v>
      </c>
      <c r="D14" s="14" t="s">
        <v>22</v>
      </c>
      <c r="E14" s="10" t="s">
        <v>0</v>
      </c>
      <c r="F14" s="10">
        <v>2</v>
      </c>
      <c r="G14" s="15">
        <v>224250</v>
      </c>
      <c r="H14" s="15">
        <f t="shared" si="0"/>
        <v>448500</v>
      </c>
      <c r="I14" s="7"/>
      <c r="J14" s="16" t="str">
        <f t="shared" si="1"/>
        <v/>
      </c>
    </row>
    <row r="15" spans="2:10" x14ac:dyDescent="0.2">
      <c r="B15" s="10">
        <v>8</v>
      </c>
      <c r="C15" s="14" t="s">
        <v>21</v>
      </c>
      <c r="D15" s="14" t="s">
        <v>23</v>
      </c>
      <c r="E15" s="10" t="s">
        <v>0</v>
      </c>
      <c r="F15" s="10">
        <v>4</v>
      </c>
      <c r="G15" s="15">
        <v>210000</v>
      </c>
      <c r="H15" s="15">
        <f t="shared" si="0"/>
        <v>840000</v>
      </c>
      <c r="I15" s="7"/>
      <c r="J15" s="16" t="str">
        <f t="shared" si="1"/>
        <v/>
      </c>
    </row>
    <row r="16" spans="2:10" x14ac:dyDescent="0.2">
      <c r="B16" s="10">
        <v>9</v>
      </c>
      <c r="C16" s="14" t="s">
        <v>21</v>
      </c>
      <c r="D16" s="14" t="s">
        <v>24</v>
      </c>
      <c r="E16" s="10" t="s">
        <v>0</v>
      </c>
      <c r="F16" s="10">
        <v>1</v>
      </c>
      <c r="G16" s="15">
        <v>224250</v>
      </c>
      <c r="H16" s="15">
        <f t="shared" si="0"/>
        <v>224250</v>
      </c>
      <c r="I16" s="7"/>
      <c r="J16" s="16" t="str">
        <f t="shared" si="1"/>
        <v/>
      </c>
    </row>
    <row r="17" spans="2:10" x14ac:dyDescent="0.2">
      <c r="B17" s="10">
        <v>10</v>
      </c>
      <c r="C17" s="14" t="s">
        <v>21</v>
      </c>
      <c r="D17" s="14" t="s">
        <v>25</v>
      </c>
      <c r="E17" s="10" t="s">
        <v>0</v>
      </c>
      <c r="F17" s="10">
        <v>1</v>
      </c>
      <c r="G17" s="15">
        <v>224250</v>
      </c>
      <c r="H17" s="15">
        <f t="shared" si="0"/>
        <v>224250</v>
      </c>
      <c r="I17" s="7"/>
      <c r="J17" s="16" t="str">
        <f t="shared" si="1"/>
        <v/>
      </c>
    </row>
    <row r="18" spans="2:10" x14ac:dyDescent="0.2">
      <c r="B18" s="10">
        <v>11</v>
      </c>
      <c r="C18" s="14" t="s">
        <v>26</v>
      </c>
      <c r="D18" s="14" t="s">
        <v>27</v>
      </c>
      <c r="E18" s="10" t="s">
        <v>0</v>
      </c>
      <c r="F18" s="10">
        <v>1</v>
      </c>
      <c r="G18" s="15">
        <v>170100</v>
      </c>
      <c r="H18" s="15">
        <f t="shared" si="0"/>
        <v>170100</v>
      </c>
      <c r="I18" s="7"/>
      <c r="J18" s="16" t="str">
        <f t="shared" si="1"/>
        <v/>
      </c>
    </row>
    <row r="19" spans="2:10" x14ac:dyDescent="0.2">
      <c r="B19" s="10">
        <v>12</v>
      </c>
      <c r="C19" s="14" t="s">
        <v>26</v>
      </c>
      <c r="D19" s="14" t="s">
        <v>28</v>
      </c>
      <c r="E19" s="10" t="s">
        <v>0</v>
      </c>
      <c r="F19" s="10">
        <v>2</v>
      </c>
      <c r="G19" s="15">
        <v>170100</v>
      </c>
      <c r="H19" s="15">
        <f t="shared" si="0"/>
        <v>340200</v>
      </c>
      <c r="I19" s="7"/>
      <c r="J19" s="16" t="str">
        <f t="shared" si="1"/>
        <v/>
      </c>
    </row>
    <row r="20" spans="2:10" x14ac:dyDescent="0.2">
      <c r="B20" s="10">
        <v>13</v>
      </c>
      <c r="C20" s="14" t="s">
        <v>26</v>
      </c>
      <c r="D20" s="14" t="s">
        <v>29</v>
      </c>
      <c r="E20" s="10" t="s">
        <v>0</v>
      </c>
      <c r="F20" s="10">
        <v>1</v>
      </c>
      <c r="G20" s="15">
        <v>170100</v>
      </c>
      <c r="H20" s="15">
        <f t="shared" si="0"/>
        <v>170100</v>
      </c>
      <c r="I20" s="7"/>
      <c r="J20" s="16" t="str">
        <f t="shared" si="1"/>
        <v/>
      </c>
    </row>
    <row r="21" spans="2:10" x14ac:dyDescent="0.2">
      <c r="B21" s="10">
        <v>14</v>
      </c>
      <c r="C21" s="14" t="s">
        <v>26</v>
      </c>
      <c r="D21" s="14" t="s">
        <v>30</v>
      </c>
      <c r="E21" s="10" t="s">
        <v>0</v>
      </c>
      <c r="F21" s="10">
        <v>4</v>
      </c>
      <c r="G21" s="15">
        <v>170100</v>
      </c>
      <c r="H21" s="15">
        <f t="shared" si="0"/>
        <v>680400</v>
      </c>
      <c r="I21" s="7"/>
      <c r="J21" s="16" t="str">
        <f t="shared" si="1"/>
        <v/>
      </c>
    </row>
    <row r="22" spans="2:10" x14ac:dyDescent="0.2">
      <c r="B22" s="10">
        <v>15</v>
      </c>
      <c r="C22" s="14" t="s">
        <v>31</v>
      </c>
      <c r="D22" s="14" t="s">
        <v>32</v>
      </c>
      <c r="E22" s="10" t="s">
        <v>0</v>
      </c>
      <c r="F22" s="10">
        <v>1</v>
      </c>
      <c r="G22" s="15">
        <v>859028</v>
      </c>
      <c r="H22" s="15">
        <f t="shared" si="0"/>
        <v>859028</v>
      </c>
      <c r="I22" s="7"/>
      <c r="J22" s="16" t="str">
        <f t="shared" si="1"/>
        <v/>
      </c>
    </row>
    <row r="23" spans="2:10" x14ac:dyDescent="0.2">
      <c r="B23" s="10">
        <v>16</v>
      </c>
      <c r="C23" s="14" t="s">
        <v>31</v>
      </c>
      <c r="D23" s="14" t="s">
        <v>33</v>
      </c>
      <c r="E23" s="10" t="s">
        <v>0</v>
      </c>
      <c r="F23" s="10">
        <v>1</v>
      </c>
      <c r="G23" s="15">
        <v>702255</v>
      </c>
      <c r="H23" s="15">
        <f t="shared" si="0"/>
        <v>702255</v>
      </c>
      <c r="I23" s="7"/>
      <c r="J23" s="16" t="str">
        <f t="shared" si="1"/>
        <v/>
      </c>
    </row>
    <row r="24" spans="2:10" x14ac:dyDescent="0.2">
      <c r="B24" s="10">
        <v>17</v>
      </c>
      <c r="C24" s="14" t="s">
        <v>34</v>
      </c>
      <c r="D24" s="14" t="s">
        <v>35</v>
      </c>
      <c r="E24" s="10" t="s">
        <v>0</v>
      </c>
      <c r="F24" s="10">
        <v>1</v>
      </c>
      <c r="G24" s="15">
        <v>230000</v>
      </c>
      <c r="H24" s="15">
        <f t="shared" si="0"/>
        <v>230000</v>
      </c>
      <c r="I24" s="7"/>
      <c r="J24" s="16" t="str">
        <f t="shared" si="1"/>
        <v/>
      </c>
    </row>
    <row r="25" spans="2:10" x14ac:dyDescent="0.2">
      <c r="B25" s="10">
        <v>18</v>
      </c>
      <c r="C25" s="14" t="s">
        <v>34</v>
      </c>
      <c r="D25" s="14" t="s">
        <v>36</v>
      </c>
      <c r="E25" s="10" t="s">
        <v>0</v>
      </c>
      <c r="F25" s="10">
        <v>1</v>
      </c>
      <c r="G25" s="15">
        <v>230000</v>
      </c>
      <c r="H25" s="15">
        <f t="shared" si="0"/>
        <v>230000</v>
      </c>
      <c r="I25" s="7"/>
      <c r="J25" s="16" t="str">
        <f t="shared" si="1"/>
        <v/>
      </c>
    </row>
    <row r="26" spans="2:10" x14ac:dyDescent="0.2">
      <c r="B26" s="10">
        <v>19</v>
      </c>
      <c r="C26" s="14" t="s">
        <v>34</v>
      </c>
      <c r="D26" s="14" t="s">
        <v>37</v>
      </c>
      <c r="E26" s="10" t="s">
        <v>0</v>
      </c>
      <c r="F26" s="10">
        <v>1</v>
      </c>
      <c r="G26" s="15">
        <v>238500</v>
      </c>
      <c r="H26" s="15">
        <f t="shared" si="0"/>
        <v>238500</v>
      </c>
      <c r="I26" s="7"/>
      <c r="J26" s="16" t="str">
        <f t="shared" si="1"/>
        <v/>
      </c>
    </row>
    <row r="27" spans="2:10" x14ac:dyDescent="0.2">
      <c r="B27" s="10">
        <v>20</v>
      </c>
      <c r="C27" s="14" t="s">
        <v>34</v>
      </c>
      <c r="D27" s="14" t="s">
        <v>38</v>
      </c>
      <c r="E27" s="10" t="s">
        <v>0</v>
      </c>
      <c r="F27" s="10">
        <v>7</v>
      </c>
      <c r="G27" s="15">
        <v>230000</v>
      </c>
      <c r="H27" s="15">
        <f t="shared" si="0"/>
        <v>1610000</v>
      </c>
      <c r="I27" s="7"/>
      <c r="J27" s="16" t="str">
        <f t="shared" si="1"/>
        <v/>
      </c>
    </row>
    <row r="28" spans="2:10" x14ac:dyDescent="0.2">
      <c r="B28" s="10">
        <v>21</v>
      </c>
      <c r="C28" s="14" t="s">
        <v>34</v>
      </c>
      <c r="D28" s="14" t="s">
        <v>39</v>
      </c>
      <c r="E28" s="10" t="s">
        <v>0</v>
      </c>
      <c r="F28" s="10">
        <v>3</v>
      </c>
      <c r="G28" s="15">
        <v>230000</v>
      </c>
      <c r="H28" s="15">
        <f t="shared" si="0"/>
        <v>690000</v>
      </c>
      <c r="I28" s="7"/>
      <c r="J28" s="16" t="str">
        <f t="shared" si="1"/>
        <v/>
      </c>
    </row>
    <row r="29" spans="2:10" x14ac:dyDescent="0.2">
      <c r="B29" s="10">
        <v>22</v>
      </c>
      <c r="C29" s="14" t="s">
        <v>34</v>
      </c>
      <c r="D29" s="14" t="s">
        <v>40</v>
      </c>
      <c r="E29" s="10" t="s">
        <v>0</v>
      </c>
      <c r="F29" s="10">
        <v>2</v>
      </c>
      <c r="G29" s="15">
        <v>230000</v>
      </c>
      <c r="H29" s="15">
        <f t="shared" si="0"/>
        <v>460000</v>
      </c>
      <c r="I29" s="7"/>
      <c r="J29" s="16" t="str">
        <f t="shared" si="1"/>
        <v/>
      </c>
    </row>
    <row r="30" spans="2:10" x14ac:dyDescent="0.2">
      <c r="B30" s="10">
        <v>23</v>
      </c>
      <c r="C30" s="14" t="s">
        <v>41</v>
      </c>
      <c r="D30" s="14" t="s">
        <v>42</v>
      </c>
      <c r="E30" s="10" t="s">
        <v>0</v>
      </c>
      <c r="F30" s="10">
        <v>3</v>
      </c>
      <c r="G30" s="15">
        <v>151200</v>
      </c>
      <c r="H30" s="15">
        <f t="shared" si="0"/>
        <v>453600</v>
      </c>
      <c r="I30" s="7"/>
      <c r="J30" s="16" t="str">
        <f t="shared" si="1"/>
        <v/>
      </c>
    </row>
    <row r="31" spans="2:10" x14ac:dyDescent="0.2">
      <c r="B31" s="10">
        <v>24</v>
      </c>
      <c r="C31" s="14" t="s">
        <v>41</v>
      </c>
      <c r="D31" s="14" t="s">
        <v>43</v>
      </c>
      <c r="E31" s="10" t="s">
        <v>0</v>
      </c>
      <c r="F31" s="10">
        <v>1</v>
      </c>
      <c r="G31" s="15">
        <v>185200</v>
      </c>
      <c r="H31" s="15">
        <f t="shared" si="0"/>
        <v>185200</v>
      </c>
      <c r="I31" s="7"/>
      <c r="J31" s="16" t="str">
        <f t="shared" si="1"/>
        <v/>
      </c>
    </row>
    <row r="32" spans="2:10" x14ac:dyDescent="0.2">
      <c r="B32" s="10">
        <v>25</v>
      </c>
      <c r="C32" s="14" t="s">
        <v>44</v>
      </c>
      <c r="D32" s="14" t="s">
        <v>45</v>
      </c>
      <c r="E32" s="10" t="s">
        <v>0</v>
      </c>
      <c r="F32" s="10">
        <v>2</v>
      </c>
      <c r="G32" s="15">
        <v>450578</v>
      </c>
      <c r="H32" s="15">
        <f t="shared" si="0"/>
        <v>901156</v>
      </c>
      <c r="I32" s="7"/>
      <c r="J32" s="16" t="str">
        <f t="shared" si="1"/>
        <v/>
      </c>
    </row>
    <row r="33" spans="2:10" x14ac:dyDescent="0.2">
      <c r="B33" s="10">
        <v>26</v>
      </c>
      <c r="C33" s="14" t="s">
        <v>44</v>
      </c>
      <c r="D33" s="14" t="s">
        <v>46</v>
      </c>
      <c r="E33" s="10" t="s">
        <v>0</v>
      </c>
      <c r="F33" s="10">
        <v>1</v>
      </c>
      <c r="G33" s="15">
        <v>450578</v>
      </c>
      <c r="H33" s="15">
        <f t="shared" si="0"/>
        <v>450578</v>
      </c>
      <c r="I33" s="7"/>
      <c r="J33" s="16" t="str">
        <f t="shared" si="1"/>
        <v/>
      </c>
    </row>
    <row r="34" spans="2:10" x14ac:dyDescent="0.2">
      <c r="B34" s="10">
        <v>27</v>
      </c>
      <c r="C34" s="14" t="s">
        <v>47</v>
      </c>
      <c r="D34" s="14" t="s">
        <v>48</v>
      </c>
      <c r="E34" s="10" t="s">
        <v>0</v>
      </c>
      <c r="F34" s="10">
        <v>1</v>
      </c>
      <c r="G34" s="15">
        <v>530000</v>
      </c>
      <c r="H34" s="15">
        <f t="shared" si="0"/>
        <v>530000</v>
      </c>
      <c r="I34" s="7"/>
      <c r="J34" s="16" t="str">
        <f t="shared" si="1"/>
        <v/>
      </c>
    </row>
    <row r="35" spans="2:10" ht="15" x14ac:dyDescent="0.2">
      <c r="B35" s="8"/>
      <c r="C35" s="13" t="s">
        <v>49</v>
      </c>
      <c r="D35" s="13"/>
      <c r="E35" s="13"/>
      <c r="F35" s="13"/>
      <c r="G35" s="8"/>
      <c r="H35" s="17">
        <f>SUM(H8:H34)</f>
        <v>14018295</v>
      </c>
      <c r="I35" s="8"/>
      <c r="J35" s="17">
        <f>SUM(J8:J34)</f>
        <v>0</v>
      </c>
    </row>
    <row r="36" spans="2:10" x14ac:dyDescent="0.2">
      <c r="B36" s="9"/>
      <c r="C36" s="9"/>
      <c r="D36" s="9"/>
      <c r="E36" s="9"/>
      <c r="F36" s="9"/>
      <c r="G36" s="9"/>
      <c r="H36" s="9"/>
      <c r="I36" s="9"/>
      <c r="J36" s="9"/>
    </row>
    <row r="37" spans="2:10" ht="15" x14ac:dyDescent="0.2">
      <c r="B37" s="18" t="s">
        <v>50</v>
      </c>
      <c r="C37" s="18"/>
      <c r="D37" s="18"/>
      <c r="E37" s="18"/>
      <c r="F37" s="18"/>
      <c r="G37" s="18"/>
      <c r="H37" s="18"/>
      <c r="I37" s="18"/>
      <c r="J37" s="18"/>
    </row>
    <row r="38" spans="2:10" x14ac:dyDescent="0.2">
      <c r="B38" s="10">
        <v>28</v>
      </c>
      <c r="C38" s="14" t="s">
        <v>51</v>
      </c>
      <c r="D38" s="14" t="s">
        <v>52</v>
      </c>
      <c r="E38" s="10" t="s">
        <v>0</v>
      </c>
      <c r="F38" s="10">
        <v>1</v>
      </c>
      <c r="G38" s="15">
        <v>1795000</v>
      </c>
      <c r="H38" s="15">
        <f t="shared" ref="H38:H84" si="2">G38*F38</f>
        <v>1795000</v>
      </c>
      <c r="I38" s="7"/>
      <c r="J38" s="16" t="str">
        <f t="shared" ref="J38:J84" si="3">IF(I38="","",I38*F38)</f>
        <v/>
      </c>
    </row>
    <row r="39" spans="2:10" x14ac:dyDescent="0.2">
      <c r="B39" s="10">
        <v>29</v>
      </c>
      <c r="C39" s="14" t="s">
        <v>51</v>
      </c>
      <c r="D39" s="14" t="s">
        <v>53</v>
      </c>
      <c r="E39" s="10" t="s">
        <v>0</v>
      </c>
      <c r="F39" s="10">
        <v>1</v>
      </c>
      <c r="G39" s="15">
        <v>550000</v>
      </c>
      <c r="H39" s="15">
        <f t="shared" si="2"/>
        <v>550000</v>
      </c>
      <c r="I39" s="7"/>
      <c r="J39" s="16" t="str">
        <f t="shared" si="3"/>
        <v/>
      </c>
    </row>
    <row r="40" spans="2:10" x14ac:dyDescent="0.2">
      <c r="B40" s="10">
        <v>30</v>
      </c>
      <c r="C40" s="14" t="s">
        <v>51</v>
      </c>
      <c r="D40" s="14" t="s">
        <v>54</v>
      </c>
      <c r="E40" s="10" t="s">
        <v>0</v>
      </c>
      <c r="F40" s="10">
        <v>1</v>
      </c>
      <c r="G40" s="15">
        <v>789500</v>
      </c>
      <c r="H40" s="15">
        <f t="shared" si="2"/>
        <v>789500</v>
      </c>
      <c r="I40" s="7"/>
      <c r="J40" s="16" t="str">
        <f t="shared" si="3"/>
        <v/>
      </c>
    </row>
    <row r="41" spans="2:10" x14ac:dyDescent="0.2">
      <c r="B41" s="10">
        <v>31</v>
      </c>
      <c r="C41" s="14" t="s">
        <v>51</v>
      </c>
      <c r="D41" s="14" t="s">
        <v>55</v>
      </c>
      <c r="E41" s="10" t="s">
        <v>0</v>
      </c>
      <c r="F41" s="10">
        <v>1</v>
      </c>
      <c r="G41" s="15">
        <v>6997650</v>
      </c>
      <c r="H41" s="15">
        <f t="shared" si="2"/>
        <v>6997650</v>
      </c>
      <c r="I41" s="7"/>
      <c r="J41" s="16" t="str">
        <f t="shared" si="3"/>
        <v/>
      </c>
    </row>
    <row r="42" spans="2:10" x14ac:dyDescent="0.2">
      <c r="B42" s="10">
        <v>32</v>
      </c>
      <c r="C42" s="14" t="s">
        <v>51</v>
      </c>
      <c r="D42" s="14" t="s">
        <v>56</v>
      </c>
      <c r="E42" s="10" t="s">
        <v>0</v>
      </c>
      <c r="F42" s="10">
        <v>1</v>
      </c>
      <c r="G42" s="15">
        <v>645500</v>
      </c>
      <c r="H42" s="15">
        <f t="shared" si="2"/>
        <v>645500</v>
      </c>
      <c r="I42" s="7"/>
      <c r="J42" s="16" t="str">
        <f t="shared" si="3"/>
        <v/>
      </c>
    </row>
    <row r="43" spans="2:10" x14ac:dyDescent="0.2">
      <c r="B43" s="10">
        <v>33</v>
      </c>
      <c r="C43" s="14" t="s">
        <v>51</v>
      </c>
      <c r="D43" s="14" t="s">
        <v>57</v>
      </c>
      <c r="E43" s="10" t="s">
        <v>0</v>
      </c>
      <c r="F43" s="10">
        <v>1</v>
      </c>
      <c r="G43" s="15">
        <v>1017800</v>
      </c>
      <c r="H43" s="15">
        <f t="shared" si="2"/>
        <v>1017800</v>
      </c>
      <c r="I43" s="7"/>
      <c r="J43" s="16" t="str">
        <f t="shared" si="3"/>
        <v/>
      </c>
    </row>
    <row r="44" spans="2:10" x14ac:dyDescent="0.2">
      <c r="B44" s="10">
        <v>34</v>
      </c>
      <c r="C44" s="14" t="s">
        <v>51</v>
      </c>
      <c r="D44" s="14" t="s">
        <v>58</v>
      </c>
      <c r="E44" s="10" t="s">
        <v>0</v>
      </c>
      <c r="F44" s="10">
        <v>1</v>
      </c>
      <c r="G44" s="15">
        <v>133875</v>
      </c>
      <c r="H44" s="15">
        <f t="shared" si="2"/>
        <v>133875</v>
      </c>
      <c r="I44" s="7"/>
      <c r="J44" s="16" t="str">
        <f t="shared" si="3"/>
        <v/>
      </c>
    </row>
    <row r="45" spans="2:10" x14ac:dyDescent="0.2">
      <c r="B45" s="10">
        <v>35</v>
      </c>
      <c r="C45" s="14" t="s">
        <v>51</v>
      </c>
      <c r="D45" s="14" t="s">
        <v>59</v>
      </c>
      <c r="E45" s="10" t="s">
        <v>0</v>
      </c>
      <c r="F45" s="10">
        <v>1</v>
      </c>
      <c r="G45" s="15">
        <v>184250</v>
      </c>
      <c r="H45" s="15">
        <f t="shared" si="2"/>
        <v>184250</v>
      </c>
      <c r="I45" s="7"/>
      <c r="J45" s="16" t="str">
        <f t="shared" si="3"/>
        <v/>
      </c>
    </row>
    <row r="46" spans="2:10" x14ac:dyDescent="0.2">
      <c r="B46" s="10">
        <v>36</v>
      </c>
      <c r="C46" s="14" t="s">
        <v>51</v>
      </c>
      <c r="D46" s="14" t="s">
        <v>60</v>
      </c>
      <c r="E46" s="10" t="s">
        <v>0</v>
      </c>
      <c r="F46" s="10">
        <v>1</v>
      </c>
      <c r="G46" s="15">
        <v>29350</v>
      </c>
      <c r="H46" s="15">
        <f t="shared" si="2"/>
        <v>29350</v>
      </c>
      <c r="I46" s="7"/>
      <c r="J46" s="16" t="str">
        <f t="shared" si="3"/>
        <v/>
      </c>
    </row>
    <row r="47" spans="2:10" x14ac:dyDescent="0.2">
      <c r="B47" s="10">
        <v>37</v>
      </c>
      <c r="C47" s="14" t="s">
        <v>51</v>
      </c>
      <c r="D47" s="14" t="s">
        <v>61</v>
      </c>
      <c r="E47" s="10" t="s">
        <v>0</v>
      </c>
      <c r="F47" s="10">
        <v>1</v>
      </c>
      <c r="G47" s="15">
        <v>65250</v>
      </c>
      <c r="H47" s="15">
        <f t="shared" si="2"/>
        <v>65250</v>
      </c>
      <c r="I47" s="7"/>
      <c r="J47" s="16" t="str">
        <f t="shared" si="3"/>
        <v/>
      </c>
    </row>
    <row r="48" spans="2:10" x14ac:dyDescent="0.2">
      <c r="B48" s="10">
        <v>38</v>
      </c>
      <c r="C48" s="14" t="s">
        <v>51</v>
      </c>
      <c r="D48" s="14" t="s">
        <v>62</v>
      </c>
      <c r="E48" s="10" t="s">
        <v>0</v>
      </c>
      <c r="F48" s="10">
        <v>1</v>
      </c>
      <c r="G48" s="15">
        <v>2841250</v>
      </c>
      <c r="H48" s="15">
        <f t="shared" si="2"/>
        <v>2841250</v>
      </c>
      <c r="I48" s="7"/>
      <c r="J48" s="16" t="str">
        <f t="shared" si="3"/>
        <v/>
      </c>
    </row>
    <row r="49" spans="2:10" x14ac:dyDescent="0.2">
      <c r="B49" s="10">
        <v>39</v>
      </c>
      <c r="C49" s="14" t="s">
        <v>51</v>
      </c>
      <c r="D49" s="14" t="s">
        <v>63</v>
      </c>
      <c r="E49" s="10" t="s">
        <v>0</v>
      </c>
      <c r="F49" s="10">
        <v>1</v>
      </c>
      <c r="G49" s="15">
        <v>309875</v>
      </c>
      <c r="H49" s="15">
        <f t="shared" si="2"/>
        <v>309875</v>
      </c>
      <c r="I49" s="7"/>
      <c r="J49" s="16" t="str">
        <f t="shared" si="3"/>
        <v/>
      </c>
    </row>
    <row r="50" spans="2:10" x14ac:dyDescent="0.2">
      <c r="B50" s="10">
        <v>40</v>
      </c>
      <c r="C50" s="14" t="s">
        <v>51</v>
      </c>
      <c r="D50" s="14" t="s">
        <v>64</v>
      </c>
      <c r="E50" s="10" t="s">
        <v>0</v>
      </c>
      <c r="F50" s="10">
        <v>1</v>
      </c>
      <c r="G50" s="15">
        <v>494000</v>
      </c>
      <c r="H50" s="15">
        <f t="shared" si="2"/>
        <v>494000</v>
      </c>
      <c r="I50" s="7"/>
      <c r="J50" s="16" t="str">
        <f t="shared" si="3"/>
        <v/>
      </c>
    </row>
    <row r="51" spans="2:10" x14ac:dyDescent="0.2">
      <c r="B51" s="10">
        <v>41</v>
      </c>
      <c r="C51" s="14" t="s">
        <v>51</v>
      </c>
      <c r="D51" s="14" t="s">
        <v>65</v>
      </c>
      <c r="E51" s="10" t="s">
        <v>0</v>
      </c>
      <c r="F51" s="10">
        <v>1</v>
      </c>
      <c r="G51" s="15">
        <v>1238054</v>
      </c>
      <c r="H51" s="15">
        <f t="shared" si="2"/>
        <v>1238054</v>
      </c>
      <c r="I51" s="7"/>
      <c r="J51" s="16" t="str">
        <f t="shared" si="3"/>
        <v/>
      </c>
    </row>
    <row r="52" spans="2:10" x14ac:dyDescent="0.2">
      <c r="B52" s="10">
        <v>42</v>
      </c>
      <c r="C52" s="14" t="s">
        <v>51</v>
      </c>
      <c r="D52" s="14" t="s">
        <v>66</v>
      </c>
      <c r="E52" s="10" t="s">
        <v>0</v>
      </c>
      <c r="F52" s="10">
        <v>1</v>
      </c>
      <c r="G52" s="15">
        <v>1156387</v>
      </c>
      <c r="H52" s="15">
        <f t="shared" si="2"/>
        <v>1156387</v>
      </c>
      <c r="I52" s="7"/>
      <c r="J52" s="16" t="str">
        <f t="shared" si="3"/>
        <v/>
      </c>
    </row>
    <row r="53" spans="2:10" x14ac:dyDescent="0.2">
      <c r="B53" s="10">
        <v>43</v>
      </c>
      <c r="C53" s="14" t="s">
        <v>51</v>
      </c>
      <c r="D53" s="14" t="s">
        <v>67</v>
      </c>
      <c r="E53" s="10" t="s">
        <v>0</v>
      </c>
      <c r="F53" s="10">
        <v>1</v>
      </c>
      <c r="G53" s="15">
        <v>994220</v>
      </c>
      <c r="H53" s="15">
        <f t="shared" si="2"/>
        <v>994220</v>
      </c>
      <c r="I53" s="7"/>
      <c r="J53" s="16" t="str">
        <f t="shared" si="3"/>
        <v/>
      </c>
    </row>
    <row r="54" spans="2:10" x14ac:dyDescent="0.2">
      <c r="B54" s="10">
        <v>44</v>
      </c>
      <c r="C54" s="14" t="s">
        <v>51</v>
      </c>
      <c r="D54" s="14" t="s">
        <v>68</v>
      </c>
      <c r="E54" s="10" t="s">
        <v>0</v>
      </c>
      <c r="F54" s="10">
        <v>1</v>
      </c>
      <c r="G54" s="15">
        <v>797500</v>
      </c>
      <c r="H54" s="15">
        <f t="shared" si="2"/>
        <v>797500</v>
      </c>
      <c r="I54" s="7"/>
      <c r="J54" s="16" t="str">
        <f t="shared" si="3"/>
        <v/>
      </c>
    </row>
    <row r="55" spans="2:10" x14ac:dyDescent="0.2">
      <c r="B55" s="10">
        <v>45</v>
      </c>
      <c r="C55" s="14" t="s">
        <v>51</v>
      </c>
      <c r="D55" s="14" t="s">
        <v>69</v>
      </c>
      <c r="E55" s="10" t="s">
        <v>0</v>
      </c>
      <c r="F55" s="10">
        <v>1</v>
      </c>
      <c r="G55" s="15">
        <v>841000</v>
      </c>
      <c r="H55" s="15">
        <f t="shared" si="2"/>
        <v>841000</v>
      </c>
      <c r="I55" s="7"/>
      <c r="J55" s="16" t="str">
        <f t="shared" si="3"/>
        <v/>
      </c>
    </row>
    <row r="56" spans="2:10" x14ac:dyDescent="0.2">
      <c r="B56" s="10">
        <v>46</v>
      </c>
      <c r="C56" s="14" t="s">
        <v>51</v>
      </c>
      <c r="D56" s="14" t="s">
        <v>70</v>
      </c>
      <c r="E56" s="10" t="s">
        <v>0</v>
      </c>
      <c r="F56" s="10">
        <v>1</v>
      </c>
      <c r="G56" s="15">
        <v>674175</v>
      </c>
      <c r="H56" s="15">
        <f t="shared" si="2"/>
        <v>674175</v>
      </c>
      <c r="I56" s="7"/>
      <c r="J56" s="16" t="str">
        <f t="shared" si="3"/>
        <v/>
      </c>
    </row>
    <row r="57" spans="2:10" x14ac:dyDescent="0.2">
      <c r="B57" s="10">
        <v>47</v>
      </c>
      <c r="C57" s="14" t="s">
        <v>51</v>
      </c>
      <c r="D57" s="14" t="s">
        <v>71</v>
      </c>
      <c r="E57" s="10" t="s">
        <v>0</v>
      </c>
      <c r="F57" s="10">
        <v>1</v>
      </c>
      <c r="G57" s="15">
        <v>189750</v>
      </c>
      <c r="H57" s="15">
        <f t="shared" si="2"/>
        <v>189750</v>
      </c>
      <c r="I57" s="7"/>
      <c r="J57" s="16" t="str">
        <f t="shared" si="3"/>
        <v/>
      </c>
    </row>
    <row r="58" spans="2:10" x14ac:dyDescent="0.2">
      <c r="B58" s="10">
        <v>48</v>
      </c>
      <c r="C58" s="14" t="s">
        <v>51</v>
      </c>
      <c r="D58" s="14" t="s">
        <v>72</v>
      </c>
      <c r="E58" s="10" t="s">
        <v>0</v>
      </c>
      <c r="F58" s="10">
        <v>1</v>
      </c>
      <c r="G58" s="15">
        <v>58500</v>
      </c>
      <c r="H58" s="15">
        <f t="shared" si="2"/>
        <v>58500</v>
      </c>
      <c r="I58" s="7"/>
      <c r="J58" s="16" t="str">
        <f t="shared" si="3"/>
        <v/>
      </c>
    </row>
    <row r="59" spans="2:10" x14ac:dyDescent="0.2">
      <c r="B59" s="10">
        <v>49</v>
      </c>
      <c r="C59" s="14" t="s">
        <v>51</v>
      </c>
      <c r="D59" s="14" t="s">
        <v>73</v>
      </c>
      <c r="E59" s="10" t="s">
        <v>0</v>
      </c>
      <c r="F59" s="10">
        <v>1</v>
      </c>
      <c r="G59" s="15">
        <v>46950</v>
      </c>
      <c r="H59" s="15">
        <f t="shared" si="2"/>
        <v>46950</v>
      </c>
      <c r="I59" s="7"/>
      <c r="J59" s="16" t="str">
        <f t="shared" si="3"/>
        <v/>
      </c>
    </row>
    <row r="60" spans="2:10" x14ac:dyDescent="0.2">
      <c r="B60" s="10">
        <v>50</v>
      </c>
      <c r="C60" s="14" t="s">
        <v>51</v>
      </c>
      <c r="D60" s="14" t="s">
        <v>74</v>
      </c>
      <c r="E60" s="10" t="s">
        <v>0</v>
      </c>
      <c r="F60" s="10">
        <v>1</v>
      </c>
      <c r="G60" s="15">
        <v>130000</v>
      </c>
      <c r="H60" s="15">
        <f t="shared" si="2"/>
        <v>130000</v>
      </c>
      <c r="I60" s="7"/>
      <c r="J60" s="16" t="str">
        <f t="shared" si="3"/>
        <v/>
      </c>
    </row>
    <row r="61" spans="2:10" x14ac:dyDescent="0.2">
      <c r="B61" s="10">
        <v>51</v>
      </c>
      <c r="C61" s="14" t="s">
        <v>51</v>
      </c>
      <c r="D61" s="14" t="s">
        <v>75</v>
      </c>
      <c r="E61" s="10" t="s">
        <v>0</v>
      </c>
      <c r="F61" s="10">
        <v>1</v>
      </c>
      <c r="G61" s="15">
        <v>72769</v>
      </c>
      <c r="H61" s="15">
        <f t="shared" si="2"/>
        <v>72769</v>
      </c>
      <c r="I61" s="7"/>
      <c r="J61" s="16" t="str">
        <f t="shared" si="3"/>
        <v/>
      </c>
    </row>
    <row r="62" spans="2:10" x14ac:dyDescent="0.2">
      <c r="B62" s="10">
        <v>52</v>
      </c>
      <c r="C62" s="14" t="s">
        <v>51</v>
      </c>
      <c r="D62" s="14" t="s">
        <v>76</v>
      </c>
      <c r="E62" s="10" t="s">
        <v>0</v>
      </c>
      <c r="F62" s="10">
        <v>1</v>
      </c>
      <c r="G62" s="15">
        <v>96575</v>
      </c>
      <c r="H62" s="15">
        <f t="shared" si="2"/>
        <v>96575</v>
      </c>
      <c r="I62" s="7"/>
      <c r="J62" s="16" t="str">
        <f t="shared" si="3"/>
        <v/>
      </c>
    </row>
    <row r="63" spans="2:10" x14ac:dyDescent="0.2">
      <c r="B63" s="10">
        <v>53</v>
      </c>
      <c r="C63" s="14" t="s">
        <v>51</v>
      </c>
      <c r="D63" s="14" t="s">
        <v>77</v>
      </c>
      <c r="E63" s="10" t="s">
        <v>0</v>
      </c>
      <c r="F63" s="10">
        <v>1</v>
      </c>
      <c r="G63" s="15">
        <v>210000</v>
      </c>
      <c r="H63" s="15">
        <f t="shared" si="2"/>
        <v>210000</v>
      </c>
      <c r="I63" s="7"/>
      <c r="J63" s="16" t="str">
        <f t="shared" si="3"/>
        <v/>
      </c>
    </row>
    <row r="64" spans="2:10" x14ac:dyDescent="0.2">
      <c r="B64" s="10">
        <v>54</v>
      </c>
      <c r="C64" s="14" t="s">
        <v>51</v>
      </c>
      <c r="D64" s="14" t="s">
        <v>78</v>
      </c>
      <c r="E64" s="10" t="s">
        <v>0</v>
      </c>
      <c r="F64" s="10">
        <v>1</v>
      </c>
      <c r="G64" s="15">
        <v>285000</v>
      </c>
      <c r="H64" s="15">
        <f t="shared" si="2"/>
        <v>285000</v>
      </c>
      <c r="I64" s="7"/>
      <c r="J64" s="16" t="str">
        <f t="shared" si="3"/>
        <v/>
      </c>
    </row>
    <row r="65" spans="2:10" x14ac:dyDescent="0.2">
      <c r="B65" s="10">
        <v>55</v>
      </c>
      <c r="C65" s="14" t="s">
        <v>51</v>
      </c>
      <c r="D65" s="14" t="s">
        <v>79</v>
      </c>
      <c r="E65" s="10" t="s">
        <v>0</v>
      </c>
      <c r="F65" s="10">
        <v>1</v>
      </c>
      <c r="G65" s="15">
        <v>650000</v>
      </c>
      <c r="H65" s="15">
        <f t="shared" si="2"/>
        <v>650000</v>
      </c>
      <c r="I65" s="7"/>
      <c r="J65" s="16" t="str">
        <f t="shared" si="3"/>
        <v/>
      </c>
    </row>
    <row r="66" spans="2:10" x14ac:dyDescent="0.2">
      <c r="B66" s="10">
        <v>56</v>
      </c>
      <c r="C66" s="14" t="s">
        <v>51</v>
      </c>
      <c r="D66" s="14" t="s">
        <v>80</v>
      </c>
      <c r="E66" s="10" t="s">
        <v>0</v>
      </c>
      <c r="F66" s="10">
        <v>1</v>
      </c>
      <c r="G66" s="15">
        <v>285000</v>
      </c>
      <c r="H66" s="15">
        <f t="shared" si="2"/>
        <v>285000</v>
      </c>
      <c r="I66" s="7"/>
      <c r="J66" s="16" t="str">
        <f t="shared" si="3"/>
        <v/>
      </c>
    </row>
    <row r="67" spans="2:10" x14ac:dyDescent="0.2">
      <c r="B67" s="10">
        <v>57</v>
      </c>
      <c r="C67" s="14" t="s">
        <v>51</v>
      </c>
      <c r="D67" s="14" t="s">
        <v>81</v>
      </c>
      <c r="E67" s="10" t="s">
        <v>0</v>
      </c>
      <c r="F67" s="10">
        <v>1</v>
      </c>
      <c r="G67" s="15">
        <v>650000</v>
      </c>
      <c r="H67" s="15">
        <f t="shared" si="2"/>
        <v>650000</v>
      </c>
      <c r="I67" s="7"/>
      <c r="J67" s="16" t="str">
        <f t="shared" si="3"/>
        <v/>
      </c>
    </row>
    <row r="68" spans="2:10" x14ac:dyDescent="0.2">
      <c r="B68" s="10">
        <v>58</v>
      </c>
      <c r="C68" s="14" t="s">
        <v>51</v>
      </c>
      <c r="D68" s="14" t="s">
        <v>82</v>
      </c>
      <c r="E68" s="10" t="s">
        <v>0</v>
      </c>
      <c r="F68" s="10">
        <v>1</v>
      </c>
      <c r="G68" s="15">
        <v>12807348</v>
      </c>
      <c r="H68" s="15">
        <f t="shared" si="2"/>
        <v>12807348</v>
      </c>
      <c r="I68" s="7"/>
      <c r="J68" s="16" t="str">
        <f t="shared" si="3"/>
        <v/>
      </c>
    </row>
    <row r="69" spans="2:10" x14ac:dyDescent="0.2">
      <c r="B69" s="10">
        <v>59</v>
      </c>
      <c r="C69" s="14" t="s">
        <v>51</v>
      </c>
      <c r="D69" s="14" t="s">
        <v>83</v>
      </c>
      <c r="E69" s="10" t="s">
        <v>0</v>
      </c>
      <c r="F69" s="10">
        <v>1</v>
      </c>
      <c r="G69" s="15">
        <v>720000</v>
      </c>
      <c r="H69" s="15">
        <f t="shared" si="2"/>
        <v>720000</v>
      </c>
      <c r="I69" s="7"/>
      <c r="J69" s="16" t="str">
        <f t="shared" si="3"/>
        <v/>
      </c>
    </row>
    <row r="70" spans="2:10" x14ac:dyDescent="0.2">
      <c r="B70" s="10">
        <v>60</v>
      </c>
      <c r="C70" s="14" t="s">
        <v>51</v>
      </c>
      <c r="D70" s="14" t="s">
        <v>84</v>
      </c>
      <c r="E70" s="10" t="s">
        <v>0</v>
      </c>
      <c r="F70" s="10">
        <v>1</v>
      </c>
      <c r="G70" s="15">
        <v>49748</v>
      </c>
      <c r="H70" s="15">
        <f t="shared" si="2"/>
        <v>49748</v>
      </c>
      <c r="I70" s="7"/>
      <c r="J70" s="16" t="str">
        <f t="shared" si="3"/>
        <v/>
      </c>
    </row>
    <row r="71" spans="2:10" x14ac:dyDescent="0.2">
      <c r="B71" s="10">
        <v>61</v>
      </c>
      <c r="C71" s="14" t="s">
        <v>51</v>
      </c>
      <c r="D71" s="14" t="s">
        <v>85</v>
      </c>
      <c r="E71" s="10" t="s">
        <v>0</v>
      </c>
      <c r="F71" s="10">
        <v>1</v>
      </c>
      <c r="G71" s="15">
        <v>435000</v>
      </c>
      <c r="H71" s="15">
        <f t="shared" si="2"/>
        <v>435000</v>
      </c>
      <c r="I71" s="7"/>
      <c r="J71" s="16" t="str">
        <f t="shared" si="3"/>
        <v/>
      </c>
    </row>
    <row r="72" spans="2:10" x14ac:dyDescent="0.2">
      <c r="B72" s="10">
        <v>62</v>
      </c>
      <c r="C72" s="14" t="s">
        <v>51</v>
      </c>
      <c r="D72" s="14" t="s">
        <v>86</v>
      </c>
      <c r="E72" s="10" t="s">
        <v>0</v>
      </c>
      <c r="F72" s="10">
        <v>1</v>
      </c>
      <c r="G72" s="15">
        <v>38736</v>
      </c>
      <c r="H72" s="15">
        <f t="shared" si="2"/>
        <v>38736</v>
      </c>
      <c r="I72" s="7"/>
      <c r="J72" s="16" t="str">
        <f t="shared" si="3"/>
        <v/>
      </c>
    </row>
    <row r="73" spans="2:10" x14ac:dyDescent="0.2">
      <c r="B73" s="10">
        <v>63</v>
      </c>
      <c r="C73" s="14" t="s">
        <v>51</v>
      </c>
      <c r="D73" s="14" t="s">
        <v>87</v>
      </c>
      <c r="E73" s="10" t="s">
        <v>0</v>
      </c>
      <c r="F73" s="10">
        <v>1</v>
      </c>
      <c r="G73" s="15">
        <v>480000</v>
      </c>
      <c r="H73" s="15">
        <f t="shared" si="2"/>
        <v>480000</v>
      </c>
      <c r="I73" s="7"/>
      <c r="J73" s="16" t="str">
        <f t="shared" si="3"/>
        <v/>
      </c>
    </row>
    <row r="74" spans="2:10" x14ac:dyDescent="0.2">
      <c r="B74" s="10">
        <v>64</v>
      </c>
      <c r="C74" s="14" t="s">
        <v>51</v>
      </c>
      <c r="D74" s="14" t="s">
        <v>88</v>
      </c>
      <c r="E74" s="10" t="s">
        <v>0</v>
      </c>
      <c r="F74" s="10">
        <v>1</v>
      </c>
      <c r="G74" s="15">
        <v>480000</v>
      </c>
      <c r="H74" s="15">
        <f t="shared" si="2"/>
        <v>480000</v>
      </c>
      <c r="I74" s="7"/>
      <c r="J74" s="16" t="str">
        <f t="shared" si="3"/>
        <v/>
      </c>
    </row>
    <row r="75" spans="2:10" x14ac:dyDescent="0.2">
      <c r="B75" s="10">
        <v>65</v>
      </c>
      <c r="C75" s="14" t="s">
        <v>51</v>
      </c>
      <c r="D75" s="14" t="s">
        <v>89</v>
      </c>
      <c r="E75" s="10" t="s">
        <v>0</v>
      </c>
      <c r="F75" s="10">
        <v>1</v>
      </c>
      <c r="G75" s="15">
        <v>675000</v>
      </c>
      <c r="H75" s="15">
        <f t="shared" si="2"/>
        <v>675000</v>
      </c>
      <c r="I75" s="7"/>
      <c r="J75" s="16" t="str">
        <f t="shared" si="3"/>
        <v/>
      </c>
    </row>
    <row r="76" spans="2:10" x14ac:dyDescent="0.2">
      <c r="B76" s="10">
        <v>66</v>
      </c>
      <c r="C76" s="14" t="s">
        <v>51</v>
      </c>
      <c r="D76" s="14" t="s">
        <v>90</v>
      </c>
      <c r="E76" s="10" t="s">
        <v>0</v>
      </c>
      <c r="F76" s="10">
        <v>1</v>
      </c>
      <c r="G76" s="15">
        <v>687500</v>
      </c>
      <c r="H76" s="15">
        <f t="shared" si="2"/>
        <v>687500</v>
      </c>
      <c r="I76" s="7"/>
      <c r="J76" s="16" t="str">
        <f t="shared" si="3"/>
        <v/>
      </c>
    </row>
    <row r="77" spans="2:10" x14ac:dyDescent="0.2">
      <c r="B77" s="10">
        <v>67</v>
      </c>
      <c r="C77" s="14" t="s">
        <v>51</v>
      </c>
      <c r="D77" s="14" t="s">
        <v>91</v>
      </c>
      <c r="E77" s="10" t="s">
        <v>0</v>
      </c>
      <c r="F77" s="10">
        <v>1</v>
      </c>
      <c r="G77" s="15">
        <v>975000</v>
      </c>
      <c r="H77" s="15">
        <f t="shared" si="2"/>
        <v>975000</v>
      </c>
      <c r="I77" s="7"/>
      <c r="J77" s="16" t="str">
        <f t="shared" si="3"/>
        <v/>
      </c>
    </row>
    <row r="78" spans="2:10" x14ac:dyDescent="0.2">
      <c r="B78" s="10">
        <v>68</v>
      </c>
      <c r="C78" s="14" t="s">
        <v>51</v>
      </c>
      <c r="D78" s="14" t="s">
        <v>92</v>
      </c>
      <c r="E78" s="10" t="s">
        <v>0</v>
      </c>
      <c r="F78" s="10">
        <v>1</v>
      </c>
      <c r="G78" s="15">
        <v>1080000</v>
      </c>
      <c r="H78" s="15">
        <f t="shared" si="2"/>
        <v>1080000</v>
      </c>
      <c r="I78" s="7"/>
      <c r="J78" s="16" t="str">
        <f t="shared" si="3"/>
        <v/>
      </c>
    </row>
    <row r="79" spans="2:10" x14ac:dyDescent="0.2">
      <c r="B79" s="10">
        <v>69</v>
      </c>
      <c r="C79" s="14" t="s">
        <v>51</v>
      </c>
      <c r="D79" s="14" t="s">
        <v>93</v>
      </c>
      <c r="E79" s="10" t="s">
        <v>0</v>
      </c>
      <c r="F79" s="10">
        <v>1</v>
      </c>
      <c r="G79" s="15">
        <v>732589</v>
      </c>
      <c r="H79" s="15">
        <f t="shared" si="2"/>
        <v>732589</v>
      </c>
      <c r="I79" s="7"/>
      <c r="J79" s="16" t="str">
        <f t="shared" si="3"/>
        <v/>
      </c>
    </row>
    <row r="80" spans="2:10" x14ac:dyDescent="0.2">
      <c r="B80" s="10">
        <v>70</v>
      </c>
      <c r="C80" s="14" t="s">
        <v>51</v>
      </c>
      <c r="D80" s="14" t="s">
        <v>94</v>
      </c>
      <c r="E80" s="10" t="s">
        <v>0</v>
      </c>
      <c r="F80" s="10">
        <v>1</v>
      </c>
      <c r="G80" s="15">
        <v>113750</v>
      </c>
      <c r="H80" s="15">
        <f t="shared" si="2"/>
        <v>113750</v>
      </c>
      <c r="I80" s="7"/>
      <c r="J80" s="16" t="str">
        <f t="shared" si="3"/>
        <v/>
      </c>
    </row>
    <row r="81" spans="2:10" x14ac:dyDescent="0.2">
      <c r="B81" s="10">
        <v>71</v>
      </c>
      <c r="C81" s="14" t="s">
        <v>51</v>
      </c>
      <c r="D81" s="14" t="s">
        <v>95</v>
      </c>
      <c r="E81" s="10" t="s">
        <v>0</v>
      </c>
      <c r="F81" s="10">
        <v>1</v>
      </c>
      <c r="G81" s="15">
        <v>183200</v>
      </c>
      <c r="H81" s="15">
        <f t="shared" si="2"/>
        <v>183200</v>
      </c>
      <c r="I81" s="7"/>
      <c r="J81" s="16" t="str">
        <f t="shared" si="3"/>
        <v/>
      </c>
    </row>
    <row r="82" spans="2:10" x14ac:dyDescent="0.2">
      <c r="B82" s="10">
        <v>72</v>
      </c>
      <c r="C82" s="14" t="s">
        <v>51</v>
      </c>
      <c r="D82" s="14" t="s">
        <v>96</v>
      </c>
      <c r="E82" s="10" t="s">
        <v>0</v>
      </c>
      <c r="F82" s="10">
        <v>1</v>
      </c>
      <c r="G82" s="15">
        <v>88549</v>
      </c>
      <c r="H82" s="15">
        <f t="shared" si="2"/>
        <v>88549</v>
      </c>
      <c r="I82" s="7"/>
      <c r="J82" s="16" t="str">
        <f t="shared" si="3"/>
        <v/>
      </c>
    </row>
    <row r="83" spans="2:10" x14ac:dyDescent="0.2">
      <c r="B83" s="10">
        <v>73</v>
      </c>
      <c r="C83" s="14" t="s">
        <v>51</v>
      </c>
      <c r="D83" s="14" t="s">
        <v>97</v>
      </c>
      <c r="E83" s="10" t="s">
        <v>0</v>
      </c>
      <c r="F83" s="10">
        <v>1</v>
      </c>
      <c r="G83" s="15">
        <v>195000</v>
      </c>
      <c r="H83" s="15">
        <f t="shared" si="2"/>
        <v>195000</v>
      </c>
      <c r="I83" s="7"/>
      <c r="J83" s="16" t="str">
        <f t="shared" si="3"/>
        <v/>
      </c>
    </row>
    <row r="84" spans="2:10" x14ac:dyDescent="0.2">
      <c r="B84" s="10">
        <v>74</v>
      </c>
      <c r="C84" s="14" t="s">
        <v>51</v>
      </c>
      <c r="D84" s="14" t="s">
        <v>98</v>
      </c>
      <c r="E84" s="10" t="s">
        <v>0</v>
      </c>
      <c r="F84" s="10">
        <v>1</v>
      </c>
      <c r="G84" s="15">
        <v>355395</v>
      </c>
      <c r="H84" s="15">
        <f t="shared" si="2"/>
        <v>355395</v>
      </c>
      <c r="I84" s="7"/>
      <c r="J84" s="16" t="str">
        <f t="shared" si="3"/>
        <v/>
      </c>
    </row>
    <row r="85" spans="2:10" ht="15" x14ac:dyDescent="0.2">
      <c r="B85" s="8"/>
      <c r="C85" s="13" t="s">
        <v>99</v>
      </c>
      <c r="D85" s="13"/>
      <c r="E85" s="13"/>
      <c r="F85" s="13"/>
      <c r="G85" s="24"/>
      <c r="H85" s="25">
        <f>SUM(H38:H84)</f>
        <v>44325995</v>
      </c>
      <c r="I85" s="24"/>
      <c r="J85" s="25">
        <f>SUM(J38:J84)</f>
        <v>0</v>
      </c>
    </row>
    <row r="86" spans="2:10" x14ac:dyDescent="0.2">
      <c r="B86" s="9"/>
      <c r="C86" s="9"/>
      <c r="D86" s="9"/>
      <c r="E86" s="9"/>
      <c r="F86" s="9"/>
      <c r="G86" s="9"/>
      <c r="H86" s="9"/>
      <c r="I86" s="9"/>
      <c r="J86" s="9"/>
    </row>
    <row r="87" spans="2:10" ht="15" x14ac:dyDescent="0.2">
      <c r="B87" s="10"/>
      <c r="C87" s="19" t="s">
        <v>100</v>
      </c>
      <c r="D87" s="19"/>
      <c r="E87" s="19"/>
      <c r="F87" s="19"/>
      <c r="G87" s="19"/>
      <c r="H87" s="20">
        <f>H35+H85</f>
        <v>58344290</v>
      </c>
      <c r="I87" s="10"/>
      <c r="J87" s="20">
        <f>J35+J85</f>
        <v>0</v>
      </c>
    </row>
    <row r="88" spans="2:10" ht="15" x14ac:dyDescent="0.2">
      <c r="B88" s="10"/>
      <c r="C88" s="19" t="s">
        <v>101</v>
      </c>
      <c r="D88" s="19"/>
      <c r="E88" s="19"/>
      <c r="F88" s="19"/>
      <c r="G88" s="19"/>
      <c r="H88" s="20">
        <f>H87*0.19</f>
        <v>11085415.1</v>
      </c>
      <c r="I88" s="10"/>
      <c r="J88" s="20" t="str">
        <f>IF(J87=0,"",J87*0.19)</f>
        <v/>
      </c>
    </row>
    <row r="89" spans="2:10" ht="15" x14ac:dyDescent="0.2">
      <c r="B89" s="10"/>
      <c r="C89" s="19" t="s">
        <v>102</v>
      </c>
      <c r="D89" s="19"/>
      <c r="E89" s="19"/>
      <c r="F89" s="19"/>
      <c r="G89" s="19"/>
      <c r="H89" s="21">
        <f>H87+H88</f>
        <v>69429705.099999994</v>
      </c>
      <c r="I89" s="10"/>
      <c r="J89" s="21" t="str">
        <f>IF(J87=0,"",J87+J88)</f>
        <v/>
      </c>
    </row>
    <row r="91" spans="2:10" ht="15" x14ac:dyDescent="0.25">
      <c r="B91" s="22" t="s">
        <v>103</v>
      </c>
    </row>
    <row r="92" spans="2:10" x14ac:dyDescent="0.2">
      <c r="B92" s="26" t="s">
        <v>104</v>
      </c>
      <c r="C92" s="26"/>
      <c r="D92" s="26"/>
      <c r="E92" s="26"/>
      <c r="F92" s="26"/>
      <c r="G92" s="26"/>
      <c r="H92" s="26"/>
      <c r="I92" s="26"/>
      <c r="J92" s="26"/>
    </row>
    <row r="93" spans="2:10" ht="31.5" customHeight="1" x14ac:dyDescent="0.2">
      <c r="B93" s="27" t="s">
        <v>106</v>
      </c>
      <c r="C93" s="27"/>
      <c r="D93" s="27"/>
      <c r="E93" s="27"/>
      <c r="F93" s="27"/>
      <c r="G93" s="27"/>
      <c r="H93" s="27"/>
      <c r="I93" s="27"/>
      <c r="J93" s="27"/>
    </row>
    <row r="94" spans="2:10" x14ac:dyDescent="0.2">
      <c r="B94" s="26" t="s">
        <v>105</v>
      </c>
      <c r="C94" s="26"/>
      <c r="D94" s="26"/>
      <c r="E94" s="26"/>
      <c r="F94" s="26"/>
      <c r="G94" s="26"/>
      <c r="H94" s="26"/>
      <c r="I94" s="26"/>
      <c r="J94" s="26"/>
    </row>
    <row r="95" spans="2:10" x14ac:dyDescent="0.2">
      <c r="B95" s="23"/>
      <c r="C95" s="23"/>
      <c r="D95" s="23"/>
      <c r="E95" s="23"/>
      <c r="F95" s="23"/>
      <c r="G95" s="23"/>
      <c r="H95" s="23"/>
      <c r="I95" s="23"/>
      <c r="J95" s="23"/>
    </row>
    <row r="96" spans="2:10" ht="104.25" customHeight="1" x14ac:dyDescent="0.25">
      <c r="B96" s="11" t="s">
        <v>2</v>
      </c>
      <c r="C96" s="11"/>
      <c r="D96" s="11"/>
      <c r="E96" s="11"/>
      <c r="F96" s="11"/>
      <c r="G96" s="11"/>
      <c r="H96" s="11"/>
      <c r="I96" s="11"/>
      <c r="J96" s="11"/>
    </row>
  </sheetData>
  <mergeCells count="14">
    <mergeCell ref="B96:J96"/>
    <mergeCell ref="B93:J93"/>
    <mergeCell ref="B94:J94"/>
    <mergeCell ref="B95:J95"/>
    <mergeCell ref="B4:J4"/>
    <mergeCell ref="B2:J2"/>
    <mergeCell ref="C85:F85"/>
    <mergeCell ref="C87:G87"/>
    <mergeCell ref="C88:G88"/>
    <mergeCell ref="C89:G89"/>
    <mergeCell ref="B92:J92"/>
    <mergeCell ref="B7:J7"/>
    <mergeCell ref="C35:F35"/>
    <mergeCell ref="B37:J37"/>
  </mergeCells>
  <pageMargins left="0.7" right="0.7" top="0.75" bottom="0.75" header="0.3" footer="0.3"/>
  <pageSetup scale="38"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ECONOMICO</vt:lpstr>
      <vt:lpstr>'ANEXO ECONOMICO'!Área_de_impresión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Raúl Pérez Patiño</dc:creator>
  <cp:lastModifiedBy>Raúl Pérez Patiño</cp:lastModifiedBy>
  <dcterms:created xsi:type="dcterms:W3CDTF">2026-07-07T21:01:46Z</dcterms:created>
  <dcterms:modified xsi:type="dcterms:W3CDTF">2026-07-11T21:23:06Z</dcterms:modified>
</cp:coreProperties>
</file>