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fiscaliagovco-my.sharepoint.com/personal/rosana_llinas_fiscalia_gov_co/Documents/WONDER OFICINA/CONTRATACIÓN  REGIONAL CARIBE/2026/MINIMA CUANTÍA/MANTENIMIENTO AIRES ATLANTICO/"/>
    </mc:Choice>
  </mc:AlternateContent>
  <xr:revisionPtr revIDLastSave="408" documentId="13_ncr:1_{5F6F7647-1996-4C2F-B610-AF3296D65999}" xr6:coauthVersionLast="47" xr6:coauthVersionMax="47" xr10:uidLastSave="{F5AA762F-E5BD-4A06-BE4D-AE23BFB165B8}"/>
  <bookViews>
    <workbookView xWindow="-120" yWindow="-120" windowWidth="29040" windowHeight="15720" activeTab="3" xr2:uid="{00000000-000D-0000-FFFF-FFFF00000000}"/>
  </bookViews>
  <sheets>
    <sheet name="MTTO PREVENTIVO" sheetId="10" r:id="rId1"/>
    <sheet name="MANO DE OBRA MTTO CORRECTIVO" sheetId="9" r:id="rId2"/>
    <sheet name="REPUESTOS" sheetId="7" r:id="rId3"/>
    <sheet name="TOTAL" sheetId="11" r:id="rId4"/>
  </sheets>
  <definedNames>
    <definedName name="_xlnm._FilterDatabase" localSheetId="1" hidden="1">'MANO DE OBRA MTTO CORRECTIVO'!$A$5:$AU$32</definedName>
    <definedName name="_xlnm._FilterDatabase" localSheetId="0" hidden="1">'MTTO PREVENTIVO'!#REF!</definedName>
    <definedName name="_xlnm._FilterDatabase" localSheetId="2" hidden="1">REPUESTOS!$A$9:$E$9</definedName>
    <definedName name="OLE_LINK1" localSheetId="2">REPUESTOS!$A$6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11" l="1"/>
  <c r="E8" i="11"/>
  <c r="E7" i="11"/>
  <c r="E10" i="11" s="1"/>
  <c r="G36" i="10"/>
  <c r="K32" i="9" l="1"/>
  <c r="I32" i="9"/>
  <c r="C34" i="9" s="1"/>
  <c r="D34" i="9"/>
  <c r="E32" i="9"/>
  <c r="G32" i="9"/>
  <c r="D101" i="7"/>
  <c r="AC30" i="9"/>
  <c r="AK30" i="9" s="1"/>
  <c r="AC31" i="9"/>
  <c r="AK31" i="9" s="1"/>
  <c r="AC29" i="9"/>
  <c r="AK29" i="9" s="1"/>
  <c r="Z30" i="9"/>
  <c r="AH30" i="9" s="1"/>
  <c r="Z31" i="9"/>
  <c r="AH31" i="9" s="1"/>
  <c r="Z29" i="9"/>
  <c r="AH29" i="9" s="1"/>
  <c r="W30" i="9"/>
  <c r="AE30" i="9" s="1"/>
  <c r="W31" i="9"/>
  <c r="AE31" i="9" s="1"/>
  <c r="W29" i="9"/>
  <c r="AE29" i="9" s="1"/>
  <c r="V30" i="9"/>
  <c r="AD30" i="9" s="1"/>
  <c r="V31" i="9"/>
  <c r="AD31" i="9" s="1"/>
  <c r="V29" i="9"/>
  <c r="AD29" i="9" s="1"/>
  <c r="AC7" i="9"/>
  <c r="AK7" i="9" s="1"/>
  <c r="AC8" i="9"/>
  <c r="AK8" i="9" s="1"/>
  <c r="AC9" i="9"/>
  <c r="AK9" i="9" s="1"/>
  <c r="AC10" i="9"/>
  <c r="AK10" i="9" s="1"/>
  <c r="AC11" i="9"/>
  <c r="AK11" i="9" s="1"/>
  <c r="AC12" i="9"/>
  <c r="AK12" i="9" s="1"/>
  <c r="AC13" i="9"/>
  <c r="AK13" i="9" s="1"/>
  <c r="AC14" i="9"/>
  <c r="AK14" i="9" s="1"/>
  <c r="AC15" i="9"/>
  <c r="AK15" i="9" s="1"/>
  <c r="AC16" i="9"/>
  <c r="AK16" i="9" s="1"/>
  <c r="AC17" i="9"/>
  <c r="AK17" i="9" s="1"/>
  <c r="AC18" i="9"/>
  <c r="AK18" i="9" s="1"/>
  <c r="AC19" i="9"/>
  <c r="AK19" i="9" s="1"/>
  <c r="AC20" i="9"/>
  <c r="AK20" i="9" s="1"/>
  <c r="AC21" i="9"/>
  <c r="AK21" i="9" s="1"/>
  <c r="AC22" i="9"/>
  <c r="AK22" i="9" s="1"/>
  <c r="AC23" i="9"/>
  <c r="AK23" i="9" s="1"/>
  <c r="AC24" i="9"/>
  <c r="AK24" i="9" s="1"/>
  <c r="AC25" i="9"/>
  <c r="AK25" i="9" s="1"/>
  <c r="AC26" i="9"/>
  <c r="AK26" i="9" s="1"/>
  <c r="AC27" i="9"/>
  <c r="AK27" i="9" s="1"/>
  <c r="AC28" i="9"/>
  <c r="AK28" i="9" s="1"/>
  <c r="AC6" i="9"/>
  <c r="AK6" i="9" s="1"/>
  <c r="AB7" i="9"/>
  <c r="AB8" i="9"/>
  <c r="AB10" i="9"/>
  <c r="AB11" i="9"/>
  <c r="AB13" i="9"/>
  <c r="AB15" i="9"/>
  <c r="AB16" i="9"/>
  <c r="AB17" i="9"/>
  <c r="AB19" i="9"/>
  <c r="AB20" i="9"/>
  <c r="AB22" i="9"/>
  <c r="AB24" i="9"/>
  <c r="AB6" i="9"/>
  <c r="AA7" i="9"/>
  <c r="AA8" i="9"/>
  <c r="AA10" i="9"/>
  <c r="AA11" i="9"/>
  <c r="AA13" i="9"/>
  <c r="AA15" i="9"/>
  <c r="AA16" i="9"/>
  <c r="AA17" i="9"/>
  <c r="AA19" i="9"/>
  <c r="AA20" i="9"/>
  <c r="AA22" i="9"/>
  <c r="AA24" i="9"/>
  <c r="AA6" i="9"/>
  <c r="Z7" i="9"/>
  <c r="AH7" i="9" s="1"/>
  <c r="Z8" i="9"/>
  <c r="AH8" i="9" s="1"/>
  <c r="Z9" i="9"/>
  <c r="AH9" i="9" s="1"/>
  <c r="Z10" i="9"/>
  <c r="AH10" i="9" s="1"/>
  <c r="Z11" i="9"/>
  <c r="AH11" i="9" s="1"/>
  <c r="Z12" i="9"/>
  <c r="AH12" i="9" s="1"/>
  <c r="Z13" i="9"/>
  <c r="AH13" i="9" s="1"/>
  <c r="Z14" i="9"/>
  <c r="AH14" i="9" s="1"/>
  <c r="Z15" i="9"/>
  <c r="AH15" i="9" s="1"/>
  <c r="Z16" i="9"/>
  <c r="AH16" i="9" s="1"/>
  <c r="Z17" i="9"/>
  <c r="AH17" i="9" s="1"/>
  <c r="Z18" i="9"/>
  <c r="AH18" i="9" s="1"/>
  <c r="Z19" i="9"/>
  <c r="AH19" i="9" s="1"/>
  <c r="Z20" i="9"/>
  <c r="AH20" i="9" s="1"/>
  <c r="Z21" i="9"/>
  <c r="AH21" i="9" s="1"/>
  <c r="Z22" i="9"/>
  <c r="AH22" i="9" s="1"/>
  <c r="Z23" i="9"/>
  <c r="AH23" i="9" s="1"/>
  <c r="Z24" i="9"/>
  <c r="AH24" i="9" s="1"/>
  <c r="Z25" i="9"/>
  <c r="AH25" i="9" s="1"/>
  <c r="Z26" i="9"/>
  <c r="AH26" i="9" s="1"/>
  <c r="Z27" i="9"/>
  <c r="AH27" i="9" s="1"/>
  <c r="Z28" i="9"/>
  <c r="AH28" i="9" s="1"/>
  <c r="Z6" i="9"/>
  <c r="AH6" i="9" s="1"/>
  <c r="Y7" i="9"/>
  <c r="AG7" i="9" s="1"/>
  <c r="Y8" i="9"/>
  <c r="AG8" i="9" s="1"/>
  <c r="Y10" i="9"/>
  <c r="AG10" i="9" s="1"/>
  <c r="Y11" i="9"/>
  <c r="AG11" i="9" s="1"/>
  <c r="Y13" i="9"/>
  <c r="AG13" i="9" s="1"/>
  <c r="Y15" i="9"/>
  <c r="AG15" i="9" s="1"/>
  <c r="Y16" i="9"/>
  <c r="AG16" i="9" s="1"/>
  <c r="Y17" i="9"/>
  <c r="AG17" i="9" s="1"/>
  <c r="Y19" i="9"/>
  <c r="AG19" i="9" s="1"/>
  <c r="Y20" i="9"/>
  <c r="AG20" i="9" s="1"/>
  <c r="Y22" i="9"/>
  <c r="AG22" i="9" s="1"/>
  <c r="Y24" i="9"/>
  <c r="AG24" i="9" s="1"/>
  <c r="Y6" i="9"/>
  <c r="AG6" i="9" s="1"/>
  <c r="V7" i="9"/>
  <c r="AD7" i="9" s="1"/>
  <c r="W7" i="9"/>
  <c r="AE7" i="9" s="1"/>
  <c r="X7" i="9"/>
  <c r="V8" i="9"/>
  <c r="AD8" i="9" s="1"/>
  <c r="W8" i="9"/>
  <c r="AE8" i="9" s="1"/>
  <c r="X8" i="9"/>
  <c r="V9" i="9"/>
  <c r="AD9" i="9" s="1"/>
  <c r="W9" i="9"/>
  <c r="AE9" i="9" s="1"/>
  <c r="V10" i="9"/>
  <c r="AD10" i="9" s="1"/>
  <c r="W10" i="9"/>
  <c r="AE10" i="9" s="1"/>
  <c r="X10" i="9"/>
  <c r="V11" i="9"/>
  <c r="AD11" i="9" s="1"/>
  <c r="W11" i="9"/>
  <c r="AE11" i="9" s="1"/>
  <c r="X11" i="9"/>
  <c r="V12" i="9"/>
  <c r="AD12" i="9" s="1"/>
  <c r="W12" i="9"/>
  <c r="AE12" i="9" s="1"/>
  <c r="V13" i="9"/>
  <c r="AD13" i="9" s="1"/>
  <c r="W13" i="9"/>
  <c r="AE13" i="9" s="1"/>
  <c r="X13" i="9"/>
  <c r="V14" i="9"/>
  <c r="AD14" i="9" s="1"/>
  <c r="W14" i="9"/>
  <c r="AE14" i="9" s="1"/>
  <c r="V15" i="9"/>
  <c r="AD15" i="9" s="1"/>
  <c r="W15" i="9"/>
  <c r="AE15" i="9" s="1"/>
  <c r="X15" i="9"/>
  <c r="V16" i="9"/>
  <c r="AD16" i="9" s="1"/>
  <c r="W16" i="9"/>
  <c r="AE16" i="9" s="1"/>
  <c r="X16" i="9"/>
  <c r="V17" i="9"/>
  <c r="AD17" i="9" s="1"/>
  <c r="W17" i="9"/>
  <c r="AE17" i="9" s="1"/>
  <c r="X17" i="9"/>
  <c r="V18" i="9"/>
  <c r="AD18" i="9" s="1"/>
  <c r="W18" i="9"/>
  <c r="AE18" i="9" s="1"/>
  <c r="V19" i="9"/>
  <c r="AD19" i="9" s="1"/>
  <c r="W19" i="9"/>
  <c r="AE19" i="9" s="1"/>
  <c r="X19" i="9"/>
  <c r="V20" i="9"/>
  <c r="AD20" i="9" s="1"/>
  <c r="W20" i="9"/>
  <c r="AE20" i="9" s="1"/>
  <c r="X20" i="9"/>
  <c r="V21" i="9"/>
  <c r="AD21" i="9" s="1"/>
  <c r="W21" i="9"/>
  <c r="AE21" i="9" s="1"/>
  <c r="V22" i="9"/>
  <c r="AD22" i="9" s="1"/>
  <c r="W22" i="9"/>
  <c r="AE22" i="9" s="1"/>
  <c r="X22" i="9"/>
  <c r="V23" i="9"/>
  <c r="AD23" i="9" s="1"/>
  <c r="W23" i="9"/>
  <c r="AE23" i="9" s="1"/>
  <c r="V24" i="9"/>
  <c r="AD24" i="9" s="1"/>
  <c r="W24" i="9"/>
  <c r="AE24" i="9" s="1"/>
  <c r="X24" i="9"/>
  <c r="V25" i="9"/>
  <c r="AD25" i="9" s="1"/>
  <c r="W25" i="9"/>
  <c r="AE25" i="9" s="1"/>
  <c r="V26" i="9"/>
  <c r="AD26" i="9" s="1"/>
  <c r="W26" i="9"/>
  <c r="AE26" i="9" s="1"/>
  <c r="V27" i="9"/>
  <c r="AD27" i="9" s="1"/>
  <c r="W27" i="9"/>
  <c r="AE27" i="9" s="1"/>
  <c r="V28" i="9"/>
  <c r="AD28" i="9" s="1"/>
  <c r="W28" i="9"/>
  <c r="AE28" i="9" s="1"/>
  <c r="X6" i="9"/>
  <c r="W6" i="9"/>
  <c r="AE6" i="9" s="1"/>
  <c r="V6" i="9"/>
  <c r="AD6" i="9" s="1"/>
  <c r="AG9" i="9"/>
  <c r="W32" i="9" l="1"/>
  <c r="Y32" i="9"/>
  <c r="AB32" i="9"/>
  <c r="X32" i="9"/>
  <c r="Z32" i="9"/>
  <c r="V32" i="9"/>
  <c r="AA32" i="9"/>
  <c r="AC32" i="9"/>
  <c r="AD32" i="9" l="1"/>
  <c r="AF22" i="9"/>
  <c r="AF13" i="9"/>
  <c r="AF8" i="9" l="1"/>
  <c r="AF17" i="9"/>
  <c r="AF7" i="9"/>
  <c r="AF11" i="9"/>
  <c r="AF6" i="9"/>
  <c r="AF20" i="9"/>
  <c r="AF15" i="9"/>
  <c r="AF19" i="9"/>
  <c r="AF24" i="9"/>
  <c r="AF16" i="9"/>
  <c r="AF10" i="9"/>
  <c r="C32" i="9" l="1"/>
  <c r="AG32" i="9"/>
  <c r="AD33" i="9" l="1"/>
  <c r="E101" i="7" l="1"/>
  <c r="H36" i="10" l="1"/>
</calcChain>
</file>

<file path=xl/sharedStrings.xml><?xml version="1.0" encoding="utf-8"?>
<sst xmlns="http://schemas.openxmlformats.org/spreadsheetml/2006/main" count="408" uniqueCount="163">
  <si>
    <t>ITEM</t>
  </si>
  <si>
    <t>TOTAL</t>
  </si>
  <si>
    <t>DESCRIPCIÓN</t>
  </si>
  <si>
    <t>MANTENIMIENTO CORRECTIVO</t>
  </si>
  <si>
    <t>UNIDAD DE MEDIDA</t>
  </si>
  <si>
    <t>UND</t>
  </si>
  <si>
    <t>CAPACITOR DE MARCHA 30 MFD 370V</t>
  </si>
  <si>
    <t>CAPACITOR DE MARCHA 5 MFD 370V</t>
  </si>
  <si>
    <t>CAPACITOR DE MARCHA 7.5 MFD 370V</t>
  </si>
  <si>
    <t>CONTACTOR 2P X 30 AMP 110V</t>
  </si>
  <si>
    <t>CONTACTOR 2P X 30 AMP 24V</t>
  </si>
  <si>
    <t>CONTACTOR 2P X 40 AMP 220V</t>
  </si>
  <si>
    <t>CONTACTOR 2P X 40 AMP 24V</t>
  </si>
  <si>
    <t>CONTACTOR 3P X 30 AMP 24V</t>
  </si>
  <si>
    <t>CONTACTOR 3P X 40 AMP 110V</t>
  </si>
  <si>
    <t>CONTACTOR 3P X 40 AMP 24V</t>
  </si>
  <si>
    <t>CONTACTOR 3P X 50 AMP 24V</t>
  </si>
  <si>
    <t>CONTACTOR 3P X 60 AMP 120V</t>
  </si>
  <si>
    <t>CONTACTOR 3P X 60 AMP 24V</t>
  </si>
  <si>
    <t>FILTRO SECADOR SOLDABLE 7/8"</t>
  </si>
  <si>
    <t>MANGUERA RUBATEX 1 1/8" X 1/2"</t>
  </si>
  <si>
    <t>MANGUERA RUBATEX 1 3/8" X 1/2"</t>
  </si>
  <si>
    <t>MANGUERA RUBATEX 3/4" X 1/2"</t>
  </si>
  <si>
    <t>MANGUERA RUBATEX 7/8" X 1/2"</t>
  </si>
  <si>
    <t>CAPACITOR DE MARCHA 35 MFD 440V</t>
  </si>
  <si>
    <t>CAPACITOR DE MARCHA 40 MFD 440V</t>
  </si>
  <si>
    <t>CAPACITOR DE MARCHA 45 MFD 440V</t>
  </si>
  <si>
    <t>CAPACITOR DE MARCHA 45+5 MFD 440V</t>
  </si>
  <si>
    <t>CAPACITOR DE MARCHA 55 MFD 440V</t>
  </si>
  <si>
    <t>CAPACITOR DE MARCHA 60 MFD (+5-5) 440V</t>
  </si>
  <si>
    <t>CAPACITOR DE MARCHA 70 MFD 440V</t>
  </si>
  <si>
    <t>CAPACITOR DUAL 35+5  MFD 440V</t>
  </si>
  <si>
    <t>METRO</t>
  </si>
  <si>
    <t>CAPACITOR DE MARCHA 10 MFD 440V</t>
  </si>
  <si>
    <t>CAPACITOR DE MARCHA 15 MFD 440V</t>
  </si>
  <si>
    <t>CAPACITOR DE MARCHA 50 MFD 440V</t>
  </si>
  <si>
    <t xml:space="preserve">CAPACITOR DUAL 25+5 MFD 440V </t>
  </si>
  <si>
    <t>FILTRO SECADOR  SOLDABLE 1/2"</t>
  </si>
  <si>
    <t>FILTRO SECADOR SOLDABLE 3/8"</t>
  </si>
  <si>
    <t>FILTRO SECADOR SOLDABLE 5/8"</t>
  </si>
  <si>
    <t>FILTRO SECADOR  1-1/8"</t>
  </si>
  <si>
    <t>FILTRO SECADOR 1-3/8"</t>
  </si>
  <si>
    <t>CAMBIO DE CAPACITOR DE ACONDICIONADOR DE AIRE</t>
  </si>
  <si>
    <t>DESMOTE DE ACONDICIONADOR DE AIRE TIPO CENTRAL DE 60.000 BTU</t>
  </si>
  <si>
    <t>CAMBIO  MOTOR VENTILADOR DE ACONDICIONADOR DE AIRE</t>
  </si>
  <si>
    <t>CAMBIO  TRANSFORMADOR DE ACONDICIONADOR DE AIRES</t>
  </si>
  <si>
    <t>CAMBIO CONTACTOR DE ACONDICIONADOR DE AIRES</t>
  </si>
  <si>
    <t>CAMBIO FAN RELAY ACONDICIONADOR DE AIRE</t>
  </si>
  <si>
    <t>CAMBIO PRESOSTATO DE ACONDICIONADOR DE AIRE</t>
  </si>
  <si>
    <t>CAMBIO TEMPORIZADOR DE ACONDICIONADOR DE AIRE</t>
  </si>
  <si>
    <t>SUMINISTRO E INSTALACIÓN A  TODO COSTO  DE DUCTERIA EN LAMINA DE PORÓN (METRO CUADRADO)</t>
  </si>
  <si>
    <t>N/A</t>
  </si>
  <si>
    <t>CAMBIO BALINERA DE MOTOR VENTILADOR</t>
  </si>
  <si>
    <t>V. UNITARIO Mano de Obra Incluido IVA BARRANQUILLA</t>
  </si>
  <si>
    <t>V. UNITARIO Mano de Obra Incluido IVA BARANOA</t>
  </si>
  <si>
    <t>V. UNITARIO Mano de Obra Incluido IVA MALAMBO</t>
  </si>
  <si>
    <t>V. UNITARIO Mano de Obra Incluido IVA PUERTO COLOMBIA</t>
  </si>
  <si>
    <t>V. UNITARIO Mano de Obra Incluido IVA SABANALARGA</t>
  </si>
  <si>
    <t>V. UNITARIO Mano de Obra Incluido IVA SANTO TOMAS</t>
  </si>
  <si>
    <t>V. UNITARIO Mano de Obra Incluido IVA SOLEDAD</t>
  </si>
  <si>
    <t>INSTALACIÓN O CAMBIO  DE PROTECTOR ELECTRÓNICO DE VOLTAJE</t>
  </si>
  <si>
    <t>CAMBIO DE UNIDAD COMPRESORA DE AIRE TIPO MINI SPLIT, INCLUYE MANO DE OBRA DE: CARGA COMPLETA DE REFRIGERANTE, LIMPIEZA DE TUBERÍA DE COBRE CON NITRÓGENO, CAMBIO DE FILTRO SECADOR. INSUMOS: NITRÓGENO, SOLDADURA</t>
  </si>
  <si>
    <t>CAMBIO DE UNIDAD COMPRESORA DE AIRE TIPO CENTRAL, INCLUYE MANO DE OBRA DE: CARGA COMPLETA DE REFRIGERANTE, LIMPIEZA DE TUBERÍA DE COBRE CON NITRÓGENO, CAMBIO DE FILTRO SECADOR. INSUMOS: NITRÓGENO, SOLDADURA</t>
  </si>
  <si>
    <t>CAMBIO TARJETA ELECTRÓNICA DE ACONDICIONADOR DE AIRE</t>
  </si>
  <si>
    <t>UBICACIÓN Y CORRECCIÓN DE FUGA DE GAS REFRIGERANTE Y ACEITE EN EL SISTEMA MINI SPLIT O CENTRAL, INCLUYE MANO DE OBRA DE: VACÍO, CARGA COMPLETA DE REFRIGERANTE, LIMPIEZA DE TUBERÍA DE COBRE CON NITRÓGENO, INSTALACIÓN DE FILTRO SECADOR. INSUMOS: NITRÓGENO, SOLDADURA Y DEMÁS ACTIVIDADES QUE GARANTICEN SU CORRECTO FUNCIONAMIENTO</t>
  </si>
  <si>
    <t>DESMOTE DE ACONDICIONADOR DE AIRE TIPO MINI SPLIT</t>
  </si>
  <si>
    <t>INSTALACIÓN DE ACONDICIONADOR DE AIRE TIPO CENTRAL DE 60.000 BTU INCLUYE MANO DE OBRA DE: VACÍO, CARGA COMPLETA DE REFRIGERANTE, LIMPIEZA DE TUBERÍA DE COBRE CON NITRÓGENO, INSTALACIÓN DE FILTRO SECADOR. INSUMOS: NITRÓGENO, SOLDADURA Y DEMÁS ACTIVIDADES QUE GARANTICEN SU CORRECTO FUNCIONAMIENTO</t>
  </si>
  <si>
    <t>INSTALACIÓN DE ACONDICIONADOR DE AIRE TIPO MINI SPLIT (12000-18000-24000 BTU) INCLUYE MANO DE OBRA DE: VACÍO, CARGA COMPLETA DE REFRIGERANTE, LIMPIEZA DE TUBERÍA DE COBRE CON NITRÓGENO, INSTALACIÓN DE FILTRO SECADOR. INSUMOS: NITRÓGENO, SOLDADURA Y DEMÁS ACTIVIDADES QUE GARANTICEN SU CORRECTO FUNCIONAMIENTO</t>
  </si>
  <si>
    <t>REPARACIÓN TARJETA ELECTRÓNICA  ORIGINAL DE ACONDICIONADOR DE AIRE</t>
  </si>
  <si>
    <t>REUBICACIÓN CONDENSADORA ACONDICIONADOR DE AIRE TIPO MINI SPLIT INCLUYE MANO DE OBRA DE: VACÍO, CARGA COMPLETA DE REFRIGERANTE, LIMPIEZA DE TUBERÍA DE COBRE CON NITRÓGENO, INSTALACIÓN DE FILTRO SECADOR. INSUMOS: NITRÓGENO, SOLDADURA Y DEMÁS ACTIVIDADES QUE GARANTICEN SU CORRECTO FUNCIONAMIENTO</t>
  </si>
  <si>
    <t>REUBICACIÓN MANEJADORA ACONDICIONADOR DE AIRE TIPO CENTRAL INCLUYE MANO DE OBRA DE: VACÍO, CARGA COMPLETA DE REFRIGERANTE, LIMPIEZA DE TUBERÍA DE COBRE CON NITRÓGENO, INSTALACIÓN DE FILTRO SECADOR. INSUMOS: NITRÓGENO, SOLDADURA Y DEMÁS ACTIVIDADES QUE GARANTICEN SU CORRECTO FUNCIONAMIENTO</t>
  </si>
  <si>
    <t>REUBICACIÓN MANEJADORA ACONDICIONADOR DE AIRE TIPO MINI SPLIT INCLUYE MANO DE OBRA DE: VACÍO, CARGA COMPLETA DE REFRIGERANTE, LIMPIEZA DE TUBERÍA DE COBRE CON NITRÓGENO, INSTALACIÓN DE FILTRO SECADOR. INSUMOS: NITRÓGENO, SOLDADURA Y DEMÁS ACTIVIDADES QUE GARANTICEN SU CORRECTO FUNCIONAMIENTO</t>
  </si>
  <si>
    <t>CAMBIO DE CONDENSADORA DE AIRE TIPO MINI SPLIT INCLUYE MANO DE OBRA DE: VACÍO, CARGA COMPLETA DE REFRIGERANTE, LIMPIEZA DE TUBERÍA DE COBRE CON NITRÓGENO, INSTALACIÓN DE FILTRO SECADOR. INSUMOS: NITRÓGENO, SOLDADURA Y DEMÁS ACTIVIDADES QUE GARANTICEN SU CORRECTO FUNCIONAMIENTO</t>
  </si>
  <si>
    <t>CAMBIO DE CONDENSADORA DE AIRE TIPO CENTRAL INCLUYE MANO DE OBRA DE: VACÍO, CARGA COMPLETA DE REFRIGERANTE, LIMPIEZA DE TUBERÍA DE COBRE CON NITRÓGENO, INSTALACIÓN DE FILTRO SECADOR. INSUMOS: NITRÓGENO, SOLDADURA Y DEMÁS ACTIVIDADES QUE GARANTICEN SU CORRECTO FUNCIONAMIENTO</t>
  </si>
  <si>
    <t>SUMINISTRO E INSTALACIÓN A  TODO COSTO  DE DUCTERIA GALVANIZADA (METRO CUADRADO)</t>
  </si>
  <si>
    <t>VALOR REPUESTO INCLUIDO IVA</t>
  </si>
  <si>
    <t>MANTENIMIENTO PREVENTIVO</t>
  </si>
  <si>
    <t xml:space="preserve">CANT. EQUIPOS </t>
  </si>
  <si>
    <t>PRECIO BARANOA</t>
  </si>
  <si>
    <t xml:space="preserve">PRECIO  MALAMBO </t>
  </si>
  <si>
    <t xml:space="preserve">PRECIO  PUERTO COLOMBIA </t>
  </si>
  <si>
    <t xml:space="preserve">PRECIO SABANALARGA </t>
  </si>
  <si>
    <t xml:space="preserve">PRECIO  SANTO TOMAS </t>
  </si>
  <si>
    <t xml:space="preserve">PRECIO SOLEDAD </t>
  </si>
  <si>
    <t>NOTA</t>
  </si>
  <si>
    <t>DENTRO DE LOS COSTOS SE INCLUYE LOS INSUMOS Y LA MANO DE OBRA NECESARIA PARA REALIZAR CADA MANTENIMIENTO PREVENTIVO</t>
  </si>
  <si>
    <t>REPUESTOS</t>
  </si>
  <si>
    <t>SECCIONAL ATLÁNTICO</t>
  </si>
  <si>
    <t>MANO DE OBRA MANTENIMIENTO CORRECTIVO</t>
  </si>
  <si>
    <t>CAPACITOR DE MARCHA 5 MFD 440V</t>
  </si>
  <si>
    <t>CAPACITOR DE 80 MFD 440V</t>
  </si>
  <si>
    <t xml:space="preserve">TRANSFORMADOR 40 VA 110-220V SALIDA 24V </t>
  </si>
  <si>
    <t>CONTACTOR DE 3X40 AMP 220 V</t>
  </si>
  <si>
    <t>FILTRO SECADOR ROSCABLE 1/2"</t>
  </si>
  <si>
    <t>BREAKER DE 3X50 AMP</t>
  </si>
  <si>
    <t>BREAKER DE 2X20 AMP</t>
  </si>
  <si>
    <t>BREAKER DE 2X50 AMP</t>
  </si>
  <si>
    <t>CABLE ENCAUCHETADO 4X14</t>
  </si>
  <si>
    <t>CABLE ENCAUCHETADO 3X12</t>
  </si>
  <si>
    <t>PROTECTOR ELECTRÓNICO DE VOLTAJE BIFÁSICO PARA ACONDICIONADOR DE AIRE TIPO MINI SPLIT</t>
  </si>
  <si>
    <t>PROTECTOR ELECTRÓNICO DE VOLTAJE TRIFÁSICO PARA ACONDICIONADOR DE AIRE TIPO SPLIT MENOR O IGUAL A 5 TR</t>
  </si>
  <si>
    <t xml:space="preserve">TUBERÍA COBRE FLEXIBLE 1/2" </t>
  </si>
  <si>
    <t xml:space="preserve">TUBERÍA COBRE FLEXIBLE  1/4" </t>
  </si>
  <si>
    <t xml:space="preserve">TUBERÍA COBRE FLEXIBLE 3/4" </t>
  </si>
  <si>
    <t xml:space="preserve">TUBERÍA COBRE FLEXIBLE 3/8" </t>
  </si>
  <si>
    <t>TUBERÍA COBRE FLEXIBLE  5/8"</t>
  </si>
  <si>
    <t xml:space="preserve">TUBERÍA COBRE FLEXIBLE  7/8" </t>
  </si>
  <si>
    <t>TUBERÍA COBRE RÍGIDA 1-1/8"</t>
  </si>
  <si>
    <t>TUBERÍA COBRE RÍGIDA 3/8"</t>
  </si>
  <si>
    <t xml:space="preserve">TUBERÍA COBRE RÍGIDA 7/8" </t>
  </si>
  <si>
    <t>TARJETAS ELECTRÓNICA UNIVERSAL PARA ACONDICIONADOR DE AIRE TIPO MINI SPLIT</t>
  </si>
  <si>
    <t>COMPRESOR 1 TR ROTATIVO 12 KBTU 220V 1PH 60 HZ REFRIGERANTE R 22</t>
  </si>
  <si>
    <t>COMPRESOR 1 TR ROTATIVO 12 KBTU 220V 1PH 60 HZ REFRIGERANTE  410</t>
  </si>
  <si>
    <t>COMPRESOR 1.5 TR ROTATIVO 18 KBTU 220V 1 PH REFRIGERANTE R 22</t>
  </si>
  <si>
    <t>COMPRESOR 1.5 TR ROTATIVO 18 KBTU 220V 1 PH REFRIGERANTE  410</t>
  </si>
  <si>
    <t>COMPRESOR 2 TR ROTATIVO 24 KBTU 220V 60 HZ REFRIGERANTE R 22</t>
  </si>
  <si>
    <t>COMPRESOR 2 TR ROTATIVO 24 KBTU 220V 60 HZ REFRIGERANTE  410</t>
  </si>
  <si>
    <t>COMPRESOR 3 TR ROTATIVO 36 KBTU 220V 3PH 60 HZ REFRIGERANTE R 22</t>
  </si>
  <si>
    <t>COMPRESOR 3 TR ROTATIVO 36 KBTU 220V 3PH 60 HZ REFRIGERANTE  410</t>
  </si>
  <si>
    <t>COMPRESOR 3 TR ROTATIVO 36 KBTU 220V 1PH 60 HZ REFRIGERANTE R 22</t>
  </si>
  <si>
    <t>COMPRESOR 3 TR ROTATIVO 36 KBTU 220V 1PH 60 HZ REFRIGERANTE  410</t>
  </si>
  <si>
    <t>COMPRESOR 5 TR SCROLL R-22 220V / 1PH 60 HZ REFRIGERANTE R 22</t>
  </si>
  <si>
    <t xml:space="preserve">BLOWER DE LAMINA GALVANIZADA 10-1/2" X 10-1/2" X 1/2" </t>
  </si>
  <si>
    <t xml:space="preserve">BLOWER DE LAMINA GALVANIZADA 12" X 12" X 1" </t>
  </si>
  <si>
    <t>BOMBA DE CONDENSADO PARA MINI SPLIT</t>
  </si>
  <si>
    <t>CONDENSADORA DE 5TR 220V 1 PH 60 HZ REFRIGERANTE  410, DESCARGA VERTICAL</t>
  </si>
  <si>
    <t>CONDENSADORA DE 5TR 220V 3 PH 60 HZ REFRIGERANTE  410, DESCARGA VERTICAL</t>
  </si>
  <si>
    <t xml:space="preserve">HÉLICE EN LAMINA GALVANIZADA 20" BUJE 1/2" 4 ASPAS GIRO DERECHO </t>
  </si>
  <si>
    <t xml:space="preserve">HÉLICE EN LAMINA GALVANIZADA 22" BUJE 1/2" 4 ASPAS GIRO DERECHO </t>
  </si>
  <si>
    <t xml:space="preserve">HÉLICE EN LAMINA GALVANIZADA 24" BUJE 1/2" 4 ASPAS GIRO DERECHO </t>
  </si>
  <si>
    <t xml:space="preserve">MOTOR 1/2 HP P/BLOWER 1075 RPM 1PH 3 VEL 220 V 60 HZ </t>
  </si>
  <si>
    <t xml:space="preserve">MOTOR 1/2 HP P/CONDENSADOR 1075 RPM EJE 1/2 208-230V 1 PH 60 HZ </t>
  </si>
  <si>
    <t xml:space="preserve">MOTOR 1/5 HP 1075 RPM 3 VELOCIDADES 110V </t>
  </si>
  <si>
    <t xml:space="preserve">MOTOR 1/6 HP 1075 RPM 2 EJES 220 V 60 HZ </t>
  </si>
  <si>
    <t xml:space="preserve">MOTOR 3/4 HP P/CONDENSADOR 1075 RPM C/BALINERA EJE 1/2 220V 1PH 60HZ </t>
  </si>
  <si>
    <t>MOTOR 3/4 HP P/MANEJADORA 1075 RPM D1076 1 EJE 3 VEL 208-230V 1 PH 60 HZ</t>
  </si>
  <si>
    <t xml:space="preserve">TEMPORIZADOR ELECTRÓNICO 1 A  8MIN </t>
  </si>
  <si>
    <t>TERMOSTATO NO PROGRAMABLE DIGITAL 1 ETAPA</t>
  </si>
  <si>
    <t xml:space="preserve">TERMOSTATO PROGRAMABLE DIGITAL 1 ETAPA </t>
  </si>
  <si>
    <t>TERMOSTATO AMBIENTE ANÁLOGO</t>
  </si>
  <si>
    <t>REJILLA DIFUSORA DE ALUMINIO 12"X12" DE CUATRO VÍAS MÓVILES</t>
  </si>
  <si>
    <t>RUBATEX ¾×⅞</t>
  </si>
  <si>
    <t>RUBATEX ¾×1⅛</t>
  </si>
  <si>
    <t>VALOR MTO. X EQUIPO INCLUIDO IVA</t>
  </si>
  <si>
    <t>PRECIO  CAMPO DE LA CRUZ</t>
  </si>
  <si>
    <t>MANTENIMIENTO DE ACONDICIONADOR DE AIRE TIPO MINISPLIT DE 12000 BTU - 18000 BTU - 24000 BTU</t>
  </si>
  <si>
    <t>MANTENIMIENTO DE ACONDICIONADOR DE AIRE TIPO MINISPLIT DE 36000 BTU</t>
  </si>
  <si>
    <t>MANTENIMIENTO DE ACONDICIONADOR DE AIRE TIPO CENTRAL DE 36000 BTU - 60.000 BTU PISO TECHO O DESCARGA VERTICAL</t>
  </si>
  <si>
    <t>CILINDRO REFRIGERANTE R-410a X 11,3 Kg</t>
  </si>
  <si>
    <t>CILINDRO REFRIGERANTE R-22 X 13,6 Kg</t>
  </si>
  <si>
    <t>ÍTEM</t>
  </si>
  <si>
    <t>SUMINISTRO E INSTALACIÓN A  TODO COSTO  DE DUCTERIA EN FIBRA DE VIDRIO (METRO CUADRADO)</t>
  </si>
  <si>
    <t xml:space="preserve">MANTENIMIENTO DE ACONDICIONADOR DE AIRE TIPO CASSETTE DE 24000 BTU - 36000 BTU </t>
  </si>
  <si>
    <t xml:space="preserve">MANTENIMIENTO DE ACONDICIONADOR DE AIRE TIPO CASSETTE DE 60000 BTU </t>
  </si>
  <si>
    <t xml:space="preserve">VALOR TOTAL </t>
  </si>
  <si>
    <t>MANTENIMIENTO DE ACONDICIONADOR DE AIRE TIPO MINISPLIT DE 9000 BTU - 12000 BTU - 18000 BTU - 24000 BTU</t>
  </si>
  <si>
    <t>PRECIO BARRANQUILLA</t>
  </si>
  <si>
    <t>MANTENIMIENTO DE ACONDICIONADOR DE AIRE TIPO CENTRAL DE 20 TON PISO TECHO O DESCARGA VERTICAL</t>
  </si>
  <si>
    <t>Prestar el servicio especializado de mantenimiento preventivo y correctivo, incluido el suministro de repuestos, para los equipos de aire acondicionado en las sedes de la Fiscalía General de la Nación – Seccional Atlántico.</t>
  </si>
  <si>
    <t>V. UNITARIO Mano de Obra Incluido IVA CAMPO DE LA CRUZ</t>
  </si>
  <si>
    <t>ANEXO OFERTA ECONÓMICA</t>
  </si>
  <si>
    <t>TECHO PRESUPUESTAL</t>
  </si>
  <si>
    <t xml:space="preserve">OFRECIMIENTO ECONOMICO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</si>
</sst>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&quot;$&quot;\ #,##0"/>
    <numFmt numFmtId="166" formatCode="_-&quot;$&quot;\ * #,##0_-;\-&quot;$&quot;\ * #,##0_-;_-&quot;$&quot;\ * &quot;-&quot;??_-;_-@_-"/>
  </numFmts>
  <fonts count="2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4"/>
      <color theme="0"/>
      <name val="Arial"/>
      <family val="2"/>
    </font>
    <font>
      <b/>
      <sz val="18"/>
      <color theme="0"/>
      <name val="Arial"/>
      <family val="2"/>
    </font>
    <font>
      <b/>
      <sz val="11"/>
      <color theme="0"/>
      <name val="Arial"/>
      <family val="2"/>
    </font>
    <font>
      <b/>
      <sz val="16"/>
      <color theme="0"/>
      <name val="Arial"/>
      <family val="2"/>
    </font>
    <font>
      <b/>
      <sz val="9"/>
      <name val="Arial"/>
      <family val="2"/>
    </font>
    <font>
      <sz val="11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9"/>
      <color theme="1"/>
      <name val="Calibri"/>
      <family val="2"/>
      <scheme val="minor"/>
    </font>
    <font>
      <sz val="9"/>
      <color theme="0"/>
      <name val="Arial"/>
      <family val="2"/>
    </font>
    <font>
      <sz val="14"/>
      <color theme="1"/>
      <name val="Calibri"/>
      <family val="2"/>
      <scheme val="minor"/>
    </font>
    <font>
      <b/>
      <sz val="9"/>
      <color theme="0"/>
      <name val="Arial"/>
      <family val="2"/>
    </font>
    <font>
      <sz val="8"/>
      <name val="Calibri"/>
      <family val="2"/>
      <scheme val="minor"/>
    </font>
    <font>
      <b/>
      <sz val="9"/>
      <color rgb="FFFFFF00"/>
      <name val="Arial"/>
      <family val="2"/>
    </font>
    <font>
      <b/>
      <sz val="9"/>
      <color theme="7" tint="0.79998168889431442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336699"/>
        <bgColor indexed="64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2" fillId="0" borderId="0"/>
    <xf numFmtId="41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106">
    <xf numFmtId="0" fontId="0" fillId="0" borderId="0" xfId="0"/>
    <xf numFmtId="0" fontId="11" fillId="3" borderId="1" xfId="0" applyFont="1" applyFill="1" applyBorder="1" applyAlignment="1">
      <alignment horizontal="center" vertical="center" wrapText="1"/>
    </xf>
    <xf numFmtId="0" fontId="12" fillId="0" borderId="0" xfId="0" applyFont="1"/>
    <xf numFmtId="0" fontId="6" fillId="10" borderId="10" xfId="0" applyFont="1" applyFill="1" applyBorder="1" applyAlignment="1">
      <alignment horizontal="center"/>
    </xf>
    <xf numFmtId="0" fontId="6" fillId="10" borderId="11" xfId="0" applyFont="1" applyFill="1" applyBorder="1" applyAlignment="1">
      <alignment horizontal="center"/>
    </xf>
    <xf numFmtId="42" fontId="6" fillId="10" borderId="12" xfId="0" applyNumberFormat="1" applyFont="1" applyFill="1" applyBorder="1" applyAlignment="1">
      <alignment horizontal="center"/>
    </xf>
    <xf numFmtId="0" fontId="12" fillId="0" borderId="8" xfId="0" applyFont="1" applyBorder="1"/>
    <xf numFmtId="0" fontId="12" fillId="0" borderId="4" xfId="0" applyFont="1" applyBorder="1"/>
    <xf numFmtId="42" fontId="6" fillId="0" borderId="7" xfId="0" applyNumberFormat="1" applyFont="1" applyBorder="1"/>
    <xf numFmtId="0" fontId="12" fillId="0" borderId="1" xfId="0" applyFont="1" applyBorder="1" applyAlignment="1">
      <alignment wrapText="1"/>
    </xf>
    <xf numFmtId="0" fontId="6" fillId="9" borderId="8" xfId="0" applyFont="1" applyFill="1" applyBorder="1" applyAlignment="1">
      <alignment horizontal="center"/>
    </xf>
    <xf numFmtId="0" fontId="6" fillId="9" borderId="1" xfId="0" applyFont="1" applyFill="1" applyBorder="1" applyAlignment="1">
      <alignment horizontal="center"/>
    </xf>
    <xf numFmtId="0" fontId="6" fillId="9" borderId="4" xfId="0" applyFont="1" applyFill="1" applyBorder="1" applyAlignment="1">
      <alignment horizontal="center"/>
    </xf>
    <xf numFmtId="0" fontId="7" fillId="4" borderId="0" xfId="0" applyFont="1" applyFill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/>
    </xf>
    <xf numFmtId="41" fontId="12" fillId="0" borderId="0" xfId="2" applyFont="1"/>
    <xf numFmtId="0" fontId="11" fillId="3" borderId="5" xfId="0" applyFont="1" applyFill="1" applyBorder="1" applyAlignment="1" applyProtection="1">
      <alignment horizontal="center"/>
      <protection locked="0"/>
    </xf>
    <xf numFmtId="0" fontId="11" fillId="3" borderId="1" xfId="0" applyFont="1" applyFill="1" applyBorder="1" applyAlignment="1">
      <alignment wrapText="1"/>
    </xf>
    <xf numFmtId="0" fontId="14" fillId="0" borderId="0" xfId="0" applyFont="1" applyAlignment="1" applyProtection="1">
      <alignment vertical="center"/>
      <protection locked="0"/>
    </xf>
    <xf numFmtId="0" fontId="11" fillId="3" borderId="1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 wrapText="1"/>
    </xf>
    <xf numFmtId="0" fontId="14" fillId="0" borderId="0" xfId="0" applyFont="1" applyAlignment="1" applyProtection="1">
      <alignment horizontal="center"/>
      <protection locked="0"/>
    </xf>
    <xf numFmtId="0" fontId="13" fillId="10" borderId="1" xfId="0" applyFont="1" applyFill="1" applyBorder="1" applyAlignment="1">
      <alignment horizontal="center" vertical="center" wrapText="1"/>
    </xf>
    <xf numFmtId="0" fontId="16" fillId="0" borderId="0" xfId="0" applyFont="1"/>
    <xf numFmtId="0" fontId="16" fillId="11" borderId="0" xfId="0" applyFont="1" applyFill="1"/>
    <xf numFmtId="0" fontId="0" fillId="0" borderId="0" xfId="0" applyAlignment="1">
      <alignment wrapText="1"/>
    </xf>
    <xf numFmtId="0" fontId="11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justify" vertical="center" wrapText="1"/>
    </xf>
    <xf numFmtId="0" fontId="15" fillId="0" borderId="0" xfId="0" applyFont="1" applyProtection="1">
      <protection locked="0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vertical="center" wrapText="1"/>
    </xf>
    <xf numFmtId="0" fontId="15" fillId="0" borderId="1" xfId="0" applyFont="1" applyBorder="1" applyAlignment="1">
      <alignment wrapText="1"/>
    </xf>
    <xf numFmtId="0" fontId="18" fillId="0" borderId="0" xfId="0" applyFont="1"/>
    <xf numFmtId="0" fontId="18" fillId="0" borderId="0" xfId="0" applyFont="1" applyAlignment="1">
      <alignment wrapText="1"/>
    </xf>
    <xf numFmtId="42" fontId="6" fillId="0" borderId="8" xfId="0" applyNumberFormat="1" applyFont="1" applyBorder="1"/>
    <xf numFmtId="42" fontId="6" fillId="0" borderId="1" xfId="0" applyNumberFormat="1" applyFont="1" applyBorder="1"/>
    <xf numFmtId="42" fontId="6" fillId="0" borderId="4" xfId="0" applyNumberFormat="1" applyFont="1" applyBorder="1"/>
    <xf numFmtId="166" fontId="13" fillId="2" borderId="1" xfId="4" applyNumberFormat="1" applyFont="1" applyFill="1" applyBorder="1" applyAlignment="1" applyProtection="1">
      <alignment horizontal="right" vertical="center" wrapText="1"/>
    </xf>
    <xf numFmtId="166" fontId="17" fillId="8" borderId="0" xfId="4" applyNumberFormat="1" applyFont="1" applyFill="1" applyAlignment="1"/>
    <xf numFmtId="0" fontId="13" fillId="10" borderId="2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7" fillId="6" borderId="0" xfId="0" applyFont="1" applyFill="1" applyAlignment="1">
      <alignment horizontal="center" vertical="center"/>
    </xf>
    <xf numFmtId="0" fontId="10" fillId="6" borderId="0" xfId="0" applyFont="1" applyFill="1" applyAlignment="1">
      <alignment horizontal="center" vertical="center"/>
    </xf>
    <xf numFmtId="0" fontId="19" fillId="4" borderId="1" xfId="0" applyFont="1" applyFill="1" applyBorder="1" applyAlignment="1">
      <alignment horizontal="center" vertical="center" wrapText="1"/>
    </xf>
    <xf numFmtId="9" fontId="0" fillId="0" borderId="0" xfId="3" applyFont="1"/>
    <xf numFmtId="166" fontId="6" fillId="0" borderId="0" xfId="0" applyNumberFormat="1" applyFont="1"/>
    <xf numFmtId="0" fontId="14" fillId="0" borderId="1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164" fontId="13" fillId="10" borderId="1" xfId="3" applyNumberFormat="1" applyFont="1" applyFill="1" applyBorder="1" applyAlignment="1">
      <alignment horizontal="center" vertical="center"/>
    </xf>
    <xf numFmtId="0" fontId="14" fillId="10" borderId="0" xfId="0" applyFont="1" applyFill="1" applyAlignment="1">
      <alignment horizontal="center" vertical="center"/>
    </xf>
    <xf numFmtId="0" fontId="14" fillId="1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21" fillId="4" borderId="1" xfId="0" applyFont="1" applyFill="1" applyBorder="1" applyAlignment="1">
      <alignment horizontal="center" vertical="center" wrapText="1"/>
    </xf>
    <xf numFmtId="0" fontId="22" fillId="15" borderId="1" xfId="0" applyFont="1" applyFill="1" applyBorder="1" applyAlignment="1">
      <alignment horizontal="center" vertical="center" wrapText="1"/>
    </xf>
    <xf numFmtId="164" fontId="4" fillId="10" borderId="1" xfId="3" applyNumberFormat="1" applyFont="1" applyFill="1" applyBorder="1" applyAlignment="1">
      <alignment horizontal="center" vertical="center"/>
    </xf>
    <xf numFmtId="164" fontId="13" fillId="14" borderId="1" xfId="3" applyNumberFormat="1" applyFont="1" applyFill="1" applyBorder="1" applyAlignment="1">
      <alignment horizontal="center" vertical="center"/>
    </xf>
    <xf numFmtId="166" fontId="15" fillId="16" borderId="1" xfId="4" applyNumberFormat="1" applyFont="1" applyFill="1" applyBorder="1" applyProtection="1">
      <protection locked="0"/>
    </xf>
    <xf numFmtId="164" fontId="13" fillId="16" borderId="1" xfId="3" applyNumberFormat="1" applyFont="1" applyFill="1" applyBorder="1" applyAlignment="1">
      <alignment horizontal="center" vertical="center"/>
    </xf>
    <xf numFmtId="9" fontId="12" fillId="0" borderId="0" xfId="3" applyFont="1"/>
    <xf numFmtId="164" fontId="0" fillId="0" borderId="0" xfId="0" applyNumberFormat="1" applyAlignment="1">
      <alignment horizontal="center" vertical="center"/>
    </xf>
    <xf numFmtId="166" fontId="15" fillId="0" borderId="0" xfId="0" applyNumberFormat="1" applyFont="1" applyProtection="1">
      <protection locked="0"/>
    </xf>
    <xf numFmtId="166" fontId="14" fillId="0" borderId="0" xfId="0" applyNumberFormat="1" applyFont="1" applyAlignment="1" applyProtection="1">
      <alignment vertical="center"/>
      <protection locked="0"/>
    </xf>
    <xf numFmtId="166" fontId="12" fillId="0" borderId="0" xfId="0" applyNumberFormat="1" applyFont="1"/>
    <xf numFmtId="9" fontId="15" fillId="0" borderId="0" xfId="3" applyFont="1" applyProtection="1">
      <protection locked="0"/>
    </xf>
    <xf numFmtId="164" fontId="11" fillId="14" borderId="1" xfId="3" applyNumberFormat="1" applyFont="1" applyFill="1" applyBorder="1" applyAlignment="1">
      <alignment horizontal="center" vertical="center"/>
    </xf>
    <xf numFmtId="164" fontId="13" fillId="13" borderId="1" xfId="3" applyNumberFormat="1" applyFont="1" applyFill="1" applyBorder="1" applyAlignment="1">
      <alignment horizontal="center" vertical="center"/>
    </xf>
    <xf numFmtId="164" fontId="14" fillId="14" borderId="1" xfId="3" applyNumberFormat="1" applyFont="1" applyFill="1" applyBorder="1" applyAlignment="1">
      <alignment horizontal="center" vertical="center"/>
    </xf>
    <xf numFmtId="164" fontId="15" fillId="14" borderId="1" xfId="3" applyNumberFormat="1" applyFont="1" applyFill="1" applyBorder="1" applyAlignment="1">
      <alignment horizontal="center" vertical="center"/>
    </xf>
    <xf numFmtId="43" fontId="0" fillId="0" borderId="0" xfId="5" applyFont="1"/>
    <xf numFmtId="0" fontId="13" fillId="9" borderId="13" xfId="0" applyFont="1" applyFill="1" applyBorder="1" applyAlignment="1">
      <alignment horizontal="center"/>
    </xf>
    <xf numFmtId="0" fontId="13" fillId="9" borderId="14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 vertical="center"/>
    </xf>
    <xf numFmtId="0" fontId="7" fillId="8" borderId="0" xfId="0" applyFont="1" applyFill="1" applyAlignment="1">
      <alignment horizontal="center" vertical="center"/>
    </xf>
    <xf numFmtId="0" fontId="14" fillId="0" borderId="13" xfId="0" applyFont="1" applyBorder="1" applyAlignment="1">
      <alignment horizontal="left" vertical="center" wrapText="1"/>
    </xf>
    <xf numFmtId="0" fontId="14" fillId="0" borderId="14" xfId="0" applyFont="1" applyBorder="1" applyAlignment="1">
      <alignment horizontal="left" vertical="center" wrapText="1"/>
    </xf>
    <xf numFmtId="0" fontId="14" fillId="0" borderId="17" xfId="0" applyFont="1" applyBorder="1" applyAlignment="1">
      <alignment horizontal="left" vertical="center" wrapText="1"/>
    </xf>
    <xf numFmtId="0" fontId="6" fillId="13" borderId="16" xfId="0" applyFont="1" applyFill="1" applyBorder="1" applyAlignment="1">
      <alignment horizontal="center" vertical="center"/>
    </xf>
    <xf numFmtId="0" fontId="6" fillId="13" borderId="0" xfId="0" applyFont="1" applyFill="1" applyAlignment="1">
      <alignment horizontal="center" vertical="center"/>
    </xf>
    <xf numFmtId="0" fontId="13" fillId="10" borderId="2" xfId="0" applyFont="1" applyFill="1" applyBorder="1" applyAlignment="1">
      <alignment horizontal="center" vertical="center"/>
    </xf>
    <xf numFmtId="0" fontId="13" fillId="10" borderId="6" xfId="0" applyFont="1" applyFill="1" applyBorder="1" applyAlignment="1">
      <alignment horizontal="center" vertical="center"/>
    </xf>
    <xf numFmtId="0" fontId="13" fillId="10" borderId="3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4" fontId="4" fillId="10" borderId="2" xfId="3" applyNumberFormat="1" applyFont="1" applyFill="1" applyBorder="1" applyAlignment="1">
      <alignment horizontal="center" vertical="center"/>
    </xf>
    <xf numFmtId="164" fontId="4" fillId="10" borderId="6" xfId="3" applyNumberFormat="1" applyFont="1" applyFill="1" applyBorder="1" applyAlignment="1">
      <alignment horizontal="center" vertical="center"/>
    </xf>
    <xf numFmtId="164" fontId="4" fillId="10" borderId="3" xfId="3" applyNumberFormat="1" applyFont="1" applyFill="1" applyBorder="1" applyAlignment="1">
      <alignment horizontal="center" vertical="center"/>
    </xf>
    <xf numFmtId="0" fontId="10" fillId="6" borderId="0" xfId="0" applyFont="1" applyFill="1" applyAlignment="1">
      <alignment horizontal="center" vertical="center"/>
    </xf>
    <xf numFmtId="0" fontId="9" fillId="5" borderId="9" xfId="0" applyFont="1" applyFill="1" applyBorder="1" applyAlignment="1">
      <alignment horizontal="center"/>
    </xf>
    <xf numFmtId="0" fontId="9" fillId="5" borderId="0" xfId="0" applyFont="1" applyFill="1" applyAlignment="1">
      <alignment horizontal="center"/>
    </xf>
    <xf numFmtId="0" fontId="7" fillId="6" borderId="0" xfId="0" applyFont="1" applyFill="1" applyAlignment="1">
      <alignment horizontal="center" vertical="center"/>
    </xf>
    <xf numFmtId="165" fontId="17" fillId="8" borderId="15" xfId="0" applyNumberFormat="1" applyFont="1" applyFill="1" applyBorder="1" applyAlignment="1">
      <alignment horizontal="center"/>
    </xf>
    <xf numFmtId="0" fontId="7" fillId="4" borderId="13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7" fillId="7" borderId="13" xfId="0" applyFont="1" applyFill="1" applyBorder="1" applyAlignment="1">
      <alignment horizontal="center" vertical="center"/>
    </xf>
    <xf numFmtId="0" fontId="7" fillId="7" borderId="14" xfId="0" applyFont="1" applyFill="1" applyBorder="1" applyAlignment="1">
      <alignment horizontal="center" vertical="center"/>
    </xf>
    <xf numFmtId="0" fontId="6" fillId="10" borderId="10" xfId="0" applyFont="1" applyFill="1" applyBorder="1" applyAlignment="1">
      <alignment horizontal="center"/>
    </xf>
    <xf numFmtId="0" fontId="6" fillId="10" borderId="12" xfId="0" applyFont="1" applyFill="1" applyBorder="1" applyAlignment="1">
      <alignment horizontal="center"/>
    </xf>
    <xf numFmtId="0" fontId="7" fillId="4" borderId="0" xfId="0" applyFont="1" applyFill="1" applyAlignment="1">
      <alignment horizontal="center" vertical="center"/>
    </xf>
    <xf numFmtId="0" fontId="6" fillId="13" borderId="13" xfId="0" applyFont="1" applyFill="1" applyBorder="1" applyAlignment="1">
      <alignment horizontal="center" vertical="center"/>
    </xf>
    <xf numFmtId="0" fontId="6" fillId="13" borderId="14" xfId="0" applyFont="1" applyFill="1" applyBorder="1" applyAlignment="1">
      <alignment horizontal="center" vertical="center"/>
    </xf>
    <xf numFmtId="0" fontId="6" fillId="13" borderId="17" xfId="0" applyFont="1" applyFill="1" applyBorder="1" applyAlignment="1">
      <alignment horizontal="center" vertical="center"/>
    </xf>
  </cellXfs>
  <cellStyles count="6">
    <cellStyle name="Millares" xfId="5" builtinId="3"/>
    <cellStyle name="Millares [0]" xfId="2" builtinId="6"/>
    <cellStyle name="Moneda" xfId="4" builtinId="4"/>
    <cellStyle name="Normal" xfId="0" builtinId="0"/>
    <cellStyle name="Normal 2" xfId="1" xr:uid="{00000000-0005-0000-0000-000004000000}"/>
    <cellStyle name="Porcentaje" xfId="3" builtinId="5"/>
  </cellStyles>
  <dxfs count="0"/>
  <tableStyles count="0" defaultTableStyle="TableStyleMedium2" defaultPivotStyle="PivotStyleLight16"/>
  <colors>
    <mruColors>
      <color rgb="FF336699"/>
      <color rgb="FFFFCCCC"/>
      <color rgb="FFFFCCFF"/>
      <color rgb="FF00FF00"/>
      <color rgb="FF006666"/>
      <color rgb="FF006699"/>
      <color rgb="FF009A96"/>
      <color rgb="FF008080"/>
      <color rgb="FFCC3300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967317</xdr:colOff>
      <xdr:row>2</xdr:row>
      <xdr:rowOff>59266</xdr:rowOff>
    </xdr:from>
    <xdr:to>
      <xdr:col>3</xdr:col>
      <xdr:colOff>2941108</xdr:colOff>
      <xdr:row>2</xdr:row>
      <xdr:rowOff>703179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BD9F3BF-D531-47BF-A83D-E5EC76E1B3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4150" y="461433"/>
          <a:ext cx="1973791" cy="6439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39997558519241921"/>
  </sheetPr>
  <dimension ref="A1:Z53"/>
  <sheetViews>
    <sheetView topLeftCell="B16" zoomScale="90" zoomScaleNormal="90" workbookViewId="0">
      <selection activeCell="G36" sqref="G36"/>
    </sheetView>
  </sheetViews>
  <sheetFormatPr baseColWidth="10" defaultColWidth="10.85546875" defaultRowHeight="15" x14ac:dyDescent="0.25"/>
  <cols>
    <col min="1" max="1" width="2.85546875" style="49" hidden="1" customWidth="1"/>
    <col min="2" max="2" width="0.85546875" style="49" customWidth="1"/>
    <col min="3" max="3" width="6.42578125" style="49" customWidth="1"/>
    <col min="4" max="4" width="60.5703125" style="49" customWidth="1"/>
    <col min="5" max="5" width="8.5703125" style="49" customWidth="1"/>
    <col min="6" max="6" width="4.85546875" style="49" customWidth="1"/>
    <col min="7" max="8" width="25.28515625" style="49" customWidth="1"/>
    <col min="9" max="26" width="10.85546875" style="51"/>
    <col min="27" max="16384" width="10.85546875" style="49"/>
  </cols>
  <sheetData>
    <row r="1" spans="3:26" x14ac:dyDescent="0.25">
      <c r="C1" s="82" t="s">
        <v>160</v>
      </c>
      <c r="D1" s="83"/>
      <c r="E1" s="83"/>
      <c r="F1" s="83"/>
      <c r="G1" s="83"/>
      <c r="H1" s="83"/>
    </row>
    <row r="2" spans="3:26" ht="15.75" thickBot="1" x14ac:dyDescent="0.25">
      <c r="C2" s="57"/>
      <c r="D2" s="24"/>
      <c r="E2" s="24"/>
    </row>
    <row r="3" spans="3:26" ht="71.25" customHeight="1" thickBot="1" x14ac:dyDescent="0.25">
      <c r="C3" s="75"/>
      <c r="D3" s="76"/>
      <c r="E3" s="79" t="s">
        <v>158</v>
      </c>
      <c r="F3" s="80"/>
      <c r="G3" s="80"/>
      <c r="H3" s="81"/>
    </row>
    <row r="4" spans="3:26" x14ac:dyDescent="0.2">
      <c r="C4" s="57"/>
      <c r="D4" s="24"/>
      <c r="E4" s="24"/>
    </row>
    <row r="8" spans="3:26" ht="23.25" x14ac:dyDescent="0.25">
      <c r="C8" s="77" t="s">
        <v>87</v>
      </c>
      <c r="D8" s="77"/>
      <c r="E8" s="77"/>
    </row>
    <row r="9" spans="3:26" ht="15" customHeight="1" x14ac:dyDescent="0.25">
      <c r="C9" s="78" t="s">
        <v>76</v>
      </c>
      <c r="D9" s="78"/>
      <c r="E9" s="78"/>
    </row>
    <row r="10" spans="3:26" s="50" customFormat="1" ht="31.5" customHeight="1" x14ac:dyDescent="0.25">
      <c r="C10" s="78"/>
      <c r="D10" s="78"/>
      <c r="E10" s="78"/>
      <c r="F10" s="49"/>
      <c r="G10" s="59" t="s">
        <v>161</v>
      </c>
      <c r="H10" s="58" t="s">
        <v>162</v>
      </c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</row>
    <row r="11" spans="3:26" s="51" customFormat="1" ht="42.75" customHeight="1" x14ac:dyDescent="0.25">
      <c r="C11" s="14" t="s">
        <v>150</v>
      </c>
      <c r="D11" s="14" t="s">
        <v>2</v>
      </c>
      <c r="E11" s="15" t="s">
        <v>77</v>
      </c>
      <c r="F11" s="49"/>
      <c r="G11" s="44" t="s">
        <v>143</v>
      </c>
      <c r="H11" s="44" t="s">
        <v>143</v>
      </c>
    </row>
    <row r="12" spans="3:26" s="51" customFormat="1" x14ac:dyDescent="0.25">
      <c r="C12" s="84" t="s">
        <v>156</v>
      </c>
      <c r="D12" s="85"/>
      <c r="E12" s="86"/>
      <c r="F12" s="49"/>
      <c r="G12" s="44"/>
      <c r="H12" s="44"/>
    </row>
    <row r="13" spans="3:26" s="51" customFormat="1" ht="24" x14ac:dyDescent="0.25">
      <c r="C13" s="47">
        <v>1</v>
      </c>
      <c r="D13" s="52" t="s">
        <v>155</v>
      </c>
      <c r="E13" s="47">
        <v>1</v>
      </c>
      <c r="F13" s="49"/>
      <c r="G13" s="63">
        <v>170684</v>
      </c>
      <c r="H13" s="61"/>
    </row>
    <row r="14" spans="3:26" s="51" customFormat="1" ht="24" x14ac:dyDescent="0.25">
      <c r="C14" s="47">
        <v>2</v>
      </c>
      <c r="D14" s="52" t="s">
        <v>146</v>
      </c>
      <c r="E14" s="47">
        <v>1</v>
      </c>
      <c r="F14" s="49"/>
      <c r="G14" s="63">
        <v>219163</v>
      </c>
      <c r="H14" s="61"/>
    </row>
    <row r="15" spans="3:26" s="51" customFormat="1" ht="24" x14ac:dyDescent="0.25">
      <c r="C15" s="47">
        <v>3</v>
      </c>
      <c r="D15" s="52" t="s">
        <v>147</v>
      </c>
      <c r="E15" s="47">
        <v>1</v>
      </c>
      <c r="F15" s="49"/>
      <c r="G15" s="63">
        <v>310318</v>
      </c>
      <c r="H15" s="61"/>
    </row>
    <row r="16" spans="3:26" s="51" customFormat="1" ht="24" x14ac:dyDescent="0.25">
      <c r="C16" s="47">
        <v>4</v>
      </c>
      <c r="D16" s="52" t="s">
        <v>157</v>
      </c>
      <c r="E16" s="47">
        <v>1</v>
      </c>
      <c r="F16" s="49"/>
      <c r="G16" s="63">
        <v>424155</v>
      </c>
      <c r="H16" s="61"/>
    </row>
    <row r="17" spans="3:26" s="54" customFormat="1" x14ac:dyDescent="0.25">
      <c r="C17" s="84" t="s">
        <v>78</v>
      </c>
      <c r="D17" s="85"/>
      <c r="E17" s="86"/>
      <c r="F17" s="49"/>
      <c r="G17" s="53">
        <v>0</v>
      </c>
      <c r="H17" s="53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</row>
    <row r="18" spans="3:26" s="51" customFormat="1" ht="24" x14ac:dyDescent="0.25">
      <c r="C18" s="47">
        <v>1</v>
      </c>
      <c r="D18" s="52" t="s">
        <v>147</v>
      </c>
      <c r="E18" s="47">
        <v>1</v>
      </c>
      <c r="F18" s="49"/>
      <c r="G18" s="63">
        <v>322066</v>
      </c>
      <c r="H18" s="61"/>
    </row>
    <row r="19" spans="3:26" s="54" customFormat="1" x14ac:dyDescent="0.25">
      <c r="C19" s="84" t="s">
        <v>79</v>
      </c>
      <c r="D19" s="85"/>
      <c r="E19" s="86"/>
      <c r="F19" s="49"/>
      <c r="G19" s="53">
        <v>0</v>
      </c>
      <c r="H19" s="53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</row>
    <row r="20" spans="3:26" s="51" customFormat="1" ht="24" x14ac:dyDescent="0.25">
      <c r="C20" s="47">
        <v>1</v>
      </c>
      <c r="D20" s="52" t="s">
        <v>145</v>
      </c>
      <c r="E20" s="47">
        <v>1</v>
      </c>
      <c r="F20" s="49"/>
      <c r="G20" s="63">
        <v>195208</v>
      </c>
      <c r="H20" s="61"/>
    </row>
    <row r="21" spans="3:26" s="51" customFormat="1" ht="24" x14ac:dyDescent="0.25">
      <c r="C21" s="47">
        <v>2</v>
      </c>
      <c r="D21" s="52" t="s">
        <v>146</v>
      </c>
      <c r="E21" s="47">
        <v>1</v>
      </c>
      <c r="F21" s="49"/>
      <c r="G21" s="63">
        <v>308263</v>
      </c>
      <c r="H21" s="61"/>
    </row>
    <row r="22" spans="3:26" s="54" customFormat="1" x14ac:dyDescent="0.25">
      <c r="C22" s="84" t="s">
        <v>80</v>
      </c>
      <c r="D22" s="85"/>
      <c r="E22" s="86"/>
      <c r="F22" s="49"/>
      <c r="G22" s="53">
        <v>0</v>
      </c>
      <c r="H22" s="53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</row>
    <row r="23" spans="3:26" s="51" customFormat="1" ht="24" x14ac:dyDescent="0.25">
      <c r="C23" s="47">
        <v>1</v>
      </c>
      <c r="D23" s="52" t="s">
        <v>145</v>
      </c>
      <c r="E23" s="47">
        <v>1</v>
      </c>
      <c r="F23" s="49"/>
      <c r="G23" s="63">
        <v>197944</v>
      </c>
      <c r="H23" s="61"/>
    </row>
    <row r="24" spans="3:26" s="54" customFormat="1" x14ac:dyDescent="0.25">
      <c r="C24" s="84" t="s">
        <v>81</v>
      </c>
      <c r="D24" s="85"/>
      <c r="E24" s="86"/>
      <c r="F24" s="49"/>
      <c r="G24" s="53">
        <v>0</v>
      </c>
      <c r="H24" s="53"/>
      <c r="I24" s="51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</row>
    <row r="25" spans="3:26" s="51" customFormat="1" ht="24" x14ac:dyDescent="0.25">
      <c r="C25" s="47">
        <v>1</v>
      </c>
      <c r="D25" s="52" t="s">
        <v>145</v>
      </c>
      <c r="E25" s="47">
        <v>1</v>
      </c>
      <c r="F25" s="49"/>
      <c r="G25" s="63">
        <v>190839</v>
      </c>
      <c r="H25" s="61"/>
    </row>
    <row r="26" spans="3:26" s="51" customFormat="1" ht="24" x14ac:dyDescent="0.25">
      <c r="C26" s="47">
        <v>2</v>
      </c>
      <c r="D26" s="52" t="s">
        <v>147</v>
      </c>
      <c r="E26" s="47">
        <v>1</v>
      </c>
      <c r="F26" s="49"/>
      <c r="G26" s="63">
        <v>373479</v>
      </c>
      <c r="H26" s="61"/>
    </row>
    <row r="27" spans="3:26" s="54" customFormat="1" x14ac:dyDescent="0.25">
      <c r="C27" s="84" t="s">
        <v>82</v>
      </c>
      <c r="D27" s="85"/>
      <c r="E27" s="86"/>
      <c r="F27" s="49"/>
      <c r="G27" s="53">
        <v>0</v>
      </c>
      <c r="H27" s="53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</row>
    <row r="28" spans="3:26" s="51" customFormat="1" ht="24" x14ac:dyDescent="0.25">
      <c r="C28" s="47">
        <v>1</v>
      </c>
      <c r="D28" s="52" t="s">
        <v>145</v>
      </c>
      <c r="E28" s="47">
        <v>1</v>
      </c>
      <c r="F28" s="49"/>
      <c r="G28" s="63">
        <v>202635</v>
      </c>
      <c r="H28" s="61"/>
    </row>
    <row r="29" spans="3:26" s="54" customFormat="1" x14ac:dyDescent="0.25">
      <c r="C29" s="84" t="s">
        <v>144</v>
      </c>
      <c r="D29" s="85"/>
      <c r="E29" s="86"/>
      <c r="F29" s="49"/>
      <c r="G29" s="53">
        <v>0</v>
      </c>
      <c r="H29" s="53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</row>
    <row r="30" spans="3:26" s="51" customFormat="1" ht="24" x14ac:dyDescent="0.25">
      <c r="C30" s="47">
        <v>1</v>
      </c>
      <c r="D30" s="52" t="s">
        <v>145</v>
      </c>
      <c r="E30" s="47">
        <v>1</v>
      </c>
      <c r="F30" s="49"/>
      <c r="G30" s="63">
        <v>211142</v>
      </c>
      <c r="H30" s="61"/>
    </row>
    <row r="31" spans="3:26" s="54" customFormat="1" x14ac:dyDescent="0.25">
      <c r="C31" s="84" t="s">
        <v>83</v>
      </c>
      <c r="D31" s="85"/>
      <c r="E31" s="86"/>
      <c r="F31" s="49"/>
      <c r="G31" s="53">
        <v>0</v>
      </c>
      <c r="H31" s="53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</row>
    <row r="32" spans="3:26" s="51" customFormat="1" ht="24" x14ac:dyDescent="0.25">
      <c r="C32" s="47">
        <v>1</v>
      </c>
      <c r="D32" s="55" t="s">
        <v>145</v>
      </c>
      <c r="E32" s="47">
        <v>1</v>
      </c>
      <c r="F32" s="49"/>
      <c r="G32" s="63">
        <v>186195</v>
      </c>
      <c r="H32" s="61"/>
    </row>
    <row r="33" spans="3:26" s="51" customFormat="1" ht="24" x14ac:dyDescent="0.25">
      <c r="C33" s="48">
        <v>2</v>
      </c>
      <c r="D33" s="55" t="s">
        <v>146</v>
      </c>
      <c r="E33" s="47">
        <v>1</v>
      </c>
      <c r="F33" s="49"/>
      <c r="G33" s="63">
        <v>196094</v>
      </c>
      <c r="H33" s="61"/>
    </row>
    <row r="34" spans="3:26" s="51" customFormat="1" ht="24" x14ac:dyDescent="0.25">
      <c r="C34" s="47">
        <v>3</v>
      </c>
      <c r="D34" s="55" t="s">
        <v>152</v>
      </c>
      <c r="E34" s="47">
        <v>1</v>
      </c>
      <c r="F34" s="49"/>
      <c r="G34" s="63">
        <v>322503</v>
      </c>
      <c r="H34" s="61"/>
    </row>
    <row r="35" spans="3:26" s="51" customFormat="1" ht="24" x14ac:dyDescent="0.25">
      <c r="C35" s="48">
        <v>4</v>
      </c>
      <c r="D35" s="55" t="s">
        <v>153</v>
      </c>
      <c r="E35" s="47">
        <v>1</v>
      </c>
      <c r="F35" s="49"/>
      <c r="G35" s="63">
        <v>345561</v>
      </c>
      <c r="H35" s="61"/>
    </row>
    <row r="36" spans="3:26" s="51" customFormat="1" x14ac:dyDescent="0.25">
      <c r="C36" s="88" t="s">
        <v>1</v>
      </c>
      <c r="D36" s="89"/>
      <c r="E36" s="90"/>
      <c r="F36" s="49"/>
      <c r="G36" s="53">
        <f>SUM(G13:G35)</f>
        <v>4176249</v>
      </c>
      <c r="H36" s="60">
        <f>SUM(H13:H35)</f>
        <v>0</v>
      </c>
    </row>
    <row r="37" spans="3:26" s="51" customFormat="1" x14ac:dyDescent="0.25">
      <c r="F37" s="49"/>
      <c r="G37" s="49"/>
      <c r="H37" s="49"/>
    </row>
    <row r="38" spans="3:26" s="50" customFormat="1" ht="54" customHeight="1" x14ac:dyDescent="0.25">
      <c r="C38" s="56" t="s">
        <v>84</v>
      </c>
      <c r="D38" s="87" t="s">
        <v>85</v>
      </c>
      <c r="E38" s="87"/>
      <c r="F38" s="49"/>
      <c r="G38" s="49"/>
      <c r="H38" s="49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</row>
    <row r="39" spans="3:26" s="50" customFormat="1" x14ac:dyDescent="0.25">
      <c r="F39" s="49"/>
      <c r="G39" s="49"/>
      <c r="H39" s="49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</row>
    <row r="40" spans="3:26" s="50" customFormat="1" x14ac:dyDescent="0.25">
      <c r="F40" s="49"/>
      <c r="G40" s="49"/>
      <c r="H40" s="49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</row>
    <row r="41" spans="3:26" s="50" customFormat="1" x14ac:dyDescent="0.25">
      <c r="F41" s="49"/>
      <c r="G41" s="49"/>
      <c r="H41" s="49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</row>
    <row r="42" spans="3:26" s="50" customFormat="1" x14ac:dyDescent="0.25">
      <c r="F42" s="49"/>
      <c r="G42" s="49"/>
      <c r="H42" s="49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</row>
    <row r="43" spans="3:26" s="50" customFormat="1" x14ac:dyDescent="0.25">
      <c r="F43" s="49"/>
      <c r="G43" s="49"/>
      <c r="H43" s="49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</row>
    <row r="44" spans="3:26" s="50" customFormat="1" x14ac:dyDescent="0.25">
      <c r="F44" s="49"/>
      <c r="G44" s="49"/>
      <c r="H44" s="49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</row>
    <row r="45" spans="3:26" s="50" customFormat="1" x14ac:dyDescent="0.25">
      <c r="F45" s="49"/>
      <c r="G45" s="49"/>
      <c r="H45" s="49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</row>
    <row r="46" spans="3:26" s="50" customFormat="1" x14ac:dyDescent="0.25">
      <c r="F46" s="49"/>
      <c r="G46" s="49"/>
      <c r="H46" s="49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</row>
    <row r="47" spans="3:26" s="50" customFormat="1" x14ac:dyDescent="0.25">
      <c r="F47" s="49"/>
      <c r="G47" s="49"/>
      <c r="H47" s="49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</row>
    <row r="48" spans="3:26" s="50" customFormat="1" x14ac:dyDescent="0.25">
      <c r="F48" s="49"/>
      <c r="G48" s="49"/>
      <c r="H48" s="49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</row>
    <row r="49" spans="6:26" s="50" customFormat="1" x14ac:dyDescent="0.25">
      <c r="F49" s="49"/>
      <c r="G49" s="49"/>
      <c r="H49" s="49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</row>
    <row r="50" spans="6:26" s="50" customFormat="1" x14ac:dyDescent="0.25">
      <c r="F50" s="49"/>
      <c r="G50" s="49"/>
      <c r="H50" s="49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</row>
    <row r="51" spans="6:26" s="50" customFormat="1" x14ac:dyDescent="0.25">
      <c r="F51" s="49"/>
      <c r="G51" s="49"/>
      <c r="H51" s="49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</row>
    <row r="52" spans="6:26" s="50" customFormat="1" x14ac:dyDescent="0.25">
      <c r="F52" s="49"/>
      <c r="G52" s="49"/>
      <c r="H52" s="49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</row>
    <row r="53" spans="6:26" s="50" customFormat="1" x14ac:dyDescent="0.25">
      <c r="F53" s="49"/>
      <c r="G53" s="49"/>
      <c r="H53" s="49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</row>
  </sheetData>
  <sheetProtection algorithmName="SHA-512" hashValue="ynohS2zbC1j/bDk6JaiLiS2Fn9X9I2x9Ng7vsBqmrP3Obas3KBTSu0LPudPNUK97H9GE77FgUpTWsU0YG1ZdNA==" saltValue="qByM68mWYJTBUvlIF+/6hg==" spinCount="100000" selectLockedCells="1" selectUnlockedCells="1"/>
  <mergeCells count="15">
    <mergeCell ref="C12:E12"/>
    <mergeCell ref="D38:E38"/>
    <mergeCell ref="C17:E17"/>
    <mergeCell ref="C19:E19"/>
    <mergeCell ref="C22:E22"/>
    <mergeCell ref="C24:E24"/>
    <mergeCell ref="C27:E27"/>
    <mergeCell ref="C31:E31"/>
    <mergeCell ref="C36:E36"/>
    <mergeCell ref="C29:E29"/>
    <mergeCell ref="C3:D3"/>
    <mergeCell ref="C8:E8"/>
    <mergeCell ref="C9:E10"/>
    <mergeCell ref="E3:H3"/>
    <mergeCell ref="C1:H1"/>
  </mergeCells>
  <phoneticPr fontId="20" type="noConversion"/>
  <pageMargins left="0.7" right="0.7" top="0.75" bottom="0.75" header="0.3" footer="0.3"/>
  <pageSetup orientation="portrait" horizontalDpi="4294967293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AU35"/>
  <sheetViews>
    <sheetView zoomScaleNormal="100" workbookViewId="0">
      <pane xSplit="2" ySplit="5" topLeftCell="C25" activePane="bottomRight" state="frozen"/>
      <selection pane="topRight" activeCell="C1" sqref="C1"/>
      <selection pane="bottomLeft" activeCell="A6" sqref="A6"/>
      <selection pane="bottomRight" activeCell="D4" sqref="D4"/>
    </sheetView>
  </sheetViews>
  <sheetFormatPr baseColWidth="10" defaultColWidth="11.42578125" defaultRowHeight="14.25" x14ac:dyDescent="0.2"/>
  <cols>
    <col min="1" max="1" width="6.28515625" style="2" customWidth="1"/>
    <col min="2" max="2" width="65" style="2" customWidth="1"/>
    <col min="3" max="4" width="16.7109375" style="2" customWidth="1"/>
    <col min="5" max="6" width="17.42578125" style="2" customWidth="1"/>
    <col min="7" max="8" width="15" style="2" customWidth="1"/>
    <col min="9" max="10" width="17.42578125" style="2" customWidth="1"/>
    <col min="11" max="12" width="18" style="2" customWidth="1"/>
    <col min="13" max="16" width="16" style="2" customWidth="1"/>
    <col min="17" max="18" width="15.42578125" style="2" customWidth="1"/>
    <col min="19" max="19" width="12.42578125" style="2" bestFit="1" customWidth="1"/>
    <col min="20" max="21" width="11.42578125" style="2"/>
    <col min="22" max="29" width="0" style="2" hidden="1" customWidth="1"/>
    <col min="30" max="30" width="12.42578125" style="2" hidden="1" customWidth="1"/>
    <col min="31" max="43" width="0" style="2" hidden="1" customWidth="1"/>
    <col min="44" max="16384" width="11.42578125" style="2"/>
  </cols>
  <sheetData>
    <row r="1" spans="1:47" ht="14.25" customHeight="1" x14ac:dyDescent="0.2">
      <c r="A1" s="94"/>
      <c r="B1" s="94"/>
      <c r="C1" s="42"/>
      <c r="D1" s="42"/>
    </row>
    <row r="2" spans="1:47" ht="14.25" customHeight="1" x14ac:dyDescent="0.2">
      <c r="A2" s="94"/>
      <c r="B2" s="94"/>
      <c r="C2" s="42"/>
      <c r="D2" s="42"/>
    </row>
    <row r="3" spans="1:47" ht="24" customHeight="1" x14ac:dyDescent="0.2">
      <c r="A3" s="91" t="s">
        <v>87</v>
      </c>
      <c r="B3" s="91"/>
      <c r="C3" s="43"/>
      <c r="D3" s="43"/>
    </row>
    <row r="4" spans="1:47" ht="33.75" customHeight="1" x14ac:dyDescent="0.25">
      <c r="A4" s="92" t="s">
        <v>88</v>
      </c>
      <c r="B4" s="93"/>
      <c r="C4" s="58" t="s">
        <v>162</v>
      </c>
      <c r="D4" s="59" t="s">
        <v>161</v>
      </c>
      <c r="E4" s="58" t="s">
        <v>162</v>
      </c>
      <c r="F4" s="59" t="s">
        <v>161</v>
      </c>
      <c r="G4" s="58" t="s">
        <v>162</v>
      </c>
      <c r="H4" s="59" t="s">
        <v>161</v>
      </c>
      <c r="I4" s="58" t="s">
        <v>162</v>
      </c>
      <c r="J4" s="59" t="s">
        <v>161</v>
      </c>
      <c r="K4" s="58" t="s">
        <v>162</v>
      </c>
      <c r="L4" s="59" t="s">
        <v>161</v>
      </c>
      <c r="M4" s="58" t="s">
        <v>162</v>
      </c>
      <c r="N4" s="59" t="s">
        <v>161</v>
      </c>
      <c r="O4" s="58" t="s">
        <v>162</v>
      </c>
      <c r="P4" s="59" t="s">
        <v>161</v>
      </c>
      <c r="Q4" s="58" t="s">
        <v>162</v>
      </c>
      <c r="R4" s="59" t="s">
        <v>161</v>
      </c>
    </row>
    <row r="5" spans="1:47" s="22" customFormat="1" ht="65.25" customHeight="1" x14ac:dyDescent="0.2">
      <c r="A5" s="20" t="s">
        <v>150</v>
      </c>
      <c r="B5" s="21" t="s">
        <v>2</v>
      </c>
      <c r="C5" s="40" t="s">
        <v>53</v>
      </c>
      <c r="D5" s="40" t="s">
        <v>53</v>
      </c>
      <c r="E5" s="23" t="s">
        <v>54</v>
      </c>
      <c r="F5" s="23" t="s">
        <v>54</v>
      </c>
      <c r="G5" s="23" t="s">
        <v>55</v>
      </c>
      <c r="H5" s="23" t="s">
        <v>55</v>
      </c>
      <c r="I5" s="23" t="s">
        <v>56</v>
      </c>
      <c r="J5" s="23" t="s">
        <v>56</v>
      </c>
      <c r="K5" s="23" t="s">
        <v>57</v>
      </c>
      <c r="L5" s="23" t="s">
        <v>57</v>
      </c>
      <c r="M5" s="23" t="s">
        <v>58</v>
      </c>
      <c r="N5" s="23" t="s">
        <v>58</v>
      </c>
      <c r="O5" s="23" t="s">
        <v>159</v>
      </c>
      <c r="P5" s="23" t="s">
        <v>159</v>
      </c>
      <c r="Q5" s="23" t="s">
        <v>59</v>
      </c>
      <c r="R5" s="23" t="s">
        <v>59</v>
      </c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</row>
    <row r="6" spans="1:47" s="29" customFormat="1" ht="21.75" customHeight="1" x14ac:dyDescent="0.2">
      <c r="A6" s="41">
        <v>1</v>
      </c>
      <c r="B6" s="28" t="s">
        <v>60</v>
      </c>
      <c r="C6" s="61"/>
      <c r="D6" s="62">
        <v>110583</v>
      </c>
      <c r="E6" s="61"/>
      <c r="F6" s="62">
        <v>120301</v>
      </c>
      <c r="G6" s="61"/>
      <c r="H6" s="62">
        <v>122678</v>
      </c>
      <c r="I6" s="61"/>
      <c r="J6" s="62">
        <v>139338</v>
      </c>
      <c r="K6" s="61"/>
      <c r="L6" s="62">
        <v>145578</v>
      </c>
      <c r="M6" s="61"/>
      <c r="N6" s="62">
        <v>136040</v>
      </c>
      <c r="O6" s="61"/>
      <c r="P6" s="62">
        <v>184405</v>
      </c>
      <c r="Q6" s="61"/>
      <c r="R6" s="62">
        <v>114968</v>
      </c>
      <c r="V6" s="66" t="e">
        <f>+AVERAGE(AVERAGE(AVERAGE(#REF!),MIN(#REF!)),#REF!)</f>
        <v>#REF!</v>
      </c>
      <c r="W6" s="66" t="e">
        <f>+AVERAGE(AVERAGE(AVERAGE(#REF!),MIN(#REF!)),#REF!)</f>
        <v>#REF!</v>
      </c>
      <c r="X6" s="66" t="e">
        <f>+AVERAGE(AVERAGE(AVERAGE(#REF!),MIN(#REF!)),#REF!)</f>
        <v>#REF!</v>
      </c>
      <c r="Y6" s="66" t="e">
        <f>+AVERAGE(AVERAGE(AVERAGE(#REF!),MIN(#REF!)),#REF!)</f>
        <v>#REF!</v>
      </c>
      <c r="Z6" s="66" t="e">
        <f>+AVERAGE(AVERAGE(AVERAGE(#REF!),MIN(#REF!)),#REF!)</f>
        <v>#REF!</v>
      </c>
      <c r="AA6" s="66" t="e">
        <f>+AVERAGE(AVERAGE(AVERAGE(#REF!),MIN(#REF!)),#REF!)</f>
        <v>#REF!</v>
      </c>
      <c r="AB6" s="66" t="e">
        <f>+AVERAGE(AVERAGE(AVERAGE(#REF!),MIN(#REF!)),#REF!)</f>
        <v>#REF!</v>
      </c>
      <c r="AC6" s="66" t="e">
        <f>+AVERAGE(AVERAGE(AVERAGE(#REF!),MIN(#REF!)),#REF!)</f>
        <v>#REF!</v>
      </c>
      <c r="AD6" s="69" t="e">
        <f>+V6/#REF!-1</f>
        <v>#REF!</v>
      </c>
      <c r="AE6" s="69" t="e">
        <f>+W6/#REF!-1</f>
        <v>#REF!</v>
      </c>
      <c r="AF6" s="69" t="e">
        <f>+X6/G6-1</f>
        <v>#REF!</v>
      </c>
      <c r="AG6" s="69" t="e">
        <f>+Y6/#REF!-1</f>
        <v>#REF!</v>
      </c>
      <c r="AH6" s="69" t="e">
        <f>+Z6/#REF!-1</f>
        <v>#REF!</v>
      </c>
      <c r="AK6" s="69" t="e">
        <f>+AC6/#REF!-1</f>
        <v>#REF!</v>
      </c>
    </row>
    <row r="7" spans="1:47" s="29" customFormat="1" ht="12" x14ac:dyDescent="0.2">
      <c r="A7" s="41">
        <v>2</v>
      </c>
      <c r="B7" s="28" t="s">
        <v>42</v>
      </c>
      <c r="C7" s="61"/>
      <c r="D7" s="62">
        <v>125128</v>
      </c>
      <c r="E7" s="61"/>
      <c r="F7" s="62">
        <v>141873</v>
      </c>
      <c r="G7" s="61"/>
      <c r="H7" s="62">
        <v>137678</v>
      </c>
      <c r="I7" s="61"/>
      <c r="J7" s="62">
        <v>147052</v>
      </c>
      <c r="K7" s="61"/>
      <c r="L7" s="62">
        <v>155686</v>
      </c>
      <c r="M7" s="61"/>
      <c r="N7" s="62">
        <v>149059</v>
      </c>
      <c r="O7" s="61"/>
      <c r="P7" s="62">
        <v>187290</v>
      </c>
      <c r="Q7" s="61"/>
      <c r="R7" s="62">
        <v>128815</v>
      </c>
      <c r="V7" s="66" t="e">
        <f>+AVERAGE(AVERAGE(AVERAGE(#REF!),MIN(#REF!)),#REF!)</f>
        <v>#REF!</v>
      </c>
      <c r="W7" s="66" t="e">
        <f>+AVERAGE(AVERAGE(AVERAGE(#REF!),MIN(#REF!)),#REF!)</f>
        <v>#REF!</v>
      </c>
      <c r="X7" s="66" t="e">
        <f>+AVERAGE(AVERAGE(AVERAGE(#REF!),MIN(#REF!)),#REF!)</f>
        <v>#REF!</v>
      </c>
      <c r="Y7" s="66" t="e">
        <f>+AVERAGE(AVERAGE(AVERAGE(#REF!),MIN(#REF!)),#REF!)</f>
        <v>#REF!</v>
      </c>
      <c r="Z7" s="66" t="e">
        <f>+AVERAGE(AVERAGE(AVERAGE(#REF!),MIN(#REF!)),#REF!)</f>
        <v>#REF!</v>
      </c>
      <c r="AA7" s="66" t="e">
        <f>+AVERAGE(AVERAGE(AVERAGE(#REF!),MIN(#REF!)),#REF!)</f>
        <v>#REF!</v>
      </c>
      <c r="AB7" s="66" t="e">
        <f>+AVERAGE(AVERAGE(AVERAGE(#REF!),MIN(#REF!)),#REF!)</f>
        <v>#REF!</v>
      </c>
      <c r="AC7" s="66" t="e">
        <f>+AVERAGE(AVERAGE(AVERAGE(#REF!),MIN(#REF!)),#REF!)</f>
        <v>#REF!</v>
      </c>
      <c r="AD7" s="69" t="e">
        <f>+V7/#REF!-1</f>
        <v>#REF!</v>
      </c>
      <c r="AE7" s="69" t="e">
        <f>+W7/#REF!-1</f>
        <v>#REF!</v>
      </c>
      <c r="AF7" s="69" t="e">
        <f>+X7/G7-1</f>
        <v>#REF!</v>
      </c>
      <c r="AG7" s="69" t="e">
        <f>+Y7/#REF!-1</f>
        <v>#REF!</v>
      </c>
      <c r="AH7" s="69" t="e">
        <f>+Z7/#REF!-1</f>
        <v>#REF!</v>
      </c>
      <c r="AK7" s="69" t="e">
        <f>+AC7/#REF!-1</f>
        <v>#REF!</v>
      </c>
    </row>
    <row r="8" spans="1:47" s="29" customFormat="1" ht="48" x14ac:dyDescent="0.2">
      <c r="A8" s="41">
        <v>3</v>
      </c>
      <c r="B8" s="28" t="s">
        <v>61</v>
      </c>
      <c r="C8" s="61"/>
      <c r="D8" s="62">
        <v>462456</v>
      </c>
      <c r="E8" s="61"/>
      <c r="F8" s="62">
        <v>479289</v>
      </c>
      <c r="G8" s="61"/>
      <c r="H8" s="62">
        <v>483027</v>
      </c>
      <c r="I8" s="61"/>
      <c r="J8" s="62">
        <v>501361</v>
      </c>
      <c r="K8" s="61"/>
      <c r="L8" s="62">
        <v>522796</v>
      </c>
      <c r="M8" s="61"/>
      <c r="N8" s="62">
        <v>517904</v>
      </c>
      <c r="O8" s="61"/>
      <c r="P8" s="62">
        <v>657137</v>
      </c>
      <c r="Q8" s="61"/>
      <c r="R8" s="62">
        <v>458460</v>
      </c>
      <c r="V8" s="66" t="e">
        <f>+AVERAGE(AVERAGE(AVERAGE(#REF!),MIN(#REF!)),#REF!)</f>
        <v>#REF!</v>
      </c>
      <c r="W8" s="66" t="e">
        <f>+AVERAGE(AVERAGE(AVERAGE(#REF!),MIN(#REF!)),#REF!)</f>
        <v>#REF!</v>
      </c>
      <c r="X8" s="66" t="e">
        <f>+AVERAGE(AVERAGE(AVERAGE(#REF!),MIN(#REF!)),#REF!)</f>
        <v>#REF!</v>
      </c>
      <c r="Y8" s="66" t="e">
        <f>+AVERAGE(AVERAGE(AVERAGE(#REF!),MIN(#REF!)),#REF!)</f>
        <v>#REF!</v>
      </c>
      <c r="Z8" s="66" t="e">
        <f>+AVERAGE(AVERAGE(AVERAGE(#REF!),MIN(#REF!)),#REF!)</f>
        <v>#REF!</v>
      </c>
      <c r="AA8" s="66" t="e">
        <f>+AVERAGE(AVERAGE(AVERAGE(#REF!),MIN(#REF!)),#REF!)</f>
        <v>#REF!</v>
      </c>
      <c r="AB8" s="66" t="e">
        <f>+AVERAGE(AVERAGE(AVERAGE(#REF!),MIN(#REF!)),#REF!)</f>
        <v>#REF!</v>
      </c>
      <c r="AC8" s="66" t="e">
        <f>+AVERAGE(AVERAGE(AVERAGE(#REF!),MIN(#REF!)),#REF!)</f>
        <v>#REF!</v>
      </c>
      <c r="AD8" s="69" t="e">
        <f>+V8/#REF!-1</f>
        <v>#REF!</v>
      </c>
      <c r="AE8" s="69" t="e">
        <f>+W8/#REF!-1</f>
        <v>#REF!</v>
      </c>
      <c r="AF8" s="69" t="e">
        <f>+X8/G8-1</f>
        <v>#REF!</v>
      </c>
      <c r="AG8" s="69" t="e">
        <f>+Y8/#REF!-1</f>
        <v>#REF!</v>
      </c>
      <c r="AH8" s="69" t="e">
        <f>+Z8/#REF!-1</f>
        <v>#REF!</v>
      </c>
      <c r="AK8" s="69" t="e">
        <f>+AC8/#REF!-1</f>
        <v>#REF!</v>
      </c>
    </row>
    <row r="9" spans="1:47" s="29" customFormat="1" ht="48" x14ac:dyDescent="0.2">
      <c r="A9" s="41">
        <v>4</v>
      </c>
      <c r="B9" s="28" t="s">
        <v>62</v>
      </c>
      <c r="C9" s="61"/>
      <c r="D9" s="62">
        <v>719035</v>
      </c>
      <c r="E9" s="61"/>
      <c r="F9" s="62">
        <v>841958</v>
      </c>
      <c r="G9" s="72" t="s">
        <v>51</v>
      </c>
      <c r="H9" s="62" t="s">
        <v>51</v>
      </c>
      <c r="I9" s="72" t="s">
        <v>51</v>
      </c>
      <c r="J9" s="62" t="s">
        <v>51</v>
      </c>
      <c r="K9" s="61"/>
      <c r="L9" s="62">
        <v>837607</v>
      </c>
      <c r="M9" s="72" t="s">
        <v>51</v>
      </c>
      <c r="N9" s="62" t="s">
        <v>51</v>
      </c>
      <c r="O9" s="72" t="s">
        <v>51</v>
      </c>
      <c r="P9" s="62" t="s">
        <v>51</v>
      </c>
      <c r="Q9" s="61"/>
      <c r="R9" s="62">
        <v>705720</v>
      </c>
      <c r="V9" s="66" t="e">
        <f>+AVERAGE(AVERAGE(AVERAGE(#REF!),MIN(#REF!)),#REF!)</f>
        <v>#REF!</v>
      </c>
      <c r="W9" s="66" t="e">
        <f>+AVERAGE(AVERAGE(AVERAGE(#REF!),MIN(#REF!)),#REF!)</f>
        <v>#REF!</v>
      </c>
      <c r="X9" s="66"/>
      <c r="Y9" s="66"/>
      <c r="Z9" s="66" t="e">
        <f>+AVERAGE(AVERAGE(AVERAGE(#REF!),MIN(#REF!)),#REF!)</f>
        <v>#REF!</v>
      </c>
      <c r="AA9" s="66"/>
      <c r="AB9" s="66"/>
      <c r="AC9" s="66" t="e">
        <f>+AVERAGE(AVERAGE(AVERAGE(#REF!),MIN(#REF!)),#REF!)</f>
        <v>#REF!</v>
      </c>
      <c r="AD9" s="69" t="e">
        <f>+V9/#REF!-1</f>
        <v>#REF!</v>
      </c>
      <c r="AE9" s="69" t="e">
        <f>+W9/#REF!-1</f>
        <v>#REF!</v>
      </c>
      <c r="AF9" s="69"/>
      <c r="AG9" s="69" t="e">
        <f>+Y9/#REF!-1</f>
        <v>#REF!</v>
      </c>
      <c r="AH9" s="69" t="e">
        <f>+Z9/#REF!-1</f>
        <v>#REF!</v>
      </c>
      <c r="AK9" s="69" t="e">
        <f>+AC9/#REF!-1</f>
        <v>#REF!</v>
      </c>
    </row>
    <row r="10" spans="1:47" s="29" customFormat="1" ht="12" x14ac:dyDescent="0.2">
      <c r="A10" s="41">
        <v>5</v>
      </c>
      <c r="B10" s="28" t="s">
        <v>63</v>
      </c>
      <c r="C10" s="61"/>
      <c r="D10" s="62">
        <v>162268</v>
      </c>
      <c r="E10" s="61"/>
      <c r="F10" s="62">
        <v>175482</v>
      </c>
      <c r="G10" s="61"/>
      <c r="H10" s="62">
        <v>178130</v>
      </c>
      <c r="I10" s="72"/>
      <c r="J10" s="62">
        <v>190657</v>
      </c>
      <c r="K10" s="61"/>
      <c r="L10" s="62">
        <v>210234</v>
      </c>
      <c r="M10" s="61"/>
      <c r="N10" s="62">
        <v>191312</v>
      </c>
      <c r="O10" s="72"/>
      <c r="P10" s="62">
        <v>251324</v>
      </c>
      <c r="Q10" s="61"/>
      <c r="R10" s="62">
        <v>166991</v>
      </c>
      <c r="V10" s="66" t="e">
        <f>+AVERAGE(AVERAGE(AVERAGE(#REF!),MIN(#REF!)),#REF!)</f>
        <v>#REF!</v>
      </c>
      <c r="W10" s="66" t="e">
        <f>+AVERAGE(AVERAGE(AVERAGE(#REF!),MIN(#REF!)),#REF!)</f>
        <v>#REF!</v>
      </c>
      <c r="X10" s="66" t="e">
        <f>+AVERAGE(AVERAGE(AVERAGE(#REF!),MIN(#REF!)),#REF!)</f>
        <v>#REF!</v>
      </c>
      <c r="Y10" s="66" t="e">
        <f>+AVERAGE(AVERAGE(AVERAGE(#REF!),MIN(#REF!)),#REF!)</f>
        <v>#REF!</v>
      </c>
      <c r="Z10" s="66" t="e">
        <f>+AVERAGE(AVERAGE(AVERAGE(#REF!),MIN(#REF!)),#REF!)</f>
        <v>#REF!</v>
      </c>
      <c r="AA10" s="66" t="e">
        <f>+AVERAGE(AVERAGE(AVERAGE(#REF!),MIN(#REF!)),#REF!)</f>
        <v>#REF!</v>
      </c>
      <c r="AB10" s="66" t="e">
        <f>+AVERAGE(AVERAGE(AVERAGE(#REF!),MIN(#REF!)),#REF!)</f>
        <v>#REF!</v>
      </c>
      <c r="AC10" s="66" t="e">
        <f>+AVERAGE(AVERAGE(AVERAGE(#REF!),MIN(#REF!)),#REF!)</f>
        <v>#REF!</v>
      </c>
      <c r="AD10" s="69" t="e">
        <f>+V10/#REF!-1</f>
        <v>#REF!</v>
      </c>
      <c r="AE10" s="69" t="e">
        <f>+W10/#REF!-1</f>
        <v>#REF!</v>
      </c>
      <c r="AF10" s="69" t="e">
        <f>+X10/G10-1</f>
        <v>#REF!</v>
      </c>
      <c r="AG10" s="69" t="e">
        <f>+Y10/#REF!-1</f>
        <v>#REF!</v>
      </c>
      <c r="AH10" s="69" t="e">
        <f>+Z10/#REF!-1</f>
        <v>#REF!</v>
      </c>
      <c r="AK10" s="69" t="e">
        <f>+AC10/#REF!-1</f>
        <v>#REF!</v>
      </c>
    </row>
    <row r="11" spans="1:47" s="29" customFormat="1" ht="72" x14ac:dyDescent="0.2">
      <c r="A11" s="41">
        <v>6</v>
      </c>
      <c r="B11" s="28" t="s">
        <v>64</v>
      </c>
      <c r="C11" s="61"/>
      <c r="D11" s="62">
        <v>454903</v>
      </c>
      <c r="E11" s="61"/>
      <c r="F11" s="62">
        <v>500662</v>
      </c>
      <c r="G11" s="61"/>
      <c r="H11" s="62">
        <v>502838</v>
      </c>
      <c r="I11" s="72"/>
      <c r="J11" s="62">
        <v>519183</v>
      </c>
      <c r="K11" s="61"/>
      <c r="L11" s="62">
        <v>548783</v>
      </c>
      <c r="M11" s="61"/>
      <c r="N11" s="62">
        <v>552650</v>
      </c>
      <c r="O11" s="72"/>
      <c r="P11" s="62">
        <v>677891</v>
      </c>
      <c r="Q11" s="61"/>
      <c r="R11" s="62">
        <v>488619</v>
      </c>
      <c r="V11" s="66" t="e">
        <f>+AVERAGE(AVERAGE(AVERAGE(#REF!),MIN(#REF!)),#REF!)</f>
        <v>#REF!</v>
      </c>
      <c r="W11" s="66" t="e">
        <f>+AVERAGE(AVERAGE(AVERAGE(#REF!),MIN(#REF!)),#REF!)</f>
        <v>#REF!</v>
      </c>
      <c r="X11" s="66" t="e">
        <f>+AVERAGE(AVERAGE(AVERAGE(#REF!),MIN(#REF!)),#REF!)</f>
        <v>#REF!</v>
      </c>
      <c r="Y11" s="66" t="e">
        <f>+AVERAGE(AVERAGE(AVERAGE(#REF!),MIN(#REF!)),#REF!)</f>
        <v>#REF!</v>
      </c>
      <c r="Z11" s="66" t="e">
        <f>+AVERAGE(AVERAGE(AVERAGE(#REF!),MIN(#REF!)),#REF!)</f>
        <v>#REF!</v>
      </c>
      <c r="AA11" s="66" t="e">
        <f>+AVERAGE(AVERAGE(AVERAGE(#REF!),MIN(#REF!)),#REF!)</f>
        <v>#REF!</v>
      </c>
      <c r="AB11" s="66" t="e">
        <f>+AVERAGE(AVERAGE(AVERAGE(#REF!),MIN(#REF!)),#REF!)</f>
        <v>#REF!</v>
      </c>
      <c r="AC11" s="66" t="e">
        <f>+AVERAGE(AVERAGE(AVERAGE(#REF!),MIN(#REF!)),#REF!)</f>
        <v>#REF!</v>
      </c>
      <c r="AD11" s="69" t="e">
        <f>+V11/#REF!-1</f>
        <v>#REF!</v>
      </c>
      <c r="AE11" s="69" t="e">
        <f>+W11/#REF!-1</f>
        <v>#REF!</v>
      </c>
      <c r="AF11" s="69" t="e">
        <f>+X11/G11-1</f>
        <v>#REF!</v>
      </c>
      <c r="AG11" s="69" t="e">
        <f>+Y11/#REF!-1</f>
        <v>#REF!</v>
      </c>
      <c r="AH11" s="69" t="e">
        <f>+Z11/#REF!-1</f>
        <v>#REF!</v>
      </c>
      <c r="AK11" s="69" t="e">
        <f>+AC11/#REF!-1</f>
        <v>#REF!</v>
      </c>
    </row>
    <row r="12" spans="1:47" s="29" customFormat="1" ht="12" x14ac:dyDescent="0.2">
      <c r="A12" s="41">
        <v>7</v>
      </c>
      <c r="B12" s="28" t="s">
        <v>43</v>
      </c>
      <c r="C12" s="61"/>
      <c r="D12" s="62">
        <v>257517</v>
      </c>
      <c r="E12" s="61"/>
      <c r="F12" s="62">
        <v>337787</v>
      </c>
      <c r="G12" s="72" t="s">
        <v>51</v>
      </c>
      <c r="H12" s="62" t="s">
        <v>51</v>
      </c>
      <c r="I12" s="72" t="s">
        <v>51</v>
      </c>
      <c r="J12" s="62" t="s">
        <v>51</v>
      </c>
      <c r="K12" s="61"/>
      <c r="L12" s="62">
        <v>322126</v>
      </c>
      <c r="M12" s="72" t="s">
        <v>51</v>
      </c>
      <c r="N12" s="62" t="s">
        <v>51</v>
      </c>
      <c r="O12" s="72" t="s">
        <v>51</v>
      </c>
      <c r="P12" s="62" t="s">
        <v>51</v>
      </c>
      <c r="Q12" s="61"/>
      <c r="R12" s="62">
        <v>292293</v>
      </c>
      <c r="V12" s="66" t="e">
        <f>+AVERAGE(AVERAGE(AVERAGE(#REF!),MIN(#REF!)),#REF!)</f>
        <v>#REF!</v>
      </c>
      <c r="W12" s="66" t="e">
        <f>+AVERAGE(AVERAGE(AVERAGE(#REF!),MIN(#REF!)),#REF!)</f>
        <v>#REF!</v>
      </c>
      <c r="X12" s="66"/>
      <c r="Y12" s="66"/>
      <c r="Z12" s="66" t="e">
        <f>+AVERAGE(AVERAGE(AVERAGE(#REF!),MIN(#REF!)),#REF!)</f>
        <v>#REF!</v>
      </c>
      <c r="AA12" s="66"/>
      <c r="AB12" s="66"/>
      <c r="AC12" s="66" t="e">
        <f>+AVERAGE(AVERAGE(AVERAGE(#REF!),MIN(#REF!)),#REF!)</f>
        <v>#REF!</v>
      </c>
      <c r="AD12" s="69" t="e">
        <f>+V12/#REF!-1</f>
        <v>#REF!</v>
      </c>
      <c r="AE12" s="69" t="e">
        <f>+W12/#REF!-1</f>
        <v>#REF!</v>
      </c>
      <c r="AF12" s="69"/>
      <c r="AG12" s="69"/>
      <c r="AH12" s="69" t="e">
        <f>+Z12/#REF!-1</f>
        <v>#REF!</v>
      </c>
      <c r="AK12" s="69" t="e">
        <f>+AC12/#REF!-1</f>
        <v>#REF!</v>
      </c>
    </row>
    <row r="13" spans="1:47" s="29" customFormat="1" ht="12" x14ac:dyDescent="0.2">
      <c r="A13" s="41">
        <v>8</v>
      </c>
      <c r="B13" s="28" t="s">
        <v>65</v>
      </c>
      <c r="C13" s="61"/>
      <c r="D13" s="62">
        <v>175710</v>
      </c>
      <c r="E13" s="61"/>
      <c r="F13" s="62">
        <v>194612</v>
      </c>
      <c r="G13" s="61"/>
      <c r="H13" s="62">
        <v>199535</v>
      </c>
      <c r="I13" s="72"/>
      <c r="J13" s="62">
        <v>202284</v>
      </c>
      <c r="K13" s="61"/>
      <c r="L13" s="62">
        <v>245244</v>
      </c>
      <c r="M13" s="61"/>
      <c r="N13" s="62">
        <v>236355</v>
      </c>
      <c r="O13" s="73"/>
      <c r="P13" s="62">
        <v>293121</v>
      </c>
      <c r="Q13" s="61"/>
      <c r="R13" s="62">
        <v>184528</v>
      </c>
      <c r="V13" s="66" t="e">
        <f>+AVERAGE(AVERAGE(AVERAGE(#REF!),MIN(#REF!)),#REF!)</f>
        <v>#REF!</v>
      </c>
      <c r="W13" s="66" t="e">
        <f>+AVERAGE(AVERAGE(AVERAGE(#REF!),MIN(#REF!)),#REF!)</f>
        <v>#REF!</v>
      </c>
      <c r="X13" s="66" t="e">
        <f>+AVERAGE(AVERAGE(AVERAGE(#REF!),MIN(#REF!)),#REF!)</f>
        <v>#REF!</v>
      </c>
      <c r="Y13" s="66" t="e">
        <f>+AVERAGE(AVERAGE(AVERAGE(#REF!),MIN(#REF!)),#REF!)</f>
        <v>#REF!</v>
      </c>
      <c r="Z13" s="66" t="e">
        <f>+AVERAGE(AVERAGE(AVERAGE(#REF!),MIN(#REF!)),#REF!)</f>
        <v>#REF!</v>
      </c>
      <c r="AA13" s="66" t="e">
        <f>+AVERAGE(AVERAGE(AVERAGE(#REF!),MIN(#REF!)),#REF!)</f>
        <v>#REF!</v>
      </c>
      <c r="AB13" s="66" t="e">
        <f>+AVERAGE(AVERAGE(AVERAGE(#REF!),MIN(#REF!)),#REF!)</f>
        <v>#REF!</v>
      </c>
      <c r="AC13" s="66" t="e">
        <f>+AVERAGE(AVERAGE(AVERAGE(#REF!),MIN(#REF!)),#REF!)</f>
        <v>#REF!</v>
      </c>
      <c r="AD13" s="69" t="e">
        <f>+V13/#REF!-1</f>
        <v>#REF!</v>
      </c>
      <c r="AE13" s="69" t="e">
        <f>+W13/#REF!-1</f>
        <v>#REF!</v>
      </c>
      <c r="AF13" s="69" t="e">
        <f>+X13/G13-1</f>
        <v>#REF!</v>
      </c>
      <c r="AG13" s="69" t="e">
        <f>+Y13/#REF!-1</f>
        <v>#REF!</v>
      </c>
      <c r="AH13" s="69" t="e">
        <f>+Z13/#REF!-1</f>
        <v>#REF!</v>
      </c>
      <c r="AK13" s="69" t="e">
        <f>+AC13/#REF!-1</f>
        <v>#REF!</v>
      </c>
    </row>
    <row r="14" spans="1:47" s="29" customFormat="1" ht="60" x14ac:dyDescent="0.2">
      <c r="A14" s="41">
        <v>9</v>
      </c>
      <c r="B14" s="28" t="s">
        <v>66</v>
      </c>
      <c r="C14" s="61"/>
      <c r="D14" s="62">
        <v>675777</v>
      </c>
      <c r="E14" s="61"/>
      <c r="F14" s="62">
        <v>747118</v>
      </c>
      <c r="G14" s="72" t="s">
        <v>51</v>
      </c>
      <c r="H14" s="62" t="s">
        <v>51</v>
      </c>
      <c r="I14" s="72" t="s">
        <v>51</v>
      </c>
      <c r="J14" s="62" t="s">
        <v>51</v>
      </c>
      <c r="K14" s="61"/>
      <c r="L14" s="62">
        <v>803278</v>
      </c>
      <c r="M14" s="72" t="s">
        <v>51</v>
      </c>
      <c r="N14" s="62" t="s">
        <v>51</v>
      </c>
      <c r="O14" s="72" t="s">
        <v>51</v>
      </c>
      <c r="P14" s="62" t="s">
        <v>51</v>
      </c>
      <c r="Q14" s="61"/>
      <c r="R14" s="62">
        <v>699721</v>
      </c>
      <c r="V14" s="66" t="e">
        <f>+AVERAGE(AVERAGE(AVERAGE(#REF!),MIN(#REF!)),#REF!)</f>
        <v>#REF!</v>
      </c>
      <c r="W14" s="66" t="e">
        <f>+AVERAGE(AVERAGE(AVERAGE(#REF!),MIN(#REF!)),#REF!)</f>
        <v>#REF!</v>
      </c>
      <c r="X14" s="66"/>
      <c r="Y14" s="66"/>
      <c r="Z14" s="66" t="e">
        <f>+AVERAGE(AVERAGE(AVERAGE(#REF!),MIN(#REF!)),#REF!)</f>
        <v>#REF!</v>
      </c>
      <c r="AA14" s="66"/>
      <c r="AB14" s="66"/>
      <c r="AC14" s="66" t="e">
        <f>+AVERAGE(AVERAGE(AVERAGE(#REF!),MIN(#REF!)),#REF!)</f>
        <v>#REF!</v>
      </c>
      <c r="AD14" s="69" t="e">
        <f>+V14/#REF!-1</f>
        <v>#REF!</v>
      </c>
      <c r="AE14" s="69" t="e">
        <f>+W14/#REF!-1</f>
        <v>#REF!</v>
      </c>
      <c r="AF14" s="69"/>
      <c r="AG14" s="69"/>
      <c r="AH14" s="69" t="e">
        <f>+Z14/#REF!-1</f>
        <v>#REF!</v>
      </c>
      <c r="AK14" s="69" t="e">
        <f>+AC14/#REF!-1</f>
        <v>#REF!</v>
      </c>
    </row>
    <row r="15" spans="1:47" s="29" customFormat="1" ht="60" x14ac:dyDescent="0.2">
      <c r="A15" s="41">
        <v>10</v>
      </c>
      <c r="B15" s="28" t="s">
        <v>67</v>
      </c>
      <c r="C15" s="61"/>
      <c r="D15" s="62">
        <v>318962</v>
      </c>
      <c r="E15" s="61"/>
      <c r="F15" s="62">
        <v>347112</v>
      </c>
      <c r="G15" s="61"/>
      <c r="H15" s="62">
        <v>349139</v>
      </c>
      <c r="I15" s="72"/>
      <c r="J15" s="62">
        <v>368371</v>
      </c>
      <c r="K15" s="61"/>
      <c r="L15" s="62">
        <v>409953</v>
      </c>
      <c r="M15" s="61"/>
      <c r="N15" s="62">
        <v>386096</v>
      </c>
      <c r="O15" s="72"/>
      <c r="P15" s="62">
        <v>499965</v>
      </c>
      <c r="Q15" s="61"/>
      <c r="R15" s="62">
        <v>326695</v>
      </c>
      <c r="V15" s="66" t="e">
        <f>+AVERAGE(AVERAGE(AVERAGE(#REF!),MIN(#REF!)),#REF!)</f>
        <v>#REF!</v>
      </c>
      <c r="W15" s="66" t="e">
        <f>+AVERAGE(AVERAGE(AVERAGE(#REF!),MIN(#REF!)),#REF!)</f>
        <v>#REF!</v>
      </c>
      <c r="X15" s="66" t="e">
        <f>+AVERAGE(AVERAGE(AVERAGE(#REF!),MIN(#REF!)),#REF!)</f>
        <v>#REF!</v>
      </c>
      <c r="Y15" s="66" t="e">
        <f>+AVERAGE(AVERAGE(AVERAGE(#REF!),MIN(#REF!)),#REF!)</f>
        <v>#REF!</v>
      </c>
      <c r="Z15" s="66" t="e">
        <f>+AVERAGE(AVERAGE(AVERAGE(#REF!),MIN(#REF!)),#REF!)</f>
        <v>#REF!</v>
      </c>
      <c r="AA15" s="66" t="e">
        <f>+AVERAGE(AVERAGE(AVERAGE(#REF!),MIN(#REF!)),#REF!)</f>
        <v>#REF!</v>
      </c>
      <c r="AB15" s="66" t="e">
        <f>+AVERAGE(AVERAGE(AVERAGE(#REF!),MIN(#REF!)),#REF!)</f>
        <v>#REF!</v>
      </c>
      <c r="AC15" s="66" t="e">
        <f>+AVERAGE(AVERAGE(AVERAGE(#REF!),MIN(#REF!)),#REF!)</f>
        <v>#REF!</v>
      </c>
      <c r="AD15" s="69" t="e">
        <f>+V15/#REF!-1</f>
        <v>#REF!</v>
      </c>
      <c r="AE15" s="69" t="e">
        <f>+W15/#REF!-1</f>
        <v>#REF!</v>
      </c>
      <c r="AF15" s="69" t="e">
        <f>+X15/G15-1</f>
        <v>#REF!</v>
      </c>
      <c r="AG15" s="69" t="e">
        <f>+Y15/#REF!-1</f>
        <v>#REF!</v>
      </c>
      <c r="AH15" s="69" t="e">
        <f>+Z15/#REF!-1</f>
        <v>#REF!</v>
      </c>
      <c r="AK15" s="69" t="e">
        <f>+AC15/#REF!-1</f>
        <v>#REF!</v>
      </c>
    </row>
    <row r="16" spans="1:47" s="29" customFormat="1" ht="24" x14ac:dyDescent="0.2">
      <c r="A16" s="41">
        <v>11</v>
      </c>
      <c r="B16" s="28" t="s">
        <v>68</v>
      </c>
      <c r="C16" s="61"/>
      <c r="D16" s="62">
        <v>196220</v>
      </c>
      <c r="E16" s="61"/>
      <c r="F16" s="62">
        <v>212708</v>
      </c>
      <c r="G16" s="61"/>
      <c r="H16" s="62">
        <v>220035</v>
      </c>
      <c r="I16" s="72"/>
      <c r="J16" s="62">
        <v>231553</v>
      </c>
      <c r="K16" s="61"/>
      <c r="L16" s="62">
        <v>258126</v>
      </c>
      <c r="M16" s="61"/>
      <c r="N16" s="62">
        <v>249223</v>
      </c>
      <c r="O16" s="72"/>
      <c r="P16" s="62">
        <v>322049</v>
      </c>
      <c r="Q16" s="61"/>
      <c r="R16" s="62">
        <v>207226</v>
      </c>
      <c r="V16" s="66" t="e">
        <f>+AVERAGE(AVERAGE(AVERAGE(#REF!),MIN(#REF!)),#REF!)</f>
        <v>#REF!</v>
      </c>
      <c r="W16" s="66" t="e">
        <f>+AVERAGE(AVERAGE(AVERAGE(#REF!),MIN(#REF!)),#REF!)</f>
        <v>#REF!</v>
      </c>
      <c r="X16" s="66" t="e">
        <f>+AVERAGE(AVERAGE(AVERAGE(#REF!),MIN(#REF!)),#REF!)</f>
        <v>#REF!</v>
      </c>
      <c r="Y16" s="66" t="e">
        <f>+AVERAGE(AVERAGE(AVERAGE(#REF!),MIN(#REF!)),#REF!)</f>
        <v>#REF!</v>
      </c>
      <c r="Z16" s="66" t="e">
        <f>+AVERAGE(AVERAGE(AVERAGE(#REF!),MIN(#REF!)),#REF!)</f>
        <v>#REF!</v>
      </c>
      <c r="AA16" s="66" t="e">
        <f>+AVERAGE(AVERAGE(AVERAGE(#REF!),MIN(#REF!)),#REF!)</f>
        <v>#REF!</v>
      </c>
      <c r="AB16" s="66" t="e">
        <f>+AVERAGE(AVERAGE(AVERAGE(#REF!),MIN(#REF!)),#REF!)</f>
        <v>#REF!</v>
      </c>
      <c r="AC16" s="66" t="e">
        <f>+AVERAGE(AVERAGE(AVERAGE(#REF!),MIN(#REF!)),#REF!)</f>
        <v>#REF!</v>
      </c>
      <c r="AD16" s="69" t="e">
        <f>+V16/#REF!-1</f>
        <v>#REF!</v>
      </c>
      <c r="AE16" s="69" t="e">
        <f>+W16/#REF!-1</f>
        <v>#REF!</v>
      </c>
      <c r="AF16" s="69" t="e">
        <f>+X16/G16-1</f>
        <v>#REF!</v>
      </c>
      <c r="AG16" s="69" t="e">
        <f>+Y16/#REF!-1</f>
        <v>#REF!</v>
      </c>
      <c r="AH16" s="69" t="e">
        <f>+Z16/#REF!-1</f>
        <v>#REF!</v>
      </c>
      <c r="AK16" s="69" t="e">
        <f>+AC16/#REF!-1</f>
        <v>#REF!</v>
      </c>
    </row>
    <row r="17" spans="1:37" s="29" customFormat="1" ht="60" x14ac:dyDescent="0.2">
      <c r="A17" s="41">
        <v>12</v>
      </c>
      <c r="B17" s="28" t="s">
        <v>69</v>
      </c>
      <c r="C17" s="61"/>
      <c r="D17" s="62">
        <v>247748</v>
      </c>
      <c r="E17" s="61"/>
      <c r="F17" s="62">
        <v>268136</v>
      </c>
      <c r="G17" s="61"/>
      <c r="H17" s="62">
        <v>271147</v>
      </c>
      <c r="I17" s="72"/>
      <c r="J17" s="62">
        <v>284755</v>
      </c>
      <c r="K17" s="61"/>
      <c r="L17" s="62">
        <v>306760</v>
      </c>
      <c r="M17" s="61"/>
      <c r="N17" s="62">
        <v>297794</v>
      </c>
      <c r="O17" s="72"/>
      <c r="P17" s="62">
        <v>368470</v>
      </c>
      <c r="Q17" s="61"/>
      <c r="R17" s="62">
        <v>257698</v>
      </c>
      <c r="V17" s="66" t="e">
        <f>+AVERAGE(AVERAGE(AVERAGE(#REF!),MIN(#REF!)),#REF!)</f>
        <v>#REF!</v>
      </c>
      <c r="W17" s="66" t="e">
        <f>+AVERAGE(AVERAGE(AVERAGE(#REF!),MIN(#REF!)),#REF!)</f>
        <v>#REF!</v>
      </c>
      <c r="X17" s="66" t="e">
        <f>+AVERAGE(AVERAGE(AVERAGE(#REF!),MIN(#REF!)),#REF!)</f>
        <v>#REF!</v>
      </c>
      <c r="Y17" s="66" t="e">
        <f>+AVERAGE(AVERAGE(AVERAGE(#REF!),MIN(#REF!)),#REF!)</f>
        <v>#REF!</v>
      </c>
      <c r="Z17" s="66" t="e">
        <f>+AVERAGE(AVERAGE(AVERAGE(#REF!),MIN(#REF!)),#REF!)</f>
        <v>#REF!</v>
      </c>
      <c r="AA17" s="66" t="e">
        <f>+AVERAGE(AVERAGE(AVERAGE(#REF!),MIN(#REF!)),#REF!)</f>
        <v>#REF!</v>
      </c>
      <c r="AB17" s="66" t="e">
        <f>+AVERAGE(AVERAGE(AVERAGE(#REF!),MIN(#REF!)),#REF!)</f>
        <v>#REF!</v>
      </c>
      <c r="AC17" s="66" t="e">
        <f>+AVERAGE(AVERAGE(AVERAGE(#REF!),MIN(#REF!)),#REF!)</f>
        <v>#REF!</v>
      </c>
      <c r="AD17" s="69" t="e">
        <f>+V17/#REF!-1</f>
        <v>#REF!</v>
      </c>
      <c r="AE17" s="69" t="e">
        <f>+W17/#REF!-1</f>
        <v>#REF!</v>
      </c>
      <c r="AF17" s="69" t="e">
        <f>+X17/G17-1</f>
        <v>#REF!</v>
      </c>
      <c r="AG17" s="69" t="e">
        <f>+Y17/#REF!-1</f>
        <v>#REF!</v>
      </c>
      <c r="AH17" s="69" t="e">
        <f>+Z17/#REF!-1</f>
        <v>#REF!</v>
      </c>
      <c r="AK17" s="69" t="e">
        <f>+AC17/#REF!-1</f>
        <v>#REF!</v>
      </c>
    </row>
    <row r="18" spans="1:37" s="29" customFormat="1" ht="60" x14ac:dyDescent="0.2">
      <c r="A18" s="41">
        <v>13</v>
      </c>
      <c r="B18" s="28" t="s">
        <v>70</v>
      </c>
      <c r="C18" s="61"/>
      <c r="D18" s="62">
        <v>408199</v>
      </c>
      <c r="E18" s="61"/>
      <c r="F18" s="62">
        <v>516653</v>
      </c>
      <c r="G18" s="72" t="s">
        <v>51</v>
      </c>
      <c r="H18" s="62" t="s">
        <v>51</v>
      </c>
      <c r="I18" s="72" t="s">
        <v>51</v>
      </c>
      <c r="J18" s="62" t="s">
        <v>51</v>
      </c>
      <c r="K18" s="61"/>
      <c r="L18" s="62">
        <v>485997</v>
      </c>
      <c r="M18" s="72" t="s">
        <v>51</v>
      </c>
      <c r="N18" s="62" t="s">
        <v>51</v>
      </c>
      <c r="O18" s="72" t="s">
        <v>51</v>
      </c>
      <c r="P18" s="62" t="s">
        <v>51</v>
      </c>
      <c r="Q18" s="61"/>
      <c r="R18" s="62">
        <v>418089</v>
      </c>
      <c r="V18" s="66" t="e">
        <f>+AVERAGE(AVERAGE(AVERAGE(#REF!),MIN(#REF!)),#REF!)</f>
        <v>#REF!</v>
      </c>
      <c r="W18" s="66" t="e">
        <f>+AVERAGE(AVERAGE(AVERAGE(#REF!),MIN(#REF!)),#REF!)</f>
        <v>#REF!</v>
      </c>
      <c r="X18" s="66"/>
      <c r="Y18" s="66"/>
      <c r="Z18" s="66" t="e">
        <f>+AVERAGE(AVERAGE(AVERAGE(#REF!),MIN(#REF!)),#REF!)</f>
        <v>#REF!</v>
      </c>
      <c r="AA18" s="66"/>
      <c r="AB18" s="66"/>
      <c r="AC18" s="66" t="e">
        <f>+AVERAGE(AVERAGE(AVERAGE(#REF!),MIN(#REF!)),#REF!)</f>
        <v>#REF!</v>
      </c>
      <c r="AD18" s="69" t="e">
        <f>+V18/#REF!-1</f>
        <v>#REF!</v>
      </c>
      <c r="AE18" s="69" t="e">
        <f>+W18/#REF!-1</f>
        <v>#REF!</v>
      </c>
      <c r="AF18" s="69"/>
      <c r="AG18" s="69"/>
      <c r="AH18" s="69" t="e">
        <f>+Z18/#REF!-1</f>
        <v>#REF!</v>
      </c>
      <c r="AK18" s="69" t="e">
        <f>+AC18/#REF!-1</f>
        <v>#REF!</v>
      </c>
    </row>
    <row r="19" spans="1:37" s="29" customFormat="1" ht="60" x14ac:dyDescent="0.2">
      <c r="A19" s="41">
        <v>14</v>
      </c>
      <c r="B19" s="28" t="s">
        <v>71</v>
      </c>
      <c r="C19" s="61"/>
      <c r="D19" s="62">
        <v>196951</v>
      </c>
      <c r="E19" s="61"/>
      <c r="F19" s="62">
        <v>215817</v>
      </c>
      <c r="G19" s="61"/>
      <c r="H19" s="62">
        <v>217693</v>
      </c>
      <c r="I19" s="72"/>
      <c r="J19" s="62">
        <v>219221</v>
      </c>
      <c r="K19" s="61"/>
      <c r="L19" s="62">
        <v>246655</v>
      </c>
      <c r="M19" s="70"/>
      <c r="N19" s="62">
        <v>240946</v>
      </c>
      <c r="O19" s="72"/>
      <c r="P19" s="62">
        <v>294136</v>
      </c>
      <c r="Q19" s="61"/>
      <c r="R19" s="62">
        <v>205711</v>
      </c>
      <c r="V19" s="66" t="e">
        <f>+AVERAGE(AVERAGE(AVERAGE(#REF!),MIN(#REF!)),#REF!)</f>
        <v>#REF!</v>
      </c>
      <c r="W19" s="66" t="e">
        <f>+AVERAGE(AVERAGE(AVERAGE(#REF!),MIN(#REF!)),#REF!)</f>
        <v>#REF!</v>
      </c>
      <c r="X19" s="66" t="e">
        <f>+AVERAGE(AVERAGE(AVERAGE(#REF!),MIN(#REF!)),#REF!)</f>
        <v>#REF!</v>
      </c>
      <c r="Y19" s="66" t="e">
        <f>+AVERAGE(AVERAGE(AVERAGE(#REF!),MIN(#REF!)),#REF!)</f>
        <v>#REF!</v>
      </c>
      <c r="Z19" s="66" t="e">
        <f>+AVERAGE(AVERAGE(AVERAGE(#REF!),MIN(#REF!)),#REF!)</f>
        <v>#REF!</v>
      </c>
      <c r="AA19" s="66" t="e">
        <f>+AVERAGE(AVERAGE(AVERAGE(#REF!),MIN(#REF!)),#REF!)</f>
        <v>#REF!</v>
      </c>
      <c r="AB19" s="66" t="e">
        <f>+AVERAGE(AVERAGE(AVERAGE(#REF!),MIN(#REF!)),#REF!)</f>
        <v>#REF!</v>
      </c>
      <c r="AC19" s="66" t="e">
        <f>+AVERAGE(AVERAGE(AVERAGE(#REF!),MIN(#REF!)),#REF!)</f>
        <v>#REF!</v>
      </c>
      <c r="AD19" s="69" t="e">
        <f>+V19/#REF!-1</f>
        <v>#REF!</v>
      </c>
      <c r="AE19" s="69" t="e">
        <f>+W19/#REF!-1</f>
        <v>#REF!</v>
      </c>
      <c r="AF19" s="69" t="e">
        <f>+X19/G19-1</f>
        <v>#REF!</v>
      </c>
      <c r="AG19" s="69" t="e">
        <f>+Y19/#REF!-1</f>
        <v>#REF!</v>
      </c>
      <c r="AH19" s="69" t="e">
        <f>+Z19/#REF!-1</f>
        <v>#REF!</v>
      </c>
      <c r="AK19" s="69" t="e">
        <f>+AC19/#REF!-1</f>
        <v>#REF!</v>
      </c>
    </row>
    <row r="20" spans="1:37" s="29" customFormat="1" ht="60" x14ac:dyDescent="0.2">
      <c r="A20" s="41">
        <v>15</v>
      </c>
      <c r="B20" s="28" t="s">
        <v>72</v>
      </c>
      <c r="C20" s="61"/>
      <c r="D20" s="62">
        <v>281625</v>
      </c>
      <c r="E20" s="61"/>
      <c r="F20" s="62">
        <v>301815</v>
      </c>
      <c r="G20" s="61"/>
      <c r="H20" s="62">
        <v>306908</v>
      </c>
      <c r="I20" s="72"/>
      <c r="J20" s="62">
        <v>304551</v>
      </c>
      <c r="K20" s="61"/>
      <c r="L20" s="62">
        <v>334105</v>
      </c>
      <c r="M20" s="70"/>
      <c r="N20" s="62">
        <v>324927</v>
      </c>
      <c r="O20" s="72"/>
      <c r="P20" s="62">
        <v>427069</v>
      </c>
      <c r="Q20" s="61"/>
      <c r="R20" s="62">
        <v>289526</v>
      </c>
      <c r="V20" s="66" t="e">
        <f>+AVERAGE(AVERAGE(AVERAGE(#REF!),MIN(#REF!)),#REF!)</f>
        <v>#REF!</v>
      </c>
      <c r="W20" s="66" t="e">
        <f>+AVERAGE(AVERAGE(AVERAGE(#REF!),MIN(#REF!)),#REF!)</f>
        <v>#REF!</v>
      </c>
      <c r="X20" s="66" t="e">
        <f>+AVERAGE(AVERAGE(AVERAGE(#REF!),MIN(#REF!)),#REF!)</f>
        <v>#REF!</v>
      </c>
      <c r="Y20" s="66" t="e">
        <f>+AVERAGE(AVERAGE(AVERAGE(#REF!),MIN(#REF!)),#REF!)</f>
        <v>#REF!</v>
      </c>
      <c r="Z20" s="66" t="e">
        <f>+AVERAGE(AVERAGE(AVERAGE(#REF!),MIN(#REF!)),#REF!)</f>
        <v>#REF!</v>
      </c>
      <c r="AA20" s="66" t="e">
        <f>+AVERAGE(AVERAGE(AVERAGE(#REF!),MIN(#REF!)),#REF!)</f>
        <v>#REF!</v>
      </c>
      <c r="AB20" s="66" t="e">
        <f>+AVERAGE(AVERAGE(AVERAGE(#REF!),MIN(#REF!)),#REF!)</f>
        <v>#REF!</v>
      </c>
      <c r="AC20" s="66" t="e">
        <f>+AVERAGE(AVERAGE(AVERAGE(#REF!),MIN(#REF!)),#REF!)</f>
        <v>#REF!</v>
      </c>
      <c r="AD20" s="69" t="e">
        <f>+V20/#REF!-1</f>
        <v>#REF!</v>
      </c>
      <c r="AE20" s="69" t="e">
        <f>+W20/#REF!-1</f>
        <v>#REF!</v>
      </c>
      <c r="AF20" s="69" t="e">
        <f>+X20/G20-1</f>
        <v>#REF!</v>
      </c>
      <c r="AG20" s="69" t="e">
        <f>+Y20/#REF!-1</f>
        <v>#REF!</v>
      </c>
      <c r="AH20" s="69" t="e">
        <f>+Z20/#REF!-1</f>
        <v>#REF!</v>
      </c>
      <c r="AK20" s="69" t="e">
        <f>+AC20/#REF!-1</f>
        <v>#REF!</v>
      </c>
    </row>
    <row r="21" spans="1:37" s="29" customFormat="1" ht="60" x14ac:dyDescent="0.2">
      <c r="A21" s="41">
        <v>16</v>
      </c>
      <c r="B21" s="28" t="s">
        <v>73</v>
      </c>
      <c r="C21" s="61"/>
      <c r="D21" s="62">
        <v>491245</v>
      </c>
      <c r="E21" s="61"/>
      <c r="F21" s="62">
        <v>630463</v>
      </c>
      <c r="G21" s="72" t="s">
        <v>51</v>
      </c>
      <c r="H21" s="62" t="s">
        <v>51</v>
      </c>
      <c r="I21" s="72" t="s">
        <v>51</v>
      </c>
      <c r="J21" s="62" t="s">
        <v>51</v>
      </c>
      <c r="K21" s="61"/>
      <c r="L21" s="62">
        <v>603873</v>
      </c>
      <c r="M21" s="73" t="s">
        <v>51</v>
      </c>
      <c r="N21" s="62" t="s">
        <v>51</v>
      </c>
      <c r="O21" s="72" t="s">
        <v>51</v>
      </c>
      <c r="P21" s="62" t="s">
        <v>51</v>
      </c>
      <c r="Q21" s="61"/>
      <c r="R21" s="62">
        <v>511451</v>
      </c>
      <c r="V21" s="66" t="e">
        <f>+AVERAGE(AVERAGE(AVERAGE(#REF!),MIN(#REF!)),#REF!)</f>
        <v>#REF!</v>
      </c>
      <c r="W21" s="66" t="e">
        <f>+AVERAGE(AVERAGE(AVERAGE(#REF!),MIN(#REF!)),#REF!)</f>
        <v>#REF!</v>
      </c>
      <c r="X21" s="66"/>
      <c r="Y21" s="66"/>
      <c r="Z21" s="66" t="e">
        <f>+AVERAGE(AVERAGE(AVERAGE(#REF!),MIN(#REF!)),#REF!)</f>
        <v>#REF!</v>
      </c>
      <c r="AA21" s="66"/>
      <c r="AB21" s="66"/>
      <c r="AC21" s="66" t="e">
        <f>+AVERAGE(AVERAGE(AVERAGE(#REF!),MIN(#REF!)),#REF!)</f>
        <v>#REF!</v>
      </c>
      <c r="AD21" s="69" t="e">
        <f>+V21/#REF!-1</f>
        <v>#REF!</v>
      </c>
      <c r="AE21" s="69" t="e">
        <f>+W21/#REF!-1</f>
        <v>#REF!</v>
      </c>
      <c r="AF21" s="69"/>
      <c r="AG21" s="69"/>
      <c r="AH21" s="69" t="e">
        <f>+Z21/#REF!-1</f>
        <v>#REF!</v>
      </c>
      <c r="AK21" s="69" t="e">
        <f>+AC21/#REF!-1</f>
        <v>#REF!</v>
      </c>
    </row>
    <row r="22" spans="1:37" s="29" customFormat="1" ht="12" x14ac:dyDescent="0.2">
      <c r="A22" s="41">
        <v>17</v>
      </c>
      <c r="B22" s="28" t="s">
        <v>44</v>
      </c>
      <c r="C22" s="61"/>
      <c r="D22" s="62">
        <v>156052</v>
      </c>
      <c r="E22" s="61"/>
      <c r="F22" s="62">
        <v>169482</v>
      </c>
      <c r="G22" s="61"/>
      <c r="H22" s="62">
        <v>181715</v>
      </c>
      <c r="I22" s="72"/>
      <c r="J22" s="62">
        <v>185873</v>
      </c>
      <c r="K22" s="61"/>
      <c r="L22" s="62">
        <v>205355</v>
      </c>
      <c r="M22" s="61"/>
      <c r="N22" s="62">
        <v>195137</v>
      </c>
      <c r="O22" s="72"/>
      <c r="P22" s="62">
        <v>278672</v>
      </c>
      <c r="Q22" s="61"/>
      <c r="R22" s="62">
        <v>162661</v>
      </c>
      <c r="V22" s="66" t="e">
        <f>+AVERAGE(AVERAGE(AVERAGE(#REF!),MIN(#REF!)),#REF!)</f>
        <v>#REF!</v>
      </c>
      <c r="W22" s="66" t="e">
        <f>+AVERAGE(AVERAGE(AVERAGE(#REF!),MIN(#REF!)),#REF!)</f>
        <v>#REF!</v>
      </c>
      <c r="X22" s="66" t="e">
        <f>+AVERAGE(AVERAGE(AVERAGE(#REF!),MIN(#REF!)),#REF!)</f>
        <v>#REF!</v>
      </c>
      <c r="Y22" s="66" t="e">
        <f>+AVERAGE(AVERAGE(AVERAGE(#REF!),MIN(#REF!)),#REF!)</f>
        <v>#REF!</v>
      </c>
      <c r="Z22" s="66" t="e">
        <f>+AVERAGE(AVERAGE(AVERAGE(#REF!),MIN(#REF!)),#REF!)</f>
        <v>#REF!</v>
      </c>
      <c r="AA22" s="66" t="e">
        <f>+AVERAGE(AVERAGE(AVERAGE(#REF!),MIN(#REF!)),#REF!)</f>
        <v>#REF!</v>
      </c>
      <c r="AB22" s="66" t="e">
        <f>+AVERAGE(AVERAGE(AVERAGE(#REF!),MIN(#REF!)),#REF!)</f>
        <v>#REF!</v>
      </c>
      <c r="AC22" s="66" t="e">
        <f>+AVERAGE(AVERAGE(AVERAGE(#REF!),MIN(#REF!)),#REF!)</f>
        <v>#REF!</v>
      </c>
      <c r="AD22" s="69" t="e">
        <f>+V22/#REF!-1</f>
        <v>#REF!</v>
      </c>
      <c r="AE22" s="69" t="e">
        <f>+W22/#REF!-1</f>
        <v>#REF!</v>
      </c>
      <c r="AF22" s="69" t="e">
        <f>+X22/G22-1</f>
        <v>#REF!</v>
      </c>
      <c r="AG22" s="69" t="e">
        <f>+Y22/#REF!-1</f>
        <v>#REF!</v>
      </c>
      <c r="AH22" s="69" t="e">
        <f>+Z22/#REF!-1</f>
        <v>#REF!</v>
      </c>
      <c r="AK22" s="69" t="e">
        <f>+AC22/#REF!-1</f>
        <v>#REF!</v>
      </c>
    </row>
    <row r="23" spans="1:37" s="29" customFormat="1" ht="12" x14ac:dyDescent="0.2">
      <c r="A23" s="41">
        <v>18</v>
      </c>
      <c r="B23" s="28" t="s">
        <v>45</v>
      </c>
      <c r="C23" s="61"/>
      <c r="D23" s="62">
        <v>125722</v>
      </c>
      <c r="E23" s="61"/>
      <c r="F23" s="62">
        <v>158851</v>
      </c>
      <c r="G23" s="72" t="s">
        <v>51</v>
      </c>
      <c r="H23" s="62" t="s">
        <v>51</v>
      </c>
      <c r="I23" s="72" t="s">
        <v>51</v>
      </c>
      <c r="J23" s="62" t="s">
        <v>51</v>
      </c>
      <c r="K23" s="61"/>
      <c r="L23" s="62">
        <v>156848</v>
      </c>
      <c r="M23" s="72" t="s">
        <v>51</v>
      </c>
      <c r="N23" s="62" t="s">
        <v>51</v>
      </c>
      <c r="O23" s="72" t="s">
        <v>51</v>
      </c>
      <c r="P23" s="62" t="s">
        <v>51</v>
      </c>
      <c r="Q23" s="61"/>
      <c r="R23" s="62">
        <v>132360</v>
      </c>
      <c r="V23" s="66" t="e">
        <f>+AVERAGE(AVERAGE(AVERAGE(#REF!),MIN(#REF!)),#REF!)</f>
        <v>#REF!</v>
      </c>
      <c r="W23" s="66" t="e">
        <f>+AVERAGE(AVERAGE(AVERAGE(#REF!),MIN(#REF!)),#REF!)</f>
        <v>#REF!</v>
      </c>
      <c r="X23" s="66"/>
      <c r="Y23" s="66"/>
      <c r="Z23" s="66" t="e">
        <f>+AVERAGE(AVERAGE(AVERAGE(#REF!),MIN(#REF!)),#REF!)</f>
        <v>#REF!</v>
      </c>
      <c r="AA23" s="66"/>
      <c r="AB23" s="66"/>
      <c r="AC23" s="66" t="e">
        <f>+AVERAGE(AVERAGE(AVERAGE(#REF!),MIN(#REF!)),#REF!)</f>
        <v>#REF!</v>
      </c>
      <c r="AD23" s="69" t="e">
        <f>+V23/#REF!-1</f>
        <v>#REF!</v>
      </c>
      <c r="AE23" s="69" t="e">
        <f>+W23/#REF!-1</f>
        <v>#REF!</v>
      </c>
      <c r="AF23" s="69"/>
      <c r="AG23" s="69"/>
      <c r="AH23" s="69" t="e">
        <f>+Z23/#REF!-1</f>
        <v>#REF!</v>
      </c>
      <c r="AK23" s="69" t="e">
        <f>+AC23/#REF!-1</f>
        <v>#REF!</v>
      </c>
    </row>
    <row r="24" spans="1:37" s="29" customFormat="1" ht="12" x14ac:dyDescent="0.2">
      <c r="A24" s="41">
        <v>19</v>
      </c>
      <c r="B24" s="28" t="s">
        <v>52</v>
      </c>
      <c r="C24" s="61"/>
      <c r="D24" s="62">
        <v>123385</v>
      </c>
      <c r="E24" s="61"/>
      <c r="F24" s="62">
        <v>136743</v>
      </c>
      <c r="G24" s="61"/>
      <c r="H24" s="62">
        <v>139195</v>
      </c>
      <c r="I24" s="72"/>
      <c r="J24" s="62">
        <v>140751</v>
      </c>
      <c r="K24" s="61"/>
      <c r="L24" s="62">
        <v>154591</v>
      </c>
      <c r="M24" s="61"/>
      <c r="N24" s="62">
        <v>148084</v>
      </c>
      <c r="O24" s="72"/>
      <c r="P24" s="62">
        <v>186890</v>
      </c>
      <c r="Q24" s="61"/>
      <c r="R24" s="62">
        <v>128179</v>
      </c>
      <c r="V24" s="66" t="e">
        <f>+AVERAGE(AVERAGE(AVERAGE(#REF!),MIN(#REF!)),#REF!)</f>
        <v>#REF!</v>
      </c>
      <c r="W24" s="66" t="e">
        <f>+AVERAGE(AVERAGE(AVERAGE(#REF!),MIN(#REF!)),#REF!)</f>
        <v>#REF!</v>
      </c>
      <c r="X24" s="66" t="e">
        <f>+AVERAGE(AVERAGE(AVERAGE(#REF!),MIN(#REF!)),#REF!)</f>
        <v>#REF!</v>
      </c>
      <c r="Y24" s="66" t="e">
        <f>+AVERAGE(AVERAGE(AVERAGE(#REF!),MIN(#REF!)),#REF!)</f>
        <v>#REF!</v>
      </c>
      <c r="Z24" s="66" t="e">
        <f>+AVERAGE(AVERAGE(AVERAGE(#REF!),MIN(#REF!)),#REF!)</f>
        <v>#REF!</v>
      </c>
      <c r="AA24" s="66" t="e">
        <f>+AVERAGE(AVERAGE(AVERAGE(#REF!),MIN(#REF!)),#REF!)</f>
        <v>#REF!</v>
      </c>
      <c r="AB24" s="66" t="e">
        <f>+AVERAGE(AVERAGE(AVERAGE(#REF!),MIN(#REF!)),#REF!)</f>
        <v>#REF!</v>
      </c>
      <c r="AC24" s="66" t="e">
        <f>+AVERAGE(AVERAGE(AVERAGE(#REF!),MIN(#REF!)),#REF!)</f>
        <v>#REF!</v>
      </c>
      <c r="AD24" s="69" t="e">
        <f>+V24/#REF!-1</f>
        <v>#REF!</v>
      </c>
      <c r="AE24" s="69" t="e">
        <f>+W24/#REF!-1</f>
        <v>#REF!</v>
      </c>
      <c r="AF24" s="69" t="e">
        <f>+X24/G24-1</f>
        <v>#REF!</v>
      </c>
      <c r="AG24" s="69" t="e">
        <f>+Y24/#REF!-1</f>
        <v>#REF!</v>
      </c>
      <c r="AH24" s="69" t="e">
        <f>+Z24/#REF!-1</f>
        <v>#REF!</v>
      </c>
      <c r="AK24" s="69" t="e">
        <f>+AC24/#REF!-1</f>
        <v>#REF!</v>
      </c>
    </row>
    <row r="25" spans="1:37" s="29" customFormat="1" ht="12" x14ac:dyDescent="0.2">
      <c r="A25" s="41">
        <v>20</v>
      </c>
      <c r="B25" s="28" t="s">
        <v>46</v>
      </c>
      <c r="C25" s="61"/>
      <c r="D25" s="62">
        <v>132591</v>
      </c>
      <c r="E25" s="61"/>
      <c r="F25" s="62">
        <v>149252</v>
      </c>
      <c r="G25" s="72" t="s">
        <v>51</v>
      </c>
      <c r="H25" s="62" t="s">
        <v>51</v>
      </c>
      <c r="I25" s="72" t="s">
        <v>51</v>
      </c>
      <c r="J25" s="62" t="s">
        <v>51</v>
      </c>
      <c r="K25" s="61"/>
      <c r="L25" s="62">
        <v>166468</v>
      </c>
      <c r="M25" s="72" t="s">
        <v>51</v>
      </c>
      <c r="N25" s="62" t="s">
        <v>51</v>
      </c>
      <c r="O25" s="72" t="s">
        <v>51</v>
      </c>
      <c r="P25" s="62" t="s">
        <v>51</v>
      </c>
      <c r="Q25" s="61"/>
      <c r="R25" s="62">
        <v>139024</v>
      </c>
      <c r="V25" s="66" t="e">
        <f>+AVERAGE(AVERAGE(AVERAGE(#REF!),MIN(#REF!)),#REF!)</f>
        <v>#REF!</v>
      </c>
      <c r="W25" s="66" t="e">
        <f>+AVERAGE(AVERAGE(AVERAGE(#REF!),MIN(#REF!)),#REF!)</f>
        <v>#REF!</v>
      </c>
      <c r="X25" s="66"/>
      <c r="Y25" s="66"/>
      <c r="Z25" s="66" t="e">
        <f>+AVERAGE(AVERAGE(AVERAGE(#REF!),MIN(#REF!)),#REF!)</f>
        <v>#REF!</v>
      </c>
      <c r="AA25" s="66"/>
      <c r="AB25" s="66"/>
      <c r="AC25" s="66" t="e">
        <f>+AVERAGE(AVERAGE(AVERAGE(#REF!),MIN(#REF!)),#REF!)</f>
        <v>#REF!</v>
      </c>
      <c r="AD25" s="69" t="e">
        <f>+V25/#REF!-1</f>
        <v>#REF!</v>
      </c>
      <c r="AE25" s="69" t="e">
        <f>+W25/#REF!-1</f>
        <v>#REF!</v>
      </c>
      <c r="AF25" s="69"/>
      <c r="AG25" s="69"/>
      <c r="AH25" s="69" t="e">
        <f>+Z25/#REF!-1</f>
        <v>#REF!</v>
      </c>
      <c r="AK25" s="69" t="e">
        <f>+AC25/#REF!-1</f>
        <v>#REF!</v>
      </c>
    </row>
    <row r="26" spans="1:37" s="29" customFormat="1" ht="12" x14ac:dyDescent="0.2">
      <c r="A26" s="41">
        <v>21</v>
      </c>
      <c r="B26" s="28" t="s">
        <v>47</v>
      </c>
      <c r="C26" s="61"/>
      <c r="D26" s="62">
        <v>102743</v>
      </c>
      <c r="E26" s="61"/>
      <c r="F26" s="62">
        <v>128974</v>
      </c>
      <c r="G26" s="72" t="s">
        <v>51</v>
      </c>
      <c r="H26" s="62" t="s">
        <v>51</v>
      </c>
      <c r="I26" s="72" t="s">
        <v>51</v>
      </c>
      <c r="J26" s="62" t="s">
        <v>51</v>
      </c>
      <c r="K26" s="61"/>
      <c r="L26" s="62">
        <v>129185</v>
      </c>
      <c r="M26" s="72" t="s">
        <v>51</v>
      </c>
      <c r="N26" s="62" t="s">
        <v>51</v>
      </c>
      <c r="O26" s="73" t="s">
        <v>51</v>
      </c>
      <c r="P26" s="62" t="s">
        <v>51</v>
      </c>
      <c r="Q26" s="61"/>
      <c r="R26" s="62">
        <v>110119</v>
      </c>
      <c r="V26" s="66" t="e">
        <f>+AVERAGE(AVERAGE(AVERAGE(#REF!),MIN(#REF!)),#REF!)</f>
        <v>#REF!</v>
      </c>
      <c r="W26" s="66" t="e">
        <f>+AVERAGE(AVERAGE(AVERAGE(#REF!),MIN(#REF!)),#REF!)</f>
        <v>#REF!</v>
      </c>
      <c r="X26" s="66"/>
      <c r="Y26" s="66"/>
      <c r="Z26" s="66" t="e">
        <f>+AVERAGE(AVERAGE(AVERAGE(#REF!),MIN(#REF!)),#REF!)</f>
        <v>#REF!</v>
      </c>
      <c r="AA26" s="66"/>
      <c r="AB26" s="66"/>
      <c r="AC26" s="66" t="e">
        <f>+AVERAGE(AVERAGE(AVERAGE(#REF!),MIN(#REF!)),#REF!)</f>
        <v>#REF!</v>
      </c>
      <c r="AD26" s="69" t="e">
        <f>+V26/#REF!-1</f>
        <v>#REF!</v>
      </c>
      <c r="AE26" s="69" t="e">
        <f>+W26/#REF!-1</f>
        <v>#REF!</v>
      </c>
      <c r="AF26" s="69"/>
      <c r="AG26" s="69"/>
      <c r="AH26" s="69" t="e">
        <f>+Z26/#REF!-1</f>
        <v>#REF!</v>
      </c>
      <c r="AK26" s="69" t="e">
        <f>+AC26/#REF!-1</f>
        <v>#REF!</v>
      </c>
    </row>
    <row r="27" spans="1:37" s="29" customFormat="1" ht="12" x14ac:dyDescent="0.2">
      <c r="A27" s="41">
        <v>22</v>
      </c>
      <c r="B27" s="28" t="s">
        <v>48</v>
      </c>
      <c r="C27" s="61"/>
      <c r="D27" s="62">
        <v>111130</v>
      </c>
      <c r="E27" s="61"/>
      <c r="F27" s="62">
        <v>125478</v>
      </c>
      <c r="G27" s="72" t="s">
        <v>51</v>
      </c>
      <c r="H27" s="62" t="s">
        <v>51</v>
      </c>
      <c r="I27" s="72" t="s">
        <v>51</v>
      </c>
      <c r="J27" s="62" t="s">
        <v>51</v>
      </c>
      <c r="K27" s="61"/>
      <c r="L27" s="62">
        <v>140184</v>
      </c>
      <c r="M27" s="72" t="s">
        <v>51</v>
      </c>
      <c r="N27" s="62" t="s">
        <v>51</v>
      </c>
      <c r="O27" s="72" t="s">
        <v>51</v>
      </c>
      <c r="P27" s="62" t="s">
        <v>51</v>
      </c>
      <c r="Q27" s="61"/>
      <c r="R27" s="62">
        <v>117387</v>
      </c>
      <c r="V27" s="66" t="e">
        <f>+AVERAGE(AVERAGE(AVERAGE(#REF!),MIN(#REF!)),#REF!)</f>
        <v>#REF!</v>
      </c>
      <c r="W27" s="66" t="e">
        <f>+AVERAGE(AVERAGE(AVERAGE(#REF!),MIN(#REF!)),#REF!)</f>
        <v>#REF!</v>
      </c>
      <c r="X27" s="66"/>
      <c r="Y27" s="66"/>
      <c r="Z27" s="66" t="e">
        <f>+AVERAGE(AVERAGE(AVERAGE(#REF!),MIN(#REF!)),#REF!)</f>
        <v>#REF!</v>
      </c>
      <c r="AA27" s="66"/>
      <c r="AB27" s="66"/>
      <c r="AC27" s="66" t="e">
        <f>+AVERAGE(AVERAGE(AVERAGE(#REF!),MIN(#REF!)),#REF!)</f>
        <v>#REF!</v>
      </c>
      <c r="AD27" s="69" t="e">
        <f>+V27/#REF!-1</f>
        <v>#REF!</v>
      </c>
      <c r="AE27" s="69" t="e">
        <f>+W27/#REF!-1</f>
        <v>#REF!</v>
      </c>
      <c r="AF27" s="69"/>
      <c r="AG27" s="69"/>
      <c r="AH27" s="69" t="e">
        <f>+Z27/#REF!-1</f>
        <v>#REF!</v>
      </c>
      <c r="AK27" s="69" t="e">
        <f>+AC27/#REF!-1</f>
        <v>#REF!</v>
      </c>
    </row>
    <row r="28" spans="1:37" s="29" customFormat="1" ht="12" x14ac:dyDescent="0.2">
      <c r="A28" s="41">
        <v>23</v>
      </c>
      <c r="B28" s="28" t="s">
        <v>49</v>
      </c>
      <c r="C28" s="61"/>
      <c r="D28" s="62">
        <v>104725</v>
      </c>
      <c r="E28" s="61"/>
      <c r="F28" s="62">
        <v>137114</v>
      </c>
      <c r="G28" s="72" t="s">
        <v>51</v>
      </c>
      <c r="H28" s="62" t="s">
        <v>51</v>
      </c>
      <c r="I28" s="72" t="s">
        <v>51</v>
      </c>
      <c r="J28" s="62" t="s">
        <v>51</v>
      </c>
      <c r="K28" s="61"/>
      <c r="L28" s="62">
        <v>135468</v>
      </c>
      <c r="M28" s="72" t="s">
        <v>51</v>
      </c>
      <c r="N28" s="62" t="s">
        <v>51</v>
      </c>
      <c r="O28" s="72" t="s">
        <v>51</v>
      </c>
      <c r="P28" s="62" t="s">
        <v>51</v>
      </c>
      <c r="Q28" s="61"/>
      <c r="R28" s="62">
        <v>111776</v>
      </c>
      <c r="V28" s="66" t="e">
        <f>+AVERAGE(AVERAGE(AVERAGE(#REF!),MIN(#REF!)),#REF!)</f>
        <v>#REF!</v>
      </c>
      <c r="W28" s="66" t="e">
        <f>+AVERAGE(AVERAGE(AVERAGE(#REF!),MIN(#REF!)),#REF!)</f>
        <v>#REF!</v>
      </c>
      <c r="X28" s="66"/>
      <c r="Y28" s="66"/>
      <c r="Z28" s="66" t="e">
        <f>+AVERAGE(AVERAGE(AVERAGE(#REF!),MIN(#REF!)),#REF!)</f>
        <v>#REF!</v>
      </c>
      <c r="AA28" s="66"/>
      <c r="AB28" s="66"/>
      <c r="AC28" s="66" t="e">
        <f>+AVERAGE(AVERAGE(AVERAGE(#REF!),MIN(#REF!)),#REF!)</f>
        <v>#REF!</v>
      </c>
      <c r="AD28" s="69" t="e">
        <f>+V28/#REF!-1</f>
        <v>#REF!</v>
      </c>
      <c r="AE28" s="69" t="e">
        <f>+W28/#REF!-1</f>
        <v>#REF!</v>
      </c>
      <c r="AF28" s="69"/>
      <c r="AG28" s="69"/>
      <c r="AH28" s="69" t="e">
        <f>+Z28/#REF!-1</f>
        <v>#REF!</v>
      </c>
      <c r="AK28" s="69" t="e">
        <f>+AC28/#REF!-1</f>
        <v>#REF!</v>
      </c>
    </row>
    <row r="29" spans="1:37" s="29" customFormat="1" ht="24" x14ac:dyDescent="0.2">
      <c r="A29" s="41">
        <v>24</v>
      </c>
      <c r="B29" s="28" t="s">
        <v>50</v>
      </c>
      <c r="C29" s="70"/>
      <c r="D29" s="62">
        <v>86191</v>
      </c>
      <c r="E29" s="70"/>
      <c r="F29" s="62">
        <v>101660</v>
      </c>
      <c r="G29" s="72" t="s">
        <v>51</v>
      </c>
      <c r="H29" s="62" t="s">
        <v>51</v>
      </c>
      <c r="I29" s="72" t="s">
        <v>51</v>
      </c>
      <c r="J29" s="62" t="s">
        <v>51</v>
      </c>
      <c r="K29" s="70"/>
      <c r="L29" s="62">
        <v>105808</v>
      </c>
      <c r="M29" s="72" t="s">
        <v>51</v>
      </c>
      <c r="N29" s="62" t="s">
        <v>51</v>
      </c>
      <c r="O29" s="72" t="s">
        <v>51</v>
      </c>
      <c r="P29" s="62" t="s">
        <v>51</v>
      </c>
      <c r="Q29" s="70"/>
      <c r="R29" s="62">
        <v>92937</v>
      </c>
      <c r="V29" s="66" t="e">
        <f>+AVERAGE(AVERAGE(AVERAGE(#REF!,#REF!),MIN(#REF!,#REF!)),#REF!)</f>
        <v>#REF!</v>
      </c>
      <c r="W29" s="66" t="e">
        <f>+AVERAGE(AVERAGE(AVERAGE(#REF!,#REF!),MIN(#REF!)),#REF!)</f>
        <v>#REF!</v>
      </c>
      <c r="X29" s="66"/>
      <c r="Y29" s="66"/>
      <c r="Z29" s="66" t="e">
        <f>+AVERAGE(AVERAGE(AVERAGE(#REF!,#REF!),MIN(#REF!,#REF!)),#REF!)</f>
        <v>#REF!</v>
      </c>
      <c r="AA29" s="66"/>
      <c r="AB29" s="66"/>
      <c r="AC29" s="66" t="e">
        <f>+AVERAGE(AVERAGE(AVERAGE(#REF!,#REF!),MIN(#REF!,#REF!)),#REF!)</f>
        <v>#REF!</v>
      </c>
      <c r="AD29" s="69" t="e">
        <f>+V29/#REF!-1</f>
        <v>#REF!</v>
      </c>
      <c r="AE29" s="69" t="e">
        <f>+W29/#REF!-1</f>
        <v>#REF!</v>
      </c>
      <c r="AF29" s="69"/>
      <c r="AG29" s="69"/>
      <c r="AH29" s="69" t="e">
        <f>+Z29/#REF!-1</f>
        <v>#REF!</v>
      </c>
      <c r="AK29" s="69" t="e">
        <f>+AC29/#REF!-1</f>
        <v>#REF!</v>
      </c>
    </row>
    <row r="30" spans="1:37" s="29" customFormat="1" ht="24" x14ac:dyDescent="0.2">
      <c r="A30" s="41">
        <v>25</v>
      </c>
      <c r="B30" s="28" t="s">
        <v>151</v>
      </c>
      <c r="C30" s="70"/>
      <c r="D30" s="62">
        <v>133991</v>
      </c>
      <c r="E30" s="70"/>
      <c r="F30" s="62">
        <v>151556</v>
      </c>
      <c r="G30" s="72" t="s">
        <v>51</v>
      </c>
      <c r="H30" s="62" t="s">
        <v>51</v>
      </c>
      <c r="I30" s="72" t="s">
        <v>51</v>
      </c>
      <c r="J30" s="62" t="s">
        <v>51</v>
      </c>
      <c r="K30" s="70"/>
      <c r="L30" s="62">
        <v>164731</v>
      </c>
      <c r="M30" s="72" t="s">
        <v>51</v>
      </c>
      <c r="N30" s="62" t="s">
        <v>51</v>
      </c>
      <c r="O30" s="72" t="s">
        <v>51</v>
      </c>
      <c r="P30" s="62" t="s">
        <v>51</v>
      </c>
      <c r="Q30" s="70"/>
      <c r="R30" s="62">
        <v>144254</v>
      </c>
      <c r="V30" s="66" t="e">
        <f>+AVERAGE(AVERAGE(AVERAGE(#REF!,#REF!),MIN(#REF!,#REF!)),#REF!)</f>
        <v>#REF!</v>
      </c>
      <c r="W30" s="66" t="e">
        <f>+AVERAGE(AVERAGE(AVERAGE(#REF!,#REF!),MIN(#REF!)),#REF!)</f>
        <v>#REF!</v>
      </c>
      <c r="X30" s="66"/>
      <c r="Y30" s="66"/>
      <c r="Z30" s="66" t="e">
        <f>+AVERAGE(AVERAGE(AVERAGE(#REF!,#REF!),MIN(#REF!,#REF!)),#REF!)</f>
        <v>#REF!</v>
      </c>
      <c r="AA30" s="66"/>
      <c r="AB30" s="66"/>
      <c r="AC30" s="66" t="e">
        <f>+AVERAGE(AVERAGE(AVERAGE(#REF!,#REF!),MIN(#REF!,#REF!)),#REF!)</f>
        <v>#REF!</v>
      </c>
      <c r="AD30" s="69" t="e">
        <f>+V30/#REF!-1</f>
        <v>#REF!</v>
      </c>
      <c r="AE30" s="69" t="e">
        <f>+W30/#REF!-1</f>
        <v>#REF!</v>
      </c>
      <c r="AF30" s="69"/>
      <c r="AG30" s="69"/>
      <c r="AH30" s="69" t="e">
        <f>+Z30/#REF!-1</f>
        <v>#REF!</v>
      </c>
      <c r="AK30" s="69" t="e">
        <f>+AC30/#REF!-1</f>
        <v>#REF!</v>
      </c>
    </row>
    <row r="31" spans="1:37" s="29" customFormat="1" ht="24" x14ac:dyDescent="0.2">
      <c r="A31" s="41">
        <v>26</v>
      </c>
      <c r="B31" s="28" t="s">
        <v>74</v>
      </c>
      <c r="C31" s="70"/>
      <c r="D31" s="62">
        <v>143324</v>
      </c>
      <c r="E31" s="70"/>
      <c r="F31" s="62">
        <v>162711</v>
      </c>
      <c r="G31" s="72" t="s">
        <v>51</v>
      </c>
      <c r="H31" s="62" t="s">
        <v>51</v>
      </c>
      <c r="I31" s="72" t="s">
        <v>51</v>
      </c>
      <c r="J31" s="62" t="s">
        <v>51</v>
      </c>
      <c r="K31" s="70"/>
      <c r="L31" s="62">
        <v>167046</v>
      </c>
      <c r="M31" s="72" t="s">
        <v>51</v>
      </c>
      <c r="N31" s="62" t="s">
        <v>51</v>
      </c>
      <c r="O31" s="72" t="s">
        <v>51</v>
      </c>
      <c r="P31" s="62" t="s">
        <v>51</v>
      </c>
      <c r="Q31" s="70"/>
      <c r="R31" s="62">
        <v>149935</v>
      </c>
      <c r="V31" s="66" t="e">
        <f>+AVERAGE(AVERAGE(AVERAGE(#REF!,#REF!),MIN(#REF!,#REF!)),#REF!)</f>
        <v>#REF!</v>
      </c>
      <c r="W31" s="66" t="e">
        <f>+AVERAGE(AVERAGE(AVERAGE(#REF!,#REF!),MIN(#REF!)),#REF!)</f>
        <v>#REF!</v>
      </c>
      <c r="X31" s="66"/>
      <c r="Y31" s="66"/>
      <c r="Z31" s="66" t="e">
        <f>+AVERAGE(AVERAGE(AVERAGE(#REF!,#REF!),MIN(#REF!,#REF!)),#REF!)</f>
        <v>#REF!</v>
      </c>
      <c r="AA31" s="66"/>
      <c r="AB31" s="66"/>
      <c r="AC31" s="66" t="e">
        <f>+AVERAGE(AVERAGE(AVERAGE(#REF!,#REF!),MIN(#REF!,#REF!)),#REF!)</f>
        <v>#REF!</v>
      </c>
      <c r="AD31" s="69" t="e">
        <f>+V31/#REF!-1</f>
        <v>#REF!</v>
      </c>
      <c r="AE31" s="69" t="e">
        <f>+W31/#REF!-1</f>
        <v>#REF!</v>
      </c>
      <c r="AF31" s="69"/>
      <c r="AG31" s="69"/>
      <c r="AH31" s="69" t="e">
        <f>+Z31/#REF!-1</f>
        <v>#REF!</v>
      </c>
      <c r="AK31" s="69" t="e">
        <f>+AC31/#REF!-1</f>
        <v>#REF!</v>
      </c>
    </row>
    <row r="32" spans="1:37" s="19" customFormat="1" ht="12.75" thickBot="1" x14ac:dyDescent="0.25">
      <c r="A32" s="17"/>
      <c r="B32" s="18" t="s">
        <v>1</v>
      </c>
      <c r="C32" s="38">
        <f t="shared" ref="C32:K32" si="0">SUM(C6:C31)</f>
        <v>0</v>
      </c>
      <c r="D32" s="38">
        <v>6504181</v>
      </c>
      <c r="E32" s="38">
        <f t="shared" si="0"/>
        <v>0</v>
      </c>
      <c r="F32" s="38">
        <v>7453607</v>
      </c>
      <c r="G32" s="38">
        <f t="shared" si="0"/>
        <v>0</v>
      </c>
      <c r="H32" s="38">
        <v>3309718</v>
      </c>
      <c r="I32" s="38">
        <f t="shared" si="0"/>
        <v>0</v>
      </c>
      <c r="J32" s="38">
        <v>3434950</v>
      </c>
      <c r="K32" s="38">
        <f t="shared" si="0"/>
        <v>0</v>
      </c>
      <c r="L32" s="38">
        <v>7962485</v>
      </c>
      <c r="M32" s="70"/>
      <c r="N32" s="38">
        <v>3625527</v>
      </c>
      <c r="O32" s="72"/>
      <c r="P32" s="38">
        <v>4628419</v>
      </c>
      <c r="Q32" s="38"/>
      <c r="R32" s="38">
        <v>6745143</v>
      </c>
      <c r="S32" s="67"/>
      <c r="V32" s="67" t="e">
        <f t="shared" ref="V32:AC32" si="1">SUM(V6:V31)</f>
        <v>#REF!</v>
      </c>
      <c r="W32" s="67" t="e">
        <f t="shared" si="1"/>
        <v>#REF!</v>
      </c>
      <c r="X32" s="67" t="e">
        <f t="shared" si="1"/>
        <v>#REF!</v>
      </c>
      <c r="Y32" s="67" t="e">
        <f t="shared" si="1"/>
        <v>#REF!</v>
      </c>
      <c r="Z32" s="67" t="e">
        <f t="shared" si="1"/>
        <v>#REF!</v>
      </c>
      <c r="AA32" s="67" t="e">
        <f t="shared" si="1"/>
        <v>#REF!</v>
      </c>
      <c r="AB32" s="67" t="e">
        <f t="shared" si="1"/>
        <v>#REF!</v>
      </c>
      <c r="AC32" s="67" t="e">
        <f t="shared" si="1"/>
        <v>#REF!</v>
      </c>
      <c r="AD32" s="67" t="e">
        <f>SUM(V32:AC32)</f>
        <v>#REF!</v>
      </c>
      <c r="AG32" s="69" t="e">
        <f>+Y32/#REF!-1</f>
        <v>#REF!</v>
      </c>
    </row>
    <row r="33" spans="2:30" x14ac:dyDescent="0.2">
      <c r="AD33" s="68" t="e">
        <f>+AD32-D34</f>
        <v>#REF!</v>
      </c>
    </row>
    <row r="34" spans="2:30" ht="15" x14ac:dyDescent="0.25">
      <c r="B34" s="2" t="s">
        <v>1</v>
      </c>
      <c r="C34" s="46">
        <f>+C32+E32+G32+I32+K32+M32+O32+Q32</f>
        <v>0</v>
      </c>
      <c r="D34" s="46">
        <f>+D32+F32+H32+J32+L32+N32+P32+R32</f>
        <v>43664030</v>
      </c>
      <c r="H34" s="64">
        <v>0.17765979179207769</v>
      </c>
    </row>
    <row r="35" spans="2:30" x14ac:dyDescent="0.2">
      <c r="C35" s="16"/>
      <c r="D35" s="64"/>
      <c r="E35" s="16"/>
      <c r="F35" s="16"/>
      <c r="G35" s="16"/>
      <c r="H35" s="16"/>
      <c r="Q35" s="16"/>
      <c r="R35" s="16"/>
    </row>
  </sheetData>
  <sheetProtection algorithmName="SHA-512" hashValue="vR7SKnG6CJ/Tx8IA5rtuvXZ6DiLQ0L2UfCZmQlWl+gA7dojcpLn9iakc8zW1SHGOI/POMAVKaDS4Odvnfdz4DQ==" saltValue="Nz8cNCy6LIvigOVEUHORQw==" spinCount="100000" selectLockedCells="1" selectUnlockedCells="1"/>
  <autoFilter ref="A5:AU32" xr:uid="{00000000-0001-0000-0100-000000000000}"/>
  <mergeCells count="3">
    <mergeCell ref="A3:B3"/>
    <mergeCell ref="A4:B4"/>
    <mergeCell ref="A1:B2"/>
  </mergeCells>
  <pageMargins left="0.7" right="0.7" top="0.75" bottom="0.75" header="0.3" footer="0.3"/>
  <pageSetup paperSize="9" orientation="portrait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2:AD101"/>
  <sheetViews>
    <sheetView topLeftCell="A83" zoomScale="90" zoomScaleNormal="90" zoomScaleSheetLayoutView="100" workbookViewId="0">
      <selection activeCell="H8" sqref="H8"/>
    </sheetView>
  </sheetViews>
  <sheetFormatPr baseColWidth="10" defaultRowHeight="15" x14ac:dyDescent="0.25"/>
  <cols>
    <col min="1" max="1" width="5.85546875" customWidth="1"/>
    <col min="2" max="2" width="46.28515625" style="26" customWidth="1"/>
    <col min="3" max="3" width="12.5703125" customWidth="1"/>
    <col min="4" max="4" width="15.140625" customWidth="1"/>
    <col min="5" max="5" width="18.42578125" customWidth="1"/>
    <col min="6" max="10" width="11.42578125" customWidth="1"/>
  </cols>
  <sheetData>
    <row r="2" spans="1:30" ht="15" customHeight="1" x14ac:dyDescent="0.25">
      <c r="A2" s="94"/>
      <c r="B2" s="94"/>
      <c r="C2" s="94"/>
    </row>
    <row r="3" spans="1:30" ht="15" customHeight="1" x14ac:dyDescent="0.25">
      <c r="A3" s="94"/>
      <c r="B3" s="94"/>
      <c r="C3" s="94"/>
    </row>
    <row r="4" spans="1:30" ht="30.75" customHeight="1" x14ac:dyDescent="0.25">
      <c r="A4" s="94" t="s">
        <v>87</v>
      </c>
      <c r="B4" s="94"/>
      <c r="C4" s="94"/>
    </row>
    <row r="5" spans="1:30" ht="15.75" customHeight="1" thickBot="1" x14ac:dyDescent="0.35">
      <c r="A5" s="33"/>
      <c r="B5" s="34"/>
      <c r="C5" s="33"/>
    </row>
    <row r="6" spans="1:30" ht="18.75" customHeight="1" thickBot="1" x14ac:dyDescent="0.3">
      <c r="A6" s="96" t="s">
        <v>3</v>
      </c>
      <c r="B6" s="97"/>
      <c r="C6" s="97"/>
    </row>
    <row r="7" spans="1:30" ht="27.75" customHeight="1" thickBot="1" x14ac:dyDescent="0.3">
      <c r="A7" s="98" t="s">
        <v>86</v>
      </c>
      <c r="B7" s="99"/>
      <c r="C7" s="99"/>
    </row>
    <row r="8" spans="1:30" ht="46.5" customHeight="1" x14ac:dyDescent="0.25">
      <c r="D8" s="59" t="s">
        <v>161</v>
      </c>
      <c r="E8" s="58" t="s">
        <v>162</v>
      </c>
    </row>
    <row r="9" spans="1:30" s="24" customFormat="1" ht="36" x14ac:dyDescent="0.25">
      <c r="A9" s="27" t="s">
        <v>150</v>
      </c>
      <c r="B9" s="1" t="s">
        <v>2</v>
      </c>
      <c r="C9" s="1" t="s">
        <v>4</v>
      </c>
      <c r="D9" s="44" t="s">
        <v>75</v>
      </c>
      <c r="E9" s="44" t="s">
        <v>75</v>
      </c>
      <c r="F9"/>
      <c r="G9"/>
      <c r="H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</row>
    <row r="10" spans="1:30" s="24" customFormat="1" x14ac:dyDescent="0.25">
      <c r="A10" s="30">
        <v>1</v>
      </c>
      <c r="B10" s="31" t="s">
        <v>89</v>
      </c>
      <c r="C10" s="30" t="s">
        <v>5</v>
      </c>
      <c r="D10" s="71">
        <v>18708</v>
      </c>
      <c r="E10" s="53"/>
      <c r="F10" s="45"/>
      <c r="G10"/>
      <c r="H10"/>
      <c r="I10" s="65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</row>
    <row r="11" spans="1:30" s="24" customFormat="1" x14ac:dyDescent="0.25">
      <c r="A11" s="30">
        <v>2</v>
      </c>
      <c r="B11" s="31" t="s">
        <v>33</v>
      </c>
      <c r="C11" s="30" t="s">
        <v>5</v>
      </c>
      <c r="D11" s="71">
        <v>21361</v>
      </c>
      <c r="E11" s="53"/>
      <c r="F11" s="45"/>
      <c r="G11"/>
      <c r="H11"/>
      <c r="I11" s="65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</row>
    <row r="12" spans="1:30" s="25" customFormat="1" x14ac:dyDescent="0.25">
      <c r="A12" s="30">
        <v>3</v>
      </c>
      <c r="B12" s="31" t="s">
        <v>34</v>
      </c>
      <c r="C12" s="30" t="s">
        <v>5</v>
      </c>
      <c r="D12" s="71">
        <v>22916</v>
      </c>
      <c r="E12" s="53"/>
      <c r="F12" s="45"/>
      <c r="G12"/>
      <c r="H12"/>
      <c r="I12" s="65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</row>
    <row r="13" spans="1:30" s="25" customFormat="1" x14ac:dyDescent="0.25">
      <c r="A13" s="30">
        <v>4</v>
      </c>
      <c r="B13" s="31" t="s">
        <v>6</v>
      </c>
      <c r="C13" s="30" t="s">
        <v>5</v>
      </c>
      <c r="D13" s="71">
        <v>37890</v>
      </c>
      <c r="E13" s="53"/>
      <c r="F13" s="45"/>
      <c r="G13"/>
      <c r="H13"/>
      <c r="I13" s="65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</row>
    <row r="14" spans="1:30" s="25" customFormat="1" x14ac:dyDescent="0.25">
      <c r="A14" s="30">
        <v>5</v>
      </c>
      <c r="B14" s="31" t="s">
        <v>24</v>
      </c>
      <c r="C14" s="30" t="s">
        <v>5</v>
      </c>
      <c r="D14" s="71">
        <v>40803</v>
      </c>
      <c r="E14" s="53"/>
      <c r="F14" s="45"/>
      <c r="G14"/>
      <c r="H14"/>
      <c r="I14" s="65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</row>
    <row r="15" spans="1:30" s="25" customFormat="1" x14ac:dyDescent="0.25">
      <c r="A15" s="30">
        <v>6</v>
      </c>
      <c r="B15" s="31" t="s">
        <v>25</v>
      </c>
      <c r="C15" s="30" t="s">
        <v>5</v>
      </c>
      <c r="D15" s="71">
        <v>42592</v>
      </c>
      <c r="E15" s="53"/>
      <c r="F15" s="45"/>
      <c r="G15"/>
      <c r="H15"/>
      <c r="I15" s="6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</row>
    <row r="16" spans="1:30" s="25" customFormat="1" x14ac:dyDescent="0.25">
      <c r="A16" s="30">
        <v>7</v>
      </c>
      <c r="B16" s="31" t="s">
        <v>26</v>
      </c>
      <c r="C16" s="30" t="s">
        <v>5</v>
      </c>
      <c r="D16" s="71">
        <v>44835</v>
      </c>
      <c r="E16" s="53"/>
      <c r="F16" s="45"/>
      <c r="G16"/>
      <c r="H16"/>
      <c r="I16" s="65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</row>
    <row r="17" spans="1:30" s="25" customFormat="1" x14ac:dyDescent="0.25">
      <c r="A17" s="30">
        <v>8</v>
      </c>
      <c r="B17" s="31" t="s">
        <v>27</v>
      </c>
      <c r="C17" s="30" t="s">
        <v>5</v>
      </c>
      <c r="D17" s="71">
        <v>48142</v>
      </c>
      <c r="E17" s="53"/>
      <c r="F17" s="45"/>
      <c r="G17"/>
      <c r="H17"/>
      <c r="I17" s="65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 s="25" customFormat="1" x14ac:dyDescent="0.25">
      <c r="A18" s="30">
        <v>9</v>
      </c>
      <c r="B18" s="31" t="s">
        <v>7</v>
      </c>
      <c r="C18" s="30" t="s">
        <v>5</v>
      </c>
      <c r="D18" s="71">
        <v>19126</v>
      </c>
      <c r="E18" s="53"/>
      <c r="F18" s="45"/>
      <c r="G18"/>
      <c r="H18"/>
      <c r="I18" s="65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1:30" s="25" customFormat="1" x14ac:dyDescent="0.25">
      <c r="A19" s="30">
        <v>10</v>
      </c>
      <c r="B19" s="31" t="s">
        <v>35</v>
      </c>
      <c r="C19" s="30" t="s">
        <v>5</v>
      </c>
      <c r="D19" s="71">
        <v>51062</v>
      </c>
      <c r="E19" s="53"/>
      <c r="F19" s="45"/>
      <c r="G19"/>
      <c r="H19"/>
      <c r="I19" s="65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 s="25" customFormat="1" x14ac:dyDescent="0.25">
      <c r="A20" s="30">
        <v>11</v>
      </c>
      <c r="B20" s="31" t="s">
        <v>28</v>
      </c>
      <c r="C20" s="30" t="s">
        <v>5</v>
      </c>
      <c r="D20" s="71">
        <v>52479</v>
      </c>
      <c r="E20" s="53"/>
      <c r="F20" s="45"/>
      <c r="G20"/>
      <c r="H20"/>
      <c r="I20" s="65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 s="25" customFormat="1" x14ac:dyDescent="0.25">
      <c r="A21" s="30">
        <v>12</v>
      </c>
      <c r="B21" s="31" t="s">
        <v>29</v>
      </c>
      <c r="C21" s="30" t="s">
        <v>5</v>
      </c>
      <c r="D21" s="71">
        <v>54650</v>
      </c>
      <c r="E21" s="53"/>
      <c r="F21" s="45"/>
      <c r="G21"/>
      <c r="H21"/>
      <c r="I21" s="65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</row>
    <row r="22" spans="1:30" s="25" customFormat="1" x14ac:dyDescent="0.25">
      <c r="A22" s="30">
        <v>13</v>
      </c>
      <c r="B22" s="31" t="s">
        <v>8</v>
      </c>
      <c r="C22" s="30" t="s">
        <v>5</v>
      </c>
      <c r="D22" s="71">
        <v>34547</v>
      </c>
      <c r="E22" s="53"/>
      <c r="F22" s="45"/>
      <c r="G22"/>
      <c r="H22"/>
      <c r="I22" s="65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</row>
    <row r="23" spans="1:30" s="25" customFormat="1" x14ac:dyDescent="0.25">
      <c r="A23" s="30">
        <v>14</v>
      </c>
      <c r="B23" s="31" t="s">
        <v>30</v>
      </c>
      <c r="C23" s="30" t="s">
        <v>5</v>
      </c>
      <c r="D23" s="71">
        <v>57743</v>
      </c>
      <c r="E23" s="53"/>
      <c r="F23" s="45"/>
      <c r="G23"/>
      <c r="H23"/>
      <c r="I23" s="65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</row>
    <row r="24" spans="1:30" s="25" customFormat="1" x14ac:dyDescent="0.25">
      <c r="A24" s="30">
        <v>15</v>
      </c>
      <c r="B24" s="31" t="s">
        <v>36</v>
      </c>
      <c r="C24" s="30" t="s">
        <v>5</v>
      </c>
      <c r="D24" s="71">
        <v>43882</v>
      </c>
      <c r="E24" s="53"/>
      <c r="F24" s="45"/>
      <c r="G24"/>
      <c r="H24"/>
      <c r="I24" s="65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</row>
    <row r="25" spans="1:30" s="25" customFormat="1" x14ac:dyDescent="0.25">
      <c r="A25" s="30">
        <v>16</v>
      </c>
      <c r="B25" s="31" t="s">
        <v>31</v>
      </c>
      <c r="C25" s="30" t="s">
        <v>5</v>
      </c>
      <c r="D25" s="71">
        <v>46312</v>
      </c>
      <c r="E25" s="53"/>
      <c r="F25" s="45"/>
      <c r="G25"/>
      <c r="H25"/>
      <c r="I25" s="6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 s="25" customFormat="1" x14ac:dyDescent="0.25">
      <c r="A26" s="30">
        <v>17</v>
      </c>
      <c r="B26" s="32" t="s">
        <v>90</v>
      </c>
      <c r="C26" s="30" t="s">
        <v>5</v>
      </c>
      <c r="D26" s="71">
        <v>60442</v>
      </c>
      <c r="E26" s="53"/>
      <c r="F26" s="45"/>
      <c r="G26"/>
      <c r="H26"/>
      <c r="I26" s="65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</row>
    <row r="27" spans="1:30" s="24" customFormat="1" x14ac:dyDescent="0.25">
      <c r="A27" s="30">
        <v>18</v>
      </c>
      <c r="B27" s="32" t="s">
        <v>91</v>
      </c>
      <c r="C27" s="30" t="s">
        <v>5</v>
      </c>
      <c r="D27" s="71">
        <v>99553</v>
      </c>
      <c r="E27" s="53"/>
      <c r="F27" s="45"/>
      <c r="G27"/>
      <c r="H27"/>
      <c r="I27" s="65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 s="24" customFormat="1" x14ac:dyDescent="0.25">
      <c r="A28" s="30">
        <v>19</v>
      </c>
      <c r="B28" s="31" t="s">
        <v>9</v>
      </c>
      <c r="C28" s="30" t="s">
        <v>5</v>
      </c>
      <c r="D28" s="71">
        <v>84825</v>
      </c>
      <c r="E28" s="53"/>
      <c r="F28" s="45"/>
      <c r="G28"/>
      <c r="H28"/>
      <c r="I28" s="65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</row>
    <row r="29" spans="1:30" s="24" customFormat="1" x14ac:dyDescent="0.25">
      <c r="A29" s="30">
        <v>20</v>
      </c>
      <c r="B29" s="31" t="s">
        <v>10</v>
      </c>
      <c r="C29" s="30" t="s">
        <v>5</v>
      </c>
      <c r="D29" s="71">
        <v>83372</v>
      </c>
      <c r="E29" s="53"/>
      <c r="F29" s="45"/>
      <c r="G29"/>
      <c r="H29"/>
      <c r="I29" s="65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</row>
    <row r="30" spans="1:30" s="24" customFormat="1" x14ac:dyDescent="0.25">
      <c r="A30" s="30">
        <v>21</v>
      </c>
      <c r="B30" s="31" t="s">
        <v>11</v>
      </c>
      <c r="C30" s="30" t="s">
        <v>5</v>
      </c>
      <c r="D30" s="71">
        <v>96984</v>
      </c>
      <c r="E30" s="53"/>
      <c r="F30" s="45"/>
      <c r="G30"/>
      <c r="H30"/>
      <c r="I30" s="65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</row>
    <row r="31" spans="1:30" s="24" customFormat="1" x14ac:dyDescent="0.25">
      <c r="A31" s="30">
        <v>22</v>
      </c>
      <c r="B31" s="31" t="s">
        <v>12</v>
      </c>
      <c r="C31" s="30" t="s">
        <v>5</v>
      </c>
      <c r="D31" s="71">
        <v>96701</v>
      </c>
      <c r="E31" s="53"/>
      <c r="F31" s="45"/>
      <c r="G31"/>
      <c r="H31"/>
      <c r="I31" s="65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</row>
    <row r="32" spans="1:30" s="24" customFormat="1" x14ac:dyDescent="0.25">
      <c r="A32" s="30">
        <v>23</v>
      </c>
      <c r="B32" s="31" t="s">
        <v>13</v>
      </c>
      <c r="C32" s="30" t="s">
        <v>5</v>
      </c>
      <c r="D32" s="71">
        <v>101481</v>
      </c>
      <c r="E32" s="53"/>
      <c r="F32" s="45"/>
      <c r="G32"/>
      <c r="H32"/>
      <c r="I32" s="65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</row>
    <row r="33" spans="1:30" s="24" customFormat="1" x14ac:dyDescent="0.25">
      <c r="A33" s="30">
        <v>24</v>
      </c>
      <c r="B33" s="31" t="s">
        <v>92</v>
      </c>
      <c r="C33" s="30" t="s">
        <v>5</v>
      </c>
      <c r="D33" s="71">
        <v>106714</v>
      </c>
      <c r="E33" s="53"/>
      <c r="F33" s="45"/>
      <c r="G33"/>
      <c r="H33"/>
      <c r="I33" s="65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</row>
    <row r="34" spans="1:30" s="24" customFormat="1" x14ac:dyDescent="0.25">
      <c r="A34" s="30">
        <v>25</v>
      </c>
      <c r="B34" s="31" t="s">
        <v>14</v>
      </c>
      <c r="C34" s="30" t="s">
        <v>5</v>
      </c>
      <c r="D34" s="71">
        <v>105770</v>
      </c>
      <c r="E34" s="53"/>
      <c r="F34" s="45"/>
      <c r="G34"/>
      <c r="H34"/>
      <c r="I34" s="65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</row>
    <row r="35" spans="1:30" s="24" customFormat="1" x14ac:dyDescent="0.25">
      <c r="A35" s="30">
        <v>26</v>
      </c>
      <c r="B35" s="31" t="s">
        <v>15</v>
      </c>
      <c r="C35" s="30" t="s">
        <v>5</v>
      </c>
      <c r="D35" s="71">
        <v>107717</v>
      </c>
      <c r="E35" s="53"/>
      <c r="F35" s="45"/>
      <c r="G35"/>
      <c r="H35"/>
      <c r="I35" s="6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</row>
    <row r="36" spans="1:30" s="24" customFormat="1" x14ac:dyDescent="0.25">
      <c r="A36" s="30">
        <v>27</v>
      </c>
      <c r="B36" s="31" t="s">
        <v>16</v>
      </c>
      <c r="C36" s="30" t="s">
        <v>5</v>
      </c>
      <c r="D36" s="71">
        <v>125143</v>
      </c>
      <c r="E36" s="53"/>
      <c r="F36" s="45"/>
      <c r="G36"/>
      <c r="H36"/>
      <c r="I36" s="65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</row>
    <row r="37" spans="1:30" s="24" customFormat="1" x14ac:dyDescent="0.25">
      <c r="A37" s="30">
        <v>28</v>
      </c>
      <c r="B37" s="31" t="s">
        <v>17</v>
      </c>
      <c r="C37" s="30" t="s">
        <v>5</v>
      </c>
      <c r="D37" s="71">
        <v>135162</v>
      </c>
      <c r="E37" s="53"/>
      <c r="F37" s="45"/>
      <c r="G37"/>
      <c r="H37"/>
      <c r="I37" s="65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</row>
    <row r="38" spans="1:30" s="24" customFormat="1" x14ac:dyDescent="0.25">
      <c r="A38" s="30">
        <v>29</v>
      </c>
      <c r="B38" s="31" t="s">
        <v>18</v>
      </c>
      <c r="C38" s="30" t="s">
        <v>5</v>
      </c>
      <c r="D38" s="71">
        <v>152447</v>
      </c>
      <c r="E38" s="53"/>
      <c r="F38" s="45"/>
      <c r="G38"/>
      <c r="H38"/>
      <c r="I38" s="65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</row>
    <row r="39" spans="1:30" s="24" customFormat="1" x14ac:dyDescent="0.25">
      <c r="A39" s="30">
        <v>30</v>
      </c>
      <c r="B39" s="31" t="s">
        <v>19</v>
      </c>
      <c r="C39" s="30" t="s">
        <v>5</v>
      </c>
      <c r="D39" s="71">
        <v>116174</v>
      </c>
      <c r="E39" s="53"/>
      <c r="F39" s="45"/>
      <c r="G39"/>
      <c r="H39"/>
      <c r="I39" s="65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</row>
    <row r="40" spans="1:30" s="24" customFormat="1" x14ac:dyDescent="0.25">
      <c r="A40" s="30">
        <v>31</v>
      </c>
      <c r="B40" s="31" t="s">
        <v>37</v>
      </c>
      <c r="C40" s="30" t="s">
        <v>5</v>
      </c>
      <c r="D40" s="71">
        <v>68614</v>
      </c>
      <c r="E40" s="53"/>
      <c r="F40" s="45"/>
      <c r="G40"/>
      <c r="H40"/>
      <c r="I40" s="65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</row>
    <row r="41" spans="1:30" s="24" customFormat="1" ht="24.75" customHeight="1" x14ac:dyDescent="0.25">
      <c r="A41" s="30">
        <v>32</v>
      </c>
      <c r="B41" s="31" t="s">
        <v>93</v>
      </c>
      <c r="C41" s="30" t="s">
        <v>5</v>
      </c>
      <c r="D41" s="71">
        <v>71729</v>
      </c>
      <c r="E41" s="53"/>
      <c r="F41" s="45"/>
      <c r="G41"/>
      <c r="H41"/>
      <c r="I41" s="65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</row>
    <row r="42" spans="1:30" s="24" customFormat="1" x14ac:dyDescent="0.25">
      <c r="A42" s="30">
        <v>33</v>
      </c>
      <c r="B42" s="31" t="s">
        <v>38</v>
      </c>
      <c r="C42" s="30" t="s">
        <v>5</v>
      </c>
      <c r="D42" s="71">
        <v>61927</v>
      </c>
      <c r="E42" s="53"/>
      <c r="F42" s="45"/>
      <c r="G42"/>
      <c r="H42"/>
      <c r="I42" s="65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</row>
    <row r="43" spans="1:30" s="24" customFormat="1" x14ac:dyDescent="0.25">
      <c r="A43" s="30">
        <v>34</v>
      </c>
      <c r="B43" s="31" t="s">
        <v>39</v>
      </c>
      <c r="C43" s="30" t="s">
        <v>5</v>
      </c>
      <c r="D43" s="71">
        <v>74975</v>
      </c>
      <c r="E43" s="53"/>
      <c r="F43" s="45"/>
      <c r="G43"/>
      <c r="H43"/>
      <c r="I43" s="65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</row>
    <row r="44" spans="1:30" s="24" customFormat="1" x14ac:dyDescent="0.25">
      <c r="A44" s="30">
        <v>35</v>
      </c>
      <c r="B44" s="31" t="s">
        <v>40</v>
      </c>
      <c r="C44" s="30" t="s">
        <v>5</v>
      </c>
      <c r="D44" s="71">
        <v>168307</v>
      </c>
      <c r="E44" s="53"/>
      <c r="F44" s="45"/>
      <c r="G44"/>
      <c r="H44"/>
      <c r="I44" s="65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</row>
    <row r="45" spans="1:30" s="24" customFormat="1" x14ac:dyDescent="0.25">
      <c r="A45" s="30">
        <v>36</v>
      </c>
      <c r="B45" s="31" t="s">
        <v>41</v>
      </c>
      <c r="C45" s="30" t="s">
        <v>5</v>
      </c>
      <c r="D45" s="71">
        <v>176354</v>
      </c>
      <c r="E45" s="53"/>
      <c r="F45" s="45"/>
      <c r="G45"/>
      <c r="H45"/>
      <c r="I45" s="6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</row>
    <row r="46" spans="1:30" s="24" customFormat="1" x14ac:dyDescent="0.25">
      <c r="A46" s="30">
        <v>37</v>
      </c>
      <c r="B46" s="31" t="s">
        <v>20</v>
      </c>
      <c r="C46" s="30" t="s">
        <v>5</v>
      </c>
      <c r="D46" s="71">
        <v>25049</v>
      </c>
      <c r="E46" s="53"/>
      <c r="F46" s="45"/>
      <c r="G46"/>
      <c r="H46"/>
      <c r="I46" s="65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</row>
    <row r="47" spans="1:30" s="24" customFormat="1" x14ac:dyDescent="0.25">
      <c r="A47" s="30">
        <v>38</v>
      </c>
      <c r="B47" s="31" t="s">
        <v>21</v>
      </c>
      <c r="C47" s="30" t="s">
        <v>5</v>
      </c>
      <c r="D47" s="71">
        <v>27105</v>
      </c>
      <c r="E47" s="53"/>
      <c r="F47" s="45"/>
      <c r="G47"/>
      <c r="H47"/>
      <c r="I47" s="65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</row>
    <row r="48" spans="1:30" s="24" customFormat="1" x14ac:dyDescent="0.25">
      <c r="A48" s="30">
        <v>39</v>
      </c>
      <c r="B48" s="31" t="s">
        <v>22</v>
      </c>
      <c r="C48" s="30" t="s">
        <v>5</v>
      </c>
      <c r="D48" s="71">
        <v>23912</v>
      </c>
      <c r="E48" s="53"/>
      <c r="F48" s="45"/>
      <c r="G48"/>
      <c r="H48"/>
      <c r="I48" s="65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</row>
    <row r="49" spans="1:30" s="24" customFormat="1" x14ac:dyDescent="0.25">
      <c r="A49" s="30">
        <v>40</v>
      </c>
      <c r="B49" s="32" t="s">
        <v>141</v>
      </c>
      <c r="C49" s="30" t="s">
        <v>5</v>
      </c>
      <c r="D49" s="71">
        <v>23519</v>
      </c>
      <c r="E49" s="53"/>
      <c r="F49" s="45"/>
      <c r="G49"/>
      <c r="H49"/>
      <c r="I49" s="65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</row>
    <row r="50" spans="1:30" s="24" customFormat="1" x14ac:dyDescent="0.25">
      <c r="A50" s="30">
        <v>41</v>
      </c>
      <c r="B50" s="32" t="s">
        <v>142</v>
      </c>
      <c r="C50" s="30" t="s">
        <v>5</v>
      </c>
      <c r="D50" s="71">
        <v>23795</v>
      </c>
      <c r="E50" s="53"/>
      <c r="F50" s="45"/>
      <c r="G50"/>
      <c r="H50"/>
      <c r="I50" s="65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</row>
    <row r="51" spans="1:30" s="24" customFormat="1" x14ac:dyDescent="0.25">
      <c r="A51" s="30">
        <v>42</v>
      </c>
      <c r="B51" s="32" t="s">
        <v>94</v>
      </c>
      <c r="C51" s="30" t="s">
        <v>5</v>
      </c>
      <c r="D51" s="71">
        <v>96566</v>
      </c>
      <c r="E51" s="53"/>
      <c r="F51" s="45"/>
      <c r="G51"/>
      <c r="H51"/>
      <c r="I51" s="65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</row>
    <row r="52" spans="1:30" s="24" customFormat="1" x14ac:dyDescent="0.25">
      <c r="A52" s="30">
        <v>43</v>
      </c>
      <c r="B52" s="32" t="s">
        <v>95</v>
      </c>
      <c r="C52" s="30" t="s">
        <v>5</v>
      </c>
      <c r="D52" s="71">
        <v>56129</v>
      </c>
      <c r="E52" s="53"/>
      <c r="F52" s="45"/>
      <c r="G52"/>
      <c r="H52"/>
      <c r="I52" s="65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</row>
    <row r="53" spans="1:30" s="24" customFormat="1" x14ac:dyDescent="0.25">
      <c r="A53" s="30">
        <v>44</v>
      </c>
      <c r="B53" s="32" t="s">
        <v>96</v>
      </c>
      <c r="C53" s="30" t="s">
        <v>5</v>
      </c>
      <c r="D53" s="71">
        <v>79786</v>
      </c>
      <c r="E53" s="53"/>
      <c r="F53" s="45"/>
      <c r="G53"/>
      <c r="H53"/>
      <c r="I53" s="65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</row>
    <row r="54" spans="1:30" s="24" customFormat="1" x14ac:dyDescent="0.25">
      <c r="A54" s="30">
        <v>45</v>
      </c>
      <c r="B54" s="32" t="s">
        <v>97</v>
      </c>
      <c r="C54" s="30" t="s">
        <v>32</v>
      </c>
      <c r="D54" s="71">
        <v>22385</v>
      </c>
      <c r="E54" s="53"/>
      <c r="F54" s="45"/>
      <c r="G54"/>
      <c r="H54"/>
      <c r="I54" s="65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</row>
    <row r="55" spans="1:30" s="24" customFormat="1" x14ac:dyDescent="0.25">
      <c r="A55" s="30">
        <v>46</v>
      </c>
      <c r="B55" s="32" t="s">
        <v>98</v>
      </c>
      <c r="C55" s="30" t="s">
        <v>32</v>
      </c>
      <c r="D55" s="71">
        <v>19692</v>
      </c>
      <c r="E55" s="53"/>
      <c r="F55" s="45"/>
      <c r="G55"/>
      <c r="H55"/>
      <c r="I55" s="6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</row>
    <row r="56" spans="1:30" s="24" customFormat="1" ht="24.75" x14ac:dyDescent="0.25">
      <c r="A56" s="30">
        <v>47</v>
      </c>
      <c r="B56" s="32" t="s">
        <v>99</v>
      </c>
      <c r="C56" s="30" t="s">
        <v>5</v>
      </c>
      <c r="D56" s="71">
        <v>205005</v>
      </c>
      <c r="E56" s="53"/>
      <c r="F56" s="45"/>
      <c r="G56"/>
      <c r="H56"/>
      <c r="I56" s="65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</row>
    <row r="57" spans="1:30" s="24" customFormat="1" ht="36.75" x14ac:dyDescent="0.25">
      <c r="A57" s="30">
        <v>48</v>
      </c>
      <c r="B57" s="32" t="s">
        <v>100</v>
      </c>
      <c r="C57" s="30" t="s">
        <v>5</v>
      </c>
      <c r="D57" s="71">
        <v>319203</v>
      </c>
      <c r="E57" s="53"/>
      <c r="F57" s="45"/>
      <c r="G57"/>
      <c r="H57"/>
      <c r="I57" s="65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</row>
    <row r="58" spans="1:30" s="24" customFormat="1" x14ac:dyDescent="0.25">
      <c r="A58" s="30">
        <v>49</v>
      </c>
      <c r="B58" s="31" t="s">
        <v>23</v>
      </c>
      <c r="C58" s="30" t="s">
        <v>5</v>
      </c>
      <c r="D58" s="71">
        <v>15792</v>
      </c>
      <c r="E58" s="53"/>
      <c r="F58" s="45"/>
      <c r="G58"/>
      <c r="H58"/>
      <c r="I58" s="65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</row>
    <row r="59" spans="1:30" s="24" customFormat="1" x14ac:dyDescent="0.25">
      <c r="A59" s="30">
        <v>50</v>
      </c>
      <c r="B59" s="31" t="s">
        <v>148</v>
      </c>
      <c r="C59" s="30" t="s">
        <v>5</v>
      </c>
      <c r="D59" s="71">
        <v>696106</v>
      </c>
      <c r="E59" s="53"/>
      <c r="F59" s="45"/>
      <c r="G59"/>
      <c r="H59"/>
      <c r="I59" s="65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</row>
    <row r="60" spans="1:30" s="24" customFormat="1" x14ac:dyDescent="0.25">
      <c r="A60" s="30">
        <v>51</v>
      </c>
      <c r="B60" s="31" t="s">
        <v>149</v>
      </c>
      <c r="C60" s="30" t="s">
        <v>5</v>
      </c>
      <c r="D60" s="71">
        <v>694697</v>
      </c>
      <c r="E60" s="53"/>
      <c r="F60" s="45"/>
      <c r="G60"/>
      <c r="H60"/>
      <c r="I60" s="65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</row>
    <row r="61" spans="1:30" s="24" customFormat="1" x14ac:dyDescent="0.25">
      <c r="A61" s="30">
        <v>52</v>
      </c>
      <c r="B61" s="31" t="s">
        <v>101</v>
      </c>
      <c r="C61" s="30" t="s">
        <v>32</v>
      </c>
      <c r="D61" s="71">
        <v>34576</v>
      </c>
      <c r="E61" s="53"/>
      <c r="F61" s="45"/>
      <c r="G61"/>
      <c r="H61"/>
      <c r="I61" s="65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</row>
    <row r="62" spans="1:30" s="24" customFormat="1" x14ac:dyDescent="0.25">
      <c r="A62" s="30">
        <v>53</v>
      </c>
      <c r="B62" s="31" t="s">
        <v>102</v>
      </c>
      <c r="C62" s="30" t="s">
        <v>32</v>
      </c>
      <c r="D62" s="71">
        <v>23137</v>
      </c>
      <c r="E62" s="53"/>
      <c r="F62" s="45"/>
      <c r="G62"/>
      <c r="H62"/>
      <c r="I62" s="65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</row>
    <row r="63" spans="1:30" s="24" customFormat="1" x14ac:dyDescent="0.25">
      <c r="A63" s="30">
        <v>54</v>
      </c>
      <c r="B63" s="31" t="s">
        <v>103</v>
      </c>
      <c r="C63" s="30" t="s">
        <v>32</v>
      </c>
      <c r="D63" s="71">
        <v>47544</v>
      </c>
      <c r="E63" s="53"/>
      <c r="F63" s="45"/>
      <c r="G63"/>
      <c r="H63"/>
      <c r="I63" s="65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</row>
    <row r="64" spans="1:30" s="24" customFormat="1" x14ac:dyDescent="0.25">
      <c r="A64" s="30">
        <v>55</v>
      </c>
      <c r="B64" s="31" t="s">
        <v>104</v>
      </c>
      <c r="C64" s="30" t="s">
        <v>32</v>
      </c>
      <c r="D64" s="71">
        <v>29497</v>
      </c>
      <c r="E64" s="53"/>
      <c r="F64" s="45"/>
      <c r="G64"/>
      <c r="H64"/>
      <c r="I64" s="65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</row>
    <row r="65" spans="1:30" s="24" customFormat="1" x14ac:dyDescent="0.25">
      <c r="A65" s="30">
        <v>56</v>
      </c>
      <c r="B65" s="31" t="s">
        <v>105</v>
      </c>
      <c r="C65" s="30" t="s">
        <v>32</v>
      </c>
      <c r="D65" s="71">
        <v>47361</v>
      </c>
      <c r="E65" s="53"/>
      <c r="F65" s="45"/>
      <c r="G65"/>
      <c r="H65"/>
      <c r="I65" s="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</row>
    <row r="66" spans="1:30" s="24" customFormat="1" x14ac:dyDescent="0.25">
      <c r="A66" s="30">
        <v>57</v>
      </c>
      <c r="B66" s="31" t="s">
        <v>106</v>
      </c>
      <c r="C66" s="30" t="s">
        <v>32</v>
      </c>
      <c r="D66" s="71">
        <v>67317</v>
      </c>
      <c r="E66" s="53"/>
      <c r="F66" s="45"/>
      <c r="G66"/>
      <c r="H66"/>
      <c r="I66" s="65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</row>
    <row r="67" spans="1:30" s="24" customFormat="1" x14ac:dyDescent="0.25">
      <c r="A67" s="30">
        <v>58</v>
      </c>
      <c r="B67" s="31" t="s">
        <v>107</v>
      </c>
      <c r="C67" s="30" t="s">
        <v>32</v>
      </c>
      <c r="D67" s="71">
        <v>93117</v>
      </c>
      <c r="E67" s="53"/>
      <c r="F67" s="45"/>
      <c r="G67"/>
      <c r="H67"/>
      <c r="I67" s="65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</row>
    <row r="68" spans="1:30" s="24" customFormat="1" x14ac:dyDescent="0.25">
      <c r="A68" s="30">
        <v>59</v>
      </c>
      <c r="B68" s="31" t="s">
        <v>108</v>
      </c>
      <c r="C68" s="30" t="s">
        <v>32</v>
      </c>
      <c r="D68" s="71">
        <v>38744</v>
      </c>
      <c r="E68" s="53"/>
      <c r="F68" s="45"/>
      <c r="G68"/>
      <c r="H68"/>
      <c r="I68" s="65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</row>
    <row r="69" spans="1:30" s="24" customFormat="1" x14ac:dyDescent="0.25">
      <c r="A69" s="30">
        <v>60</v>
      </c>
      <c r="B69" s="31" t="s">
        <v>109</v>
      </c>
      <c r="C69" s="30" t="s">
        <v>32</v>
      </c>
      <c r="D69" s="71">
        <v>68550</v>
      </c>
      <c r="E69" s="53"/>
      <c r="F69" s="45"/>
      <c r="G69"/>
      <c r="H69"/>
      <c r="I69" s="65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</row>
    <row r="70" spans="1:30" s="24" customFormat="1" ht="24" x14ac:dyDescent="0.25">
      <c r="A70" s="30">
        <v>61</v>
      </c>
      <c r="B70" s="31" t="s">
        <v>110</v>
      </c>
      <c r="C70" s="30" t="s">
        <v>5</v>
      </c>
      <c r="D70" s="71">
        <v>277726</v>
      </c>
      <c r="E70" s="53"/>
      <c r="F70" s="45"/>
      <c r="G70"/>
      <c r="H70"/>
      <c r="I70" s="65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</row>
    <row r="71" spans="1:30" s="24" customFormat="1" ht="23.25" customHeight="1" x14ac:dyDescent="0.25">
      <c r="A71" s="30">
        <v>62</v>
      </c>
      <c r="B71" s="32" t="s">
        <v>111</v>
      </c>
      <c r="C71" s="30" t="s">
        <v>5</v>
      </c>
      <c r="D71" s="71">
        <v>998571</v>
      </c>
      <c r="E71" s="53"/>
      <c r="F71" s="45"/>
      <c r="G71"/>
      <c r="H71"/>
      <c r="I71" s="65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</row>
    <row r="72" spans="1:30" s="24" customFormat="1" ht="24.75" x14ac:dyDescent="0.25">
      <c r="A72" s="30">
        <v>63</v>
      </c>
      <c r="B72" s="32" t="s">
        <v>112</v>
      </c>
      <c r="C72" s="30" t="s">
        <v>5</v>
      </c>
      <c r="D72" s="71">
        <v>1058900</v>
      </c>
      <c r="E72" s="53"/>
      <c r="F72" s="45"/>
      <c r="G72"/>
      <c r="H72"/>
      <c r="I72" s="65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</row>
    <row r="73" spans="1:30" s="24" customFormat="1" ht="24.75" x14ac:dyDescent="0.25">
      <c r="A73" s="30">
        <v>64</v>
      </c>
      <c r="B73" s="32" t="s">
        <v>113</v>
      </c>
      <c r="C73" s="30" t="s">
        <v>5</v>
      </c>
      <c r="D73" s="71">
        <v>1187807</v>
      </c>
      <c r="E73" s="53"/>
      <c r="F73" s="45"/>
      <c r="G73"/>
      <c r="H73"/>
      <c r="I73" s="65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</row>
    <row r="74" spans="1:30" s="24" customFormat="1" ht="24.75" x14ac:dyDescent="0.25">
      <c r="A74" s="30">
        <v>65</v>
      </c>
      <c r="B74" s="32" t="s">
        <v>114</v>
      </c>
      <c r="C74" s="30" t="s">
        <v>5</v>
      </c>
      <c r="D74" s="71">
        <v>1264217</v>
      </c>
      <c r="E74" s="53"/>
      <c r="F74" s="45"/>
      <c r="G74"/>
      <c r="H74"/>
      <c r="I74" s="65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</row>
    <row r="75" spans="1:30" s="24" customFormat="1" ht="24.75" x14ac:dyDescent="0.25">
      <c r="A75" s="30">
        <v>66</v>
      </c>
      <c r="B75" s="32" t="s">
        <v>115</v>
      </c>
      <c r="C75" s="30" t="s">
        <v>5</v>
      </c>
      <c r="D75" s="71">
        <v>1435833</v>
      </c>
      <c r="E75" s="53"/>
      <c r="F75" s="45"/>
      <c r="G75"/>
      <c r="H75"/>
      <c r="I75" s="6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</row>
    <row r="76" spans="1:30" s="24" customFormat="1" ht="24.75" customHeight="1" x14ac:dyDescent="0.25">
      <c r="A76" s="30">
        <v>67</v>
      </c>
      <c r="B76" s="32" t="s">
        <v>116</v>
      </c>
      <c r="C76" s="30" t="s">
        <v>5</v>
      </c>
      <c r="D76" s="71">
        <v>1495327</v>
      </c>
      <c r="E76" s="53"/>
      <c r="F76" s="45"/>
      <c r="G76"/>
      <c r="H76"/>
      <c r="I76" s="65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</row>
    <row r="77" spans="1:30" s="24" customFormat="1" ht="24.75" x14ac:dyDescent="0.25">
      <c r="A77" s="30">
        <v>68</v>
      </c>
      <c r="B77" s="32" t="s">
        <v>117</v>
      </c>
      <c r="C77" s="30" t="s">
        <v>5</v>
      </c>
      <c r="D77" s="71">
        <v>2055476</v>
      </c>
      <c r="E77" s="53"/>
      <c r="F77" s="45"/>
      <c r="G77"/>
      <c r="H77"/>
      <c r="I77" s="65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</row>
    <row r="78" spans="1:30" s="24" customFormat="1" ht="24.75" x14ac:dyDescent="0.25">
      <c r="A78" s="30">
        <v>69</v>
      </c>
      <c r="B78" s="32" t="s">
        <v>118</v>
      </c>
      <c r="C78" s="30" t="s">
        <v>5</v>
      </c>
      <c r="D78" s="71">
        <v>2061529</v>
      </c>
      <c r="E78" s="53"/>
      <c r="F78" s="45"/>
      <c r="G78"/>
      <c r="H78"/>
      <c r="I78" s="65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</row>
    <row r="79" spans="1:30" s="24" customFormat="1" ht="24.75" x14ac:dyDescent="0.25">
      <c r="A79" s="30">
        <v>70</v>
      </c>
      <c r="B79" s="32" t="s">
        <v>119</v>
      </c>
      <c r="C79" s="30" t="s">
        <v>5</v>
      </c>
      <c r="D79" s="71">
        <v>2062259</v>
      </c>
      <c r="E79" s="53"/>
      <c r="F79" s="45"/>
      <c r="G79"/>
      <c r="H79"/>
      <c r="I79" s="65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</row>
    <row r="80" spans="1:30" s="24" customFormat="1" ht="24.75" x14ac:dyDescent="0.25">
      <c r="A80" s="30">
        <v>71</v>
      </c>
      <c r="B80" s="32" t="s">
        <v>120</v>
      </c>
      <c r="C80" s="30" t="s">
        <v>5</v>
      </c>
      <c r="D80" s="71">
        <v>2091148</v>
      </c>
      <c r="E80" s="53"/>
      <c r="F80" s="45"/>
      <c r="G80"/>
      <c r="H80"/>
      <c r="I80" s="65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</row>
    <row r="81" spans="1:30" s="24" customFormat="1" ht="24.75" x14ac:dyDescent="0.25">
      <c r="A81" s="30">
        <v>72</v>
      </c>
      <c r="B81" s="32" t="s">
        <v>121</v>
      </c>
      <c r="C81" s="30" t="s">
        <v>5</v>
      </c>
      <c r="D81" s="71">
        <v>3290657</v>
      </c>
      <c r="E81" s="53"/>
      <c r="F81" s="45"/>
      <c r="G81"/>
      <c r="H81"/>
      <c r="I81" s="65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</row>
    <row r="82" spans="1:30" s="24" customFormat="1" ht="24.75" x14ac:dyDescent="0.25">
      <c r="A82" s="30">
        <v>73</v>
      </c>
      <c r="B82" s="32" t="s">
        <v>122</v>
      </c>
      <c r="C82" s="30" t="s">
        <v>5</v>
      </c>
      <c r="D82" s="71">
        <v>242965</v>
      </c>
      <c r="E82" s="53"/>
      <c r="F82" s="45"/>
      <c r="G82"/>
      <c r="H82"/>
      <c r="I82" s="65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</row>
    <row r="83" spans="1:30" s="24" customFormat="1" x14ac:dyDescent="0.25">
      <c r="A83" s="30">
        <v>74</v>
      </c>
      <c r="B83" s="32" t="s">
        <v>123</v>
      </c>
      <c r="C83" s="30" t="s">
        <v>5</v>
      </c>
      <c r="D83" s="71">
        <v>240770</v>
      </c>
      <c r="E83" s="53"/>
      <c r="F83" s="45"/>
      <c r="G83"/>
      <c r="H83"/>
      <c r="I83" s="65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</row>
    <row r="84" spans="1:30" s="24" customFormat="1" x14ac:dyDescent="0.25">
      <c r="A84" s="30">
        <v>75</v>
      </c>
      <c r="B84" s="31" t="s">
        <v>124</v>
      </c>
      <c r="C84" s="30" t="s">
        <v>5</v>
      </c>
      <c r="D84" s="71">
        <v>303066</v>
      </c>
      <c r="E84" s="53"/>
      <c r="F84" s="45"/>
      <c r="G84"/>
      <c r="H84"/>
      <c r="I84" s="65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</row>
    <row r="85" spans="1:30" s="24" customFormat="1" ht="24.75" x14ac:dyDescent="0.25">
      <c r="A85" s="30">
        <v>76</v>
      </c>
      <c r="B85" s="32" t="s">
        <v>125</v>
      </c>
      <c r="C85" s="30" t="s">
        <v>5</v>
      </c>
      <c r="D85" s="71">
        <v>5631572</v>
      </c>
      <c r="E85" s="53"/>
      <c r="F85" s="45"/>
      <c r="G85"/>
      <c r="H85"/>
      <c r="I85" s="6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</row>
    <row r="86" spans="1:30" s="24" customFormat="1" ht="24.75" x14ac:dyDescent="0.25">
      <c r="A86" s="30">
        <v>77</v>
      </c>
      <c r="B86" s="32" t="s">
        <v>126</v>
      </c>
      <c r="C86" s="30" t="s">
        <v>5</v>
      </c>
      <c r="D86" s="71">
        <v>5846438</v>
      </c>
      <c r="E86" s="53"/>
      <c r="F86" s="45"/>
      <c r="G86"/>
      <c r="H86"/>
      <c r="I86" s="65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</row>
    <row r="87" spans="1:30" s="24" customFormat="1" ht="24.75" x14ac:dyDescent="0.25">
      <c r="A87" s="30">
        <v>78</v>
      </c>
      <c r="B87" s="32" t="s">
        <v>127</v>
      </c>
      <c r="C87" s="30" t="s">
        <v>5</v>
      </c>
      <c r="D87" s="71">
        <v>171887</v>
      </c>
      <c r="E87" s="53"/>
      <c r="F87" s="45"/>
      <c r="G87"/>
      <c r="H87"/>
      <c r="I87" s="65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</row>
    <row r="88" spans="1:30" s="24" customFormat="1" ht="24.75" x14ac:dyDescent="0.25">
      <c r="A88" s="30">
        <v>79</v>
      </c>
      <c r="B88" s="32" t="s">
        <v>128</v>
      </c>
      <c r="C88" s="30" t="s">
        <v>5</v>
      </c>
      <c r="D88" s="71">
        <v>187980</v>
      </c>
      <c r="E88" s="53"/>
      <c r="F88" s="45"/>
      <c r="G88"/>
      <c r="H88"/>
      <c r="I88" s="65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</row>
    <row r="89" spans="1:30" s="24" customFormat="1" ht="24.75" x14ac:dyDescent="0.25">
      <c r="A89" s="30">
        <v>80</v>
      </c>
      <c r="B89" s="32" t="s">
        <v>129</v>
      </c>
      <c r="C89" s="30" t="s">
        <v>5</v>
      </c>
      <c r="D89" s="71">
        <v>282286</v>
      </c>
      <c r="E89" s="53"/>
      <c r="F89" s="45"/>
      <c r="G89"/>
      <c r="H89"/>
      <c r="I89" s="65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</row>
    <row r="90" spans="1:30" s="24" customFormat="1" ht="24.75" x14ac:dyDescent="0.25">
      <c r="A90" s="30">
        <v>81</v>
      </c>
      <c r="B90" s="32" t="s">
        <v>130</v>
      </c>
      <c r="C90" s="30" t="s">
        <v>5</v>
      </c>
      <c r="D90" s="71">
        <v>420741</v>
      </c>
      <c r="E90" s="53"/>
      <c r="F90" s="45"/>
      <c r="G90"/>
      <c r="H90"/>
      <c r="I90" s="65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</row>
    <row r="91" spans="1:30" s="24" customFormat="1" ht="24.75" x14ac:dyDescent="0.25">
      <c r="A91" s="30">
        <v>82</v>
      </c>
      <c r="B91" s="32" t="s">
        <v>131</v>
      </c>
      <c r="C91" s="30" t="s">
        <v>5</v>
      </c>
      <c r="D91" s="71">
        <v>410655</v>
      </c>
      <c r="E91" s="53"/>
      <c r="F91" s="45"/>
      <c r="G91"/>
      <c r="H91"/>
      <c r="I91" s="65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</row>
    <row r="92" spans="1:30" s="24" customFormat="1" x14ac:dyDescent="0.25">
      <c r="A92" s="30">
        <v>83</v>
      </c>
      <c r="B92" s="32" t="s">
        <v>132</v>
      </c>
      <c r="C92" s="30" t="s">
        <v>5</v>
      </c>
      <c r="D92" s="71">
        <v>307466</v>
      </c>
      <c r="E92" s="53"/>
      <c r="F92" s="45"/>
      <c r="G92"/>
      <c r="H92"/>
      <c r="I92" s="65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</row>
    <row r="93" spans="1:30" s="24" customFormat="1" x14ac:dyDescent="0.25">
      <c r="A93" s="30">
        <v>84</v>
      </c>
      <c r="B93" s="32" t="s">
        <v>133</v>
      </c>
      <c r="C93" s="30" t="s">
        <v>5</v>
      </c>
      <c r="D93" s="71">
        <v>357240</v>
      </c>
      <c r="E93" s="53"/>
      <c r="F93" s="45"/>
      <c r="G93"/>
      <c r="H93"/>
      <c r="I93" s="65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</row>
    <row r="94" spans="1:30" s="24" customFormat="1" ht="24.75" x14ac:dyDescent="0.25">
      <c r="A94" s="30">
        <v>85</v>
      </c>
      <c r="B94" s="32" t="s">
        <v>134</v>
      </c>
      <c r="C94" s="30" t="s">
        <v>5</v>
      </c>
      <c r="D94" s="71">
        <v>496194</v>
      </c>
      <c r="E94" s="53"/>
      <c r="F94" s="45"/>
      <c r="G94"/>
      <c r="H94"/>
      <c r="I94" s="65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</row>
    <row r="95" spans="1:30" s="24" customFormat="1" ht="24.75" x14ac:dyDescent="0.25">
      <c r="A95" s="30">
        <v>86</v>
      </c>
      <c r="B95" s="32" t="s">
        <v>135</v>
      </c>
      <c r="C95" s="30" t="s">
        <v>5</v>
      </c>
      <c r="D95" s="71">
        <v>493780</v>
      </c>
      <c r="E95" s="53"/>
      <c r="F95" s="45"/>
      <c r="G95"/>
      <c r="H95"/>
      <c r="I95" s="6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</row>
    <row r="96" spans="1:30" s="24" customFormat="1" x14ac:dyDescent="0.25">
      <c r="A96" s="30">
        <v>87</v>
      </c>
      <c r="B96" s="32" t="s">
        <v>136</v>
      </c>
      <c r="C96" s="30" t="s">
        <v>5</v>
      </c>
      <c r="D96" s="71">
        <v>50008</v>
      </c>
      <c r="E96" s="53"/>
      <c r="F96" s="45"/>
      <c r="G96"/>
      <c r="H96"/>
      <c r="I96" s="65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</row>
    <row r="97" spans="1:30" s="24" customFormat="1" x14ac:dyDescent="0.25">
      <c r="A97" s="30">
        <v>88</v>
      </c>
      <c r="B97" s="32" t="s">
        <v>137</v>
      </c>
      <c r="C97" s="30" t="s">
        <v>5</v>
      </c>
      <c r="D97" s="71">
        <v>192617</v>
      </c>
      <c r="E97" s="53"/>
      <c r="F97" s="45"/>
      <c r="G97"/>
      <c r="H97"/>
      <c r="I97" s="65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</row>
    <row r="98" spans="1:30" s="24" customFormat="1" x14ac:dyDescent="0.25">
      <c r="A98" s="30">
        <v>89</v>
      </c>
      <c r="B98" s="32" t="s">
        <v>138</v>
      </c>
      <c r="C98" s="30" t="s">
        <v>5</v>
      </c>
      <c r="D98" s="71">
        <v>287101</v>
      </c>
      <c r="E98" s="53"/>
      <c r="F98" s="45"/>
      <c r="G98"/>
      <c r="H98"/>
      <c r="I98" s="65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</row>
    <row r="99" spans="1:30" s="24" customFormat="1" x14ac:dyDescent="0.25">
      <c r="A99" s="30">
        <v>90</v>
      </c>
      <c r="B99" s="32" t="s">
        <v>139</v>
      </c>
      <c r="C99" s="30" t="s">
        <v>5</v>
      </c>
      <c r="D99" s="71">
        <v>133720</v>
      </c>
      <c r="E99" s="53"/>
      <c r="F99" s="45"/>
      <c r="G99"/>
      <c r="H99"/>
      <c r="I99" s="65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</row>
    <row r="100" spans="1:30" s="24" customFormat="1" ht="24" x14ac:dyDescent="0.25">
      <c r="A100" s="30">
        <v>91</v>
      </c>
      <c r="B100" s="31" t="s">
        <v>140</v>
      </c>
      <c r="C100" s="30" t="s">
        <v>5</v>
      </c>
      <c r="D100" s="71">
        <v>157213</v>
      </c>
      <c r="E100" s="53"/>
      <c r="F100" s="45"/>
      <c r="G100"/>
      <c r="H100"/>
      <c r="I100" s="65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</row>
    <row r="101" spans="1:30" s="24" customFormat="1" x14ac:dyDescent="0.25">
      <c r="A101" s="95" t="s">
        <v>1</v>
      </c>
      <c r="B101" s="95"/>
      <c r="C101" s="95"/>
      <c r="D101" s="39">
        <f>SUM(D10:D100)</f>
        <v>41003172</v>
      </c>
      <c r="E101" s="39">
        <f t="shared" ref="E101" si="0">SUM(E10:E100)</f>
        <v>0</v>
      </c>
      <c r="F101"/>
      <c r="G101"/>
      <c r="H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</row>
  </sheetData>
  <sheetProtection algorithmName="SHA-512" hashValue="yG0XVaQ0Omz1ddY+2LWhk8hyPDRrmgUioO+Pyu59ccqZ+po3pilQrOGLp9u7wDNYXg4tp/5AjnGxS/zNtYfYjg==" saltValue="EqdjST/Hr5ZlIT3QPezZmA==" spinCount="100000" selectLockedCells="1" selectUnlockedCells="1"/>
  <mergeCells count="5">
    <mergeCell ref="A2:C3"/>
    <mergeCell ref="A101:C101"/>
    <mergeCell ref="A4:C4"/>
    <mergeCell ref="A6:C6"/>
    <mergeCell ref="A7:C7"/>
  </mergeCells>
  <pageMargins left="0.7" right="0.7" top="0.75" bottom="0.75" header="0.3" footer="0.3"/>
  <pageSetup paperSize="14" orientation="portrait" horizont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C1:E20"/>
  <sheetViews>
    <sheetView tabSelected="1" workbookViewId="0">
      <selection activeCell="E20" sqref="E20"/>
    </sheetView>
  </sheetViews>
  <sheetFormatPr baseColWidth="10" defaultRowHeight="15" x14ac:dyDescent="0.25"/>
  <cols>
    <col min="4" max="4" width="52.28515625" customWidth="1"/>
    <col min="5" max="5" width="19.140625" customWidth="1"/>
  </cols>
  <sheetData>
    <row r="1" spans="3:5" ht="15.75" thickBot="1" x14ac:dyDescent="0.3"/>
    <row r="2" spans="3:5" ht="15.75" thickBot="1" x14ac:dyDescent="0.3">
      <c r="C2" s="103" t="s">
        <v>160</v>
      </c>
      <c r="D2" s="104"/>
      <c r="E2" s="105"/>
    </row>
    <row r="4" spans="3:5" ht="18" x14ac:dyDescent="0.25">
      <c r="C4" s="102" t="s">
        <v>87</v>
      </c>
      <c r="D4" s="102"/>
    </row>
    <row r="5" spans="3:5" ht="18.75" thickBot="1" x14ac:dyDescent="0.3">
      <c r="C5" s="13"/>
      <c r="D5" s="13"/>
    </row>
    <row r="6" spans="3:5" ht="15.75" thickBot="1" x14ac:dyDescent="0.3">
      <c r="C6" s="3" t="s">
        <v>0</v>
      </c>
      <c r="D6" s="4" t="s">
        <v>2</v>
      </c>
      <c r="E6" s="5" t="s">
        <v>154</v>
      </c>
    </row>
    <row r="7" spans="3:5" x14ac:dyDescent="0.25">
      <c r="C7" s="10">
        <v>1</v>
      </c>
      <c r="D7" s="6" t="s">
        <v>76</v>
      </c>
      <c r="E7" s="35">
        <f>+'MTTO PREVENTIVO'!H36</f>
        <v>0</v>
      </c>
    </row>
    <row r="8" spans="3:5" x14ac:dyDescent="0.25">
      <c r="C8" s="11">
        <v>2</v>
      </c>
      <c r="D8" s="9" t="s">
        <v>88</v>
      </c>
      <c r="E8" s="36">
        <f>+'MANO DE OBRA MTTO CORRECTIVO'!C34</f>
        <v>0</v>
      </c>
    </row>
    <row r="9" spans="3:5" ht="15.75" thickBot="1" x14ac:dyDescent="0.3">
      <c r="C9" s="12">
        <v>3</v>
      </c>
      <c r="D9" s="7" t="s">
        <v>86</v>
      </c>
      <c r="E9" s="37">
        <f>+REPUESTOS!E101</f>
        <v>0</v>
      </c>
    </row>
    <row r="10" spans="3:5" ht="15.75" thickBot="1" x14ac:dyDescent="0.3">
      <c r="C10" s="100" t="s">
        <v>1</v>
      </c>
      <c r="D10" s="101"/>
      <c r="E10" s="8">
        <f>SUM(E7:E9)</f>
        <v>0</v>
      </c>
    </row>
    <row r="20" spans="5:5" x14ac:dyDescent="0.25">
      <c r="E20" s="74"/>
    </row>
  </sheetData>
  <sheetProtection selectLockedCells="1" selectUnlockedCells="1"/>
  <mergeCells count="3">
    <mergeCell ref="C10:D10"/>
    <mergeCell ref="C4:D4"/>
    <mergeCell ref="C2:E2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879d5b8a-c467-44f9-adf4-877c61adddce}" enabled="0" method="" siteId="{879d5b8a-c467-44f9-adf4-877c61adddc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MTTO PREVENTIVO</vt:lpstr>
      <vt:lpstr>MANO DE OBRA MTTO CORRECTIVO</vt:lpstr>
      <vt:lpstr>REPUESTOS</vt:lpstr>
      <vt:lpstr>TOTAL</vt:lpstr>
      <vt:lpstr>REPUESTOS!OLE_LINK1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Elena Perez Villadiego</dc:creator>
  <cp:lastModifiedBy>Rosana Paola Llinas Pertuz</cp:lastModifiedBy>
  <dcterms:created xsi:type="dcterms:W3CDTF">2018-02-21T20:24:03Z</dcterms:created>
  <dcterms:modified xsi:type="dcterms:W3CDTF">2026-07-17T12:21:18Z</dcterms:modified>
</cp:coreProperties>
</file>